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X:\DEBT_BACKOFFICE\Debt_Factsheets\2025 - Monthly Portfolio\3. 31032025\"/>
    </mc:Choice>
  </mc:AlternateContent>
  <xr:revisionPtr revIDLastSave="0" documentId="13_ncr:1_{28A85ABD-E6DC-4535-B595-4F933F939711}" xr6:coauthVersionLast="47" xr6:coauthVersionMax="47" xr10:uidLastSave="{00000000-0000-0000-0000-000000000000}"/>
  <bookViews>
    <workbookView xWindow="-120" yWindow="-120" windowWidth="24240" windowHeight="13020" tabRatio="868" activeTab="14" xr2:uid="{2A9D9178-70F0-4035-9099-0F7345F2CD94}"/>
  </bookViews>
  <sheets>
    <sheet name="Index" sheetId="44" r:id="rId1"/>
    <sheet name="CAPEXG" sheetId="1" r:id="rId2"/>
    <sheet name="GLOB" sheetId="2" r:id="rId3"/>
    <sheet name="MIDCAP" sheetId="3" r:id="rId4"/>
    <sheet name="MULTIP" sheetId="4" r:id="rId5"/>
    <sheet name="SLTADV3" sheetId="8" r:id="rId6"/>
    <sheet name="SLTADV4" sheetId="9" r:id="rId7"/>
    <sheet name="SLTAX2" sheetId="10" r:id="rId8"/>
    <sheet name="SLTAX3" sheetId="11" r:id="rId9"/>
    <sheet name="SLTAX4" sheetId="12" r:id="rId10"/>
    <sheet name="SLTAX5" sheetId="13" r:id="rId11"/>
    <sheet name="SLTAX6" sheetId="14" r:id="rId12"/>
    <sheet name="SMILE" sheetId="15" r:id="rId13"/>
    <sheet name="SPAHF" sheetId="17" r:id="rId14"/>
    <sheet name="SPARF" sheetId="18" r:id="rId15"/>
    <sheet name="SPBAF" sheetId="19" r:id="rId16"/>
    <sheet name="SPDYF" sheetId="20" r:id="rId17"/>
    <sheet name="SPESF" sheetId="21" r:id="rId18"/>
    <sheet name="SPFOCUS" sheetId="22" r:id="rId19"/>
    <sheet name="SPMUCF" sheetId="43" r:id="rId20"/>
    <sheet name="SPSN100" sheetId="28" r:id="rId21"/>
    <sheet name="SPTAX" sheetId="29" r:id="rId22"/>
    <sheet name="SRURAL" sheetId="31" r:id="rId23"/>
    <sheet name="SSFUND" sheetId="32" r:id="rId24"/>
    <sheet name="STAX" sheetId="33" r:id="rId25"/>
    <sheet name="SUNBCF" sheetId="34" r:id="rId26"/>
    <sheet name="SUNCYF" sheetId="36" r:id="rId27"/>
    <sheet name="SUNFCF" sheetId="37" r:id="rId28"/>
    <sheet name="SUNFOP" sheetId="38" r:id="rId29"/>
    <sheet name="SUNMAF" sheetId="39" r:id="rId30"/>
    <sheet name="Annexure-A" sheetId="45" r:id="rId31"/>
  </sheets>
  <definedNames>
    <definedName name="_xlnm._FilterDatabase" localSheetId="30" hidden="1">'Annexure-A'!$A$8:$F$130</definedName>
    <definedName name="_xlnm._FilterDatabase" localSheetId="0" hidden="1">Index!$A$1:$C$27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7" i="18" l="1"/>
  <c r="F187" i="18"/>
  <c r="I217" i="17"/>
  <c r="F217" i="17"/>
  <c r="G169" i="39" l="1"/>
  <c r="F169" i="39"/>
  <c r="G113" i="39"/>
  <c r="F113" i="39"/>
  <c r="G110" i="39"/>
  <c r="G109" i="39"/>
  <c r="G108" i="39"/>
  <c r="G107" i="39"/>
  <c r="G106" i="39"/>
  <c r="G105" i="39"/>
  <c r="G104" i="39"/>
  <c r="G103" i="39"/>
  <c r="G102" i="39"/>
  <c r="G101" i="39"/>
  <c r="G100" i="39"/>
  <c r="G99" i="39"/>
  <c r="G98" i="39"/>
  <c r="G97" i="39"/>
  <c r="G96" i="39"/>
  <c r="G95" i="39"/>
  <c r="G94" i="39"/>
  <c r="G93" i="39"/>
  <c r="G92" i="39"/>
  <c r="G91" i="39"/>
  <c r="G90" i="39"/>
  <c r="G89" i="39"/>
  <c r="G88" i="39"/>
  <c r="G87" i="39"/>
  <c r="D146" i="32"/>
  <c r="D147" i="29"/>
  <c r="G84" i="29"/>
  <c r="F84" i="29"/>
  <c r="G80" i="29"/>
  <c r="F80" i="29"/>
  <c r="G72" i="29"/>
  <c r="F72" i="29"/>
  <c r="D147" i="43"/>
  <c r="G81" i="43"/>
  <c r="F81" i="43"/>
  <c r="G67" i="43"/>
  <c r="F67" i="43"/>
  <c r="G178" i="21"/>
  <c r="F178" i="21"/>
  <c r="G120" i="21"/>
  <c r="F120"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D140" i="20"/>
  <c r="F29" i="20"/>
  <c r="F64" i="20" s="1"/>
  <c r="G120" i="19"/>
  <c r="F120" i="19"/>
  <c r="F93" i="19"/>
  <c r="F94" i="19"/>
  <c r="F15" i="19"/>
  <c r="F78" i="19" s="1"/>
  <c r="F118" i="19"/>
  <c r="F182" i="19" s="1"/>
  <c r="F53" i="19"/>
  <c r="F156" i="18"/>
  <c r="G104" i="18"/>
  <c r="F104" i="18"/>
  <c r="F86" i="17"/>
  <c r="F157" i="18" l="1"/>
  <c r="G77" i="18" s="1"/>
  <c r="G87" i="18"/>
  <c r="F183" i="19"/>
  <c r="G93" i="19" s="1"/>
  <c r="G94" i="19" s="1"/>
  <c r="G99" i="19"/>
  <c r="G112" i="19"/>
  <c r="G114" i="19"/>
  <c r="G108" i="19"/>
  <c r="G113" i="19"/>
  <c r="G115" i="19"/>
  <c r="G116" i="19"/>
  <c r="G117" i="19"/>
  <c r="G107" i="19"/>
  <c r="G97" i="19"/>
  <c r="G109" i="19"/>
  <c r="G15" i="19"/>
  <c r="G53" i="19"/>
  <c r="G111" i="19"/>
  <c r="G100" i="19"/>
  <c r="G101" i="19"/>
  <c r="G102" i="19"/>
  <c r="G103" i="19"/>
  <c r="G104" i="19"/>
  <c r="G105" i="19"/>
  <c r="G106" i="19"/>
  <c r="G98" i="19"/>
  <c r="G100" i="18" l="1"/>
  <c r="G90" i="18"/>
  <c r="G67" i="18"/>
  <c r="G80" i="18"/>
  <c r="G84" i="18"/>
  <c r="G101" i="18"/>
  <c r="G97" i="18"/>
  <c r="G93" i="18"/>
  <c r="G66" i="18"/>
  <c r="G81" i="18"/>
  <c r="G78" i="18"/>
  <c r="G82" i="18"/>
  <c r="G91" i="18"/>
  <c r="G71" i="18"/>
  <c r="G68" i="18"/>
  <c r="G89" i="18"/>
  <c r="G75" i="18"/>
  <c r="G156" i="18"/>
  <c r="G157" i="18" s="1"/>
  <c r="G85" i="18"/>
  <c r="G69" i="18"/>
  <c r="G94" i="18"/>
  <c r="G86" i="18"/>
  <c r="G70" i="18"/>
  <c r="G95" i="18"/>
  <c r="G64" i="18"/>
  <c r="G83" i="18"/>
  <c r="G96" i="18"/>
  <c r="G76" i="18"/>
  <c r="G98" i="18"/>
  <c r="G73" i="18"/>
  <c r="G88" i="18"/>
  <c r="G92" i="18"/>
  <c r="G79" i="18"/>
  <c r="G74" i="18"/>
  <c r="G62" i="18"/>
  <c r="G65" i="18"/>
  <c r="G72" i="18"/>
  <c r="G63" i="18"/>
  <c r="G99" i="18"/>
  <c r="G78" i="19"/>
  <c r="G110" i="19"/>
  <c r="G118" i="19" s="1"/>
  <c r="G182" i="19"/>
  <c r="G183" i="19" l="1"/>
  <c r="F87" i="17"/>
  <c r="G81" i="15"/>
  <c r="F81" i="15"/>
  <c r="G70" i="17"/>
  <c r="F70" i="17"/>
  <c r="F77" i="17"/>
  <c r="D194" i="17" s="1"/>
  <c r="D158" i="15"/>
  <c r="G147" i="15"/>
  <c r="F148" i="15"/>
  <c r="F147" i="15"/>
  <c r="F92" i="17" l="1"/>
  <c r="F183" i="17" s="1"/>
  <c r="G86" i="17" s="1"/>
  <c r="G87" i="17" s="1"/>
  <c r="G92" i="17" s="1"/>
  <c r="G183" i="17" s="1"/>
  <c r="G227" i="17"/>
  <c r="D92" i="2"/>
  <c r="D137" i="1" l="1"/>
  <c r="F85" i="20"/>
  <c r="F130" i="20"/>
  <c r="G29" i="20" s="1"/>
  <c r="G64" i="20" s="1"/>
  <c r="G85" i="20"/>
  <c r="G130" i="20" s="1"/>
</calcChain>
</file>

<file path=xl/sharedStrings.xml><?xml version="1.0" encoding="utf-8"?>
<sst xmlns="http://schemas.openxmlformats.org/spreadsheetml/2006/main" count="12651" uniqueCount="1221">
  <si>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</si>
  <si>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</si>
  <si>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</si>
  <si>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</si>
  <si>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</si>
  <si>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</si>
  <si>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</si>
  <si>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</si>
  <si>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</si>
  <si>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</si>
  <si>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</si>
  <si>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INE397D01024</t>
  </si>
  <si>
    <t>Bharti Airtel Ltd</t>
  </si>
  <si>
    <t>Telecom - Services</t>
  </si>
  <si>
    <t>INE002A01018</t>
  </si>
  <si>
    <t>Reliance Industries Ltd</t>
  </si>
  <si>
    <t>Petroleum Products</t>
  </si>
  <si>
    <t>INE018A01030</t>
  </si>
  <si>
    <t>Larsen &amp; Toubro Ltd</t>
  </si>
  <si>
    <t>Construction</t>
  </si>
  <si>
    <t>INE733E01010</t>
  </si>
  <si>
    <t>NTPC LTD</t>
  </si>
  <si>
    <t>Power</t>
  </si>
  <si>
    <t>INE481G01011</t>
  </si>
  <si>
    <t>Ultratech Cement Ltd</t>
  </si>
  <si>
    <t>Cement &amp; Cement Products</t>
  </si>
  <si>
    <t>INE090A01021</t>
  </si>
  <si>
    <t>ICICI Bank Ltd</t>
  </si>
  <si>
    <t>Banks</t>
  </si>
  <si>
    <t>INE752E01010</t>
  </si>
  <si>
    <t>Power Grid Corporation of India Ltd</t>
  </si>
  <si>
    <t>INE263A01024</t>
  </si>
  <si>
    <t>Bharat Electronics Ltd</t>
  </si>
  <si>
    <t>Aerospace &amp; Defense</t>
  </si>
  <si>
    <t>INE029A01011</t>
  </si>
  <si>
    <t>Bharat Petroleum Corporation Ltd</t>
  </si>
  <si>
    <t>INE371P01015</t>
  </si>
  <si>
    <t>Amber Enterprises India Ltd</t>
  </si>
  <si>
    <t>Consumer Durables</t>
  </si>
  <si>
    <t>INE823G01014</t>
  </si>
  <si>
    <t>JK Cement Ltd</t>
  </si>
  <si>
    <t>INE062A01020</t>
  </si>
  <si>
    <t>State Bank of India</t>
  </si>
  <si>
    <t>INE200A01026</t>
  </si>
  <si>
    <t>GE Vernova T and D India Ltd</t>
  </si>
  <si>
    <t>Electrical Equipment</t>
  </si>
  <si>
    <t>INE213A01029</t>
  </si>
  <si>
    <t>Oil &amp; Natural Gas Corporation Ltd</t>
  </si>
  <si>
    <t>Oil</t>
  </si>
  <si>
    <t>INE245A01021</t>
  </si>
  <si>
    <t>TATA Power Company Ltd</t>
  </si>
  <si>
    <t>INE742F01042</t>
  </si>
  <si>
    <t>Adani Ports and Special Economic Zone Ltd</t>
  </si>
  <si>
    <t>Transport Infrastructure</t>
  </si>
  <si>
    <t>INE646L01027</t>
  </si>
  <si>
    <t>Interglobe Aviation Ltd</t>
  </si>
  <si>
    <t>Transport Services</t>
  </si>
  <si>
    <t>INE220B01022</t>
  </si>
  <si>
    <t>Kalpataru Projects International Ltd</t>
  </si>
  <si>
    <t>INE791I01019</t>
  </si>
  <si>
    <t>Brigade Enterprises Ltd</t>
  </si>
  <si>
    <t>Realty</t>
  </si>
  <si>
    <t>INE419M01027</t>
  </si>
  <si>
    <t>TD Power Systems Ltd</t>
  </si>
  <si>
    <t>INE284A01012</t>
  </si>
  <si>
    <t>ESAB India Ltd</t>
  </si>
  <si>
    <t>Industrial Products</t>
  </si>
  <si>
    <t>INE343G01021</t>
  </si>
  <si>
    <t>Bharti Hexacom Ltd</t>
  </si>
  <si>
    <t>INE00LO01017</t>
  </si>
  <si>
    <t>Craftsman Automation Ltd</t>
  </si>
  <si>
    <t>Auto Components</t>
  </si>
  <si>
    <t>INE003A01024</t>
  </si>
  <si>
    <t>Siemens Ltd</t>
  </si>
  <si>
    <t>INE999A01023</t>
  </si>
  <si>
    <t>KSB LTD</t>
  </si>
  <si>
    <t>INE121J01017</t>
  </si>
  <si>
    <t>Indus Towers Ltd (Prev Bharti Infratel Ltd)</t>
  </si>
  <si>
    <t>INE040H01021</t>
  </si>
  <si>
    <t>Suzlon Energy Ltd</t>
  </si>
  <si>
    <t>INE129A01019</t>
  </si>
  <si>
    <t>GAIL (India) Ltd</t>
  </si>
  <si>
    <t>Gas</t>
  </si>
  <si>
    <t>INE811A01020</t>
  </si>
  <si>
    <t>Kirlosakar Pneumatic Company Ltd</t>
  </si>
  <si>
    <t>INE926X01010</t>
  </si>
  <si>
    <t>H.G. Infra Engineering Ltd</t>
  </si>
  <si>
    <t>INE020B01018</t>
  </si>
  <si>
    <t>REC Ltd</t>
  </si>
  <si>
    <t>Finance</t>
  </si>
  <si>
    <t>INE079A01024</t>
  </si>
  <si>
    <t>Ambuja Cements Ltd</t>
  </si>
  <si>
    <t>INE284S01014</t>
  </si>
  <si>
    <t>S.J.S. Enterprises Ltd</t>
  </si>
  <si>
    <t>INE671H01015</t>
  </si>
  <si>
    <t>Sobha Ltd</t>
  </si>
  <si>
    <t>INE298A01020</t>
  </si>
  <si>
    <t>Cummins India Ltd</t>
  </si>
  <si>
    <t>INE813H01021</t>
  </si>
  <si>
    <t>Torrent Power Ltd</t>
  </si>
  <si>
    <t>INE117A01022</t>
  </si>
  <si>
    <t>ABB India Ltd</t>
  </si>
  <si>
    <t>INE702C01027</t>
  </si>
  <si>
    <t>APL Apollo Tubes Ltd</t>
  </si>
  <si>
    <t>INE237A01028</t>
  </si>
  <si>
    <t>Kotak Mahindra Bank Ltd</t>
  </si>
  <si>
    <t>INE513A01022</t>
  </si>
  <si>
    <t>Schaeffler India Ltd</t>
  </si>
  <si>
    <t>INE868B01028</t>
  </si>
  <si>
    <t>NCC Ltd</t>
  </si>
  <si>
    <t>INE536A01023</t>
  </si>
  <si>
    <t>Grindwell Norton Ltd</t>
  </si>
  <si>
    <t>INE152M01016</t>
  </si>
  <si>
    <t>Triveni Turbine Ltd</t>
  </si>
  <si>
    <t>INE07Y701011</t>
  </si>
  <si>
    <t>Hitachi Energy India Ltd</t>
  </si>
  <si>
    <t>INE205B01031</t>
  </si>
  <si>
    <t>Elecon Engineering Company Ltd</t>
  </si>
  <si>
    <t>INE146L01010</t>
  </si>
  <si>
    <t>Kirloskar Oil Engines Ltd</t>
  </si>
  <si>
    <t>INE152A01029</t>
  </si>
  <si>
    <t>Thermax Ltd</t>
  </si>
  <si>
    <t>INE257A01026</t>
  </si>
  <si>
    <t>Bharat Heavy Electricals Ltd</t>
  </si>
  <si>
    <t>INE465A01025</t>
  </si>
  <si>
    <t>Bharat Forge Ltd</t>
  </si>
  <si>
    <t>INE074A01025</t>
  </si>
  <si>
    <t>Praj Industries Ltd</t>
  </si>
  <si>
    <t>Industrial Manufacturing</t>
  </si>
  <si>
    <t>INE111A01025</t>
  </si>
  <si>
    <t>Container Corporation of India Ltd</t>
  </si>
  <si>
    <t>INE148O01028</t>
  </si>
  <si>
    <t>Delhivery Ltd</t>
  </si>
  <si>
    <t>INE878B01027</t>
  </si>
  <si>
    <t>KEI Industries Ltd</t>
  </si>
  <si>
    <t>INE749A01030</t>
  </si>
  <si>
    <t>Jindal Steel &amp; Power Ltd</t>
  </si>
  <si>
    <t>Ferrous Metals</t>
  </si>
  <si>
    <t>INE671A01010</t>
  </si>
  <si>
    <t>Honeywell Automation India Ltd</t>
  </si>
  <si>
    <t>INE00M201021</t>
  </si>
  <si>
    <t>Sterling and Wilson Renewable Energy Ltd</t>
  </si>
  <si>
    <t>INE08ZM01014</t>
  </si>
  <si>
    <t>Green Panel Industries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</si>
  <si>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</si>
  <si>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</si>
  <si>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</si>
  <si>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</si>
  <si>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</si>
  <si>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</si>
  <si>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</si>
  <si>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</si>
  <si>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</si>
  <si>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</si>
  <si>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</si>
  <si>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</si>
  <si>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</si>
  <si>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</si>
  <si>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</si>
  <si>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</si>
  <si>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</si>
  <si>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</si>
  <si>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</si>
  <si>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</si>
  <si>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</si>
  <si>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</si>
  <si>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</si>
  <si>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</si>
  <si>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</si>
  <si>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</si>
  <si>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</si>
  <si>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</si>
  <si>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</si>
  <si>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</si>
  <si>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</si>
  <si>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</si>
  <si>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</si>
  <si>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</si>
  <si>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c) NAV  per  unit (Rupees per unit)</t>
  </si>
  <si>
    <t>At the end</t>
  </si>
  <si>
    <t>Option</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</si>
  <si>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</si>
  <si>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</si>
  <si>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</si>
  <si>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</si>
  <si>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</si>
  <si>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</si>
  <si>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Global Brand Fund</t>
  </si>
  <si>
    <t>SG9999013908</t>
  </si>
  <si>
    <t>Sundaram Global Brand Fund - Master Class</t>
  </si>
  <si>
    <t>Sundaram Mid Cap Fund</t>
  </si>
  <si>
    <t>INE171A01029</t>
  </si>
  <si>
    <t>The Federal Bank Ltd</t>
  </si>
  <si>
    <t>INE169A01031</t>
  </si>
  <si>
    <t>Coromandel International Ltd</t>
  </si>
  <si>
    <t>Fertilizers &amp; Agrochemicals</t>
  </si>
  <si>
    <t>INE303R01014</t>
  </si>
  <si>
    <t>Kalyan Jewellers India Ltd</t>
  </si>
  <si>
    <t>INE326A01037</t>
  </si>
  <si>
    <t>Lupin Ltd</t>
  </si>
  <si>
    <t>Pharmaceuticals &amp; Biotechnology</t>
  </si>
  <si>
    <t>INE061F01013</t>
  </si>
  <si>
    <t>Fortis Health Care Ltd</t>
  </si>
  <si>
    <t>Healthcare Services</t>
  </si>
  <si>
    <t>INE262H01021</t>
  </si>
  <si>
    <t>Persistent Systems Ltd</t>
  </si>
  <si>
    <t>It - Software</t>
  </si>
  <si>
    <t>INE774D01024</t>
  </si>
  <si>
    <t>Mahindra &amp; Mahindra Financial Services Ltd</t>
  </si>
  <si>
    <t>INE196A01026</t>
  </si>
  <si>
    <t>Marico Ltd</t>
  </si>
  <si>
    <t>Agricultural Food &amp; Other Products</t>
  </si>
  <si>
    <t>INE562A01011</t>
  </si>
  <si>
    <t>Indian Bank</t>
  </si>
  <si>
    <t>INE094A01015</t>
  </si>
  <si>
    <t>Hindustan Petroleum Corporation Ltd</t>
  </si>
  <si>
    <t>INE417T01026</t>
  </si>
  <si>
    <t>PB Fintech Ltd</t>
  </si>
  <si>
    <t>Financial Technology (Fintech)</t>
  </si>
  <si>
    <t>INE686F01025</t>
  </si>
  <si>
    <t>United Breweries Ltd</t>
  </si>
  <si>
    <t>Beverages</t>
  </si>
  <si>
    <t>INE540L01014</t>
  </si>
  <si>
    <t>Alkem Laboratories Ltd</t>
  </si>
  <si>
    <t>INE797F01020</t>
  </si>
  <si>
    <t>Jubilant Foodworks Ltd</t>
  </si>
  <si>
    <t>Leisure Services</t>
  </si>
  <si>
    <t>INE438A01022</t>
  </si>
  <si>
    <t>Apollo Tyres Ltd</t>
  </si>
  <si>
    <t>INE027H01010</t>
  </si>
  <si>
    <t>Max Healthcare Institute Ltd</t>
  </si>
  <si>
    <t>INE849A01020</t>
  </si>
  <si>
    <t>Trent Ltd</t>
  </si>
  <si>
    <t>Retailing</t>
  </si>
  <si>
    <t>INE591G01017</t>
  </si>
  <si>
    <t>Coforge Ltd</t>
  </si>
  <si>
    <t>INE692A01016</t>
  </si>
  <si>
    <t>Union Bank of India</t>
  </si>
  <si>
    <t>INE093I01010</t>
  </si>
  <si>
    <t>Oberoi Realty Ltd</t>
  </si>
  <si>
    <t>INE663F01024</t>
  </si>
  <si>
    <t>Info Edge (India) Ltd</t>
  </si>
  <si>
    <t>INE356A01018</t>
  </si>
  <si>
    <t>MphasiS Ltd</t>
  </si>
  <si>
    <t>INE211B01039</t>
  </si>
  <si>
    <t>The Phoenix Mills Ltd</t>
  </si>
  <si>
    <t>INE118H01025</t>
  </si>
  <si>
    <t>BSE Ltd</t>
  </si>
  <si>
    <t>Capital Markets</t>
  </si>
  <si>
    <t>INE427F01016</t>
  </si>
  <si>
    <t>Chalet Hotels Ltd</t>
  </si>
  <si>
    <t>INE012A01025</t>
  </si>
  <si>
    <t>ACC Ltd</t>
  </si>
  <si>
    <t>INE105A01035</t>
  </si>
  <si>
    <t>TVS Holdings Ltd</t>
  </si>
  <si>
    <t>INE600L01024</t>
  </si>
  <si>
    <t>Dr Lal Path Labs Ltd</t>
  </si>
  <si>
    <t>INE455K01017</t>
  </si>
  <si>
    <t>Polycab India Ltd</t>
  </si>
  <si>
    <t>INE342J01019</t>
  </si>
  <si>
    <t>ZF Commercial Vehicle Control Systems I Ltd</t>
  </si>
  <si>
    <t>INE949L01017</t>
  </si>
  <si>
    <t>AU Small Finance Bank Ltd</t>
  </si>
  <si>
    <t>INE288B01029</t>
  </si>
  <si>
    <t>Deepak Nitrite Ltd</t>
  </si>
  <si>
    <t>Chemicals &amp; Petrochemicals</t>
  </si>
  <si>
    <t>INE006I01046</t>
  </si>
  <si>
    <t>Astral Ltd</t>
  </si>
  <si>
    <t>INE115A01026</t>
  </si>
  <si>
    <t>LIC Housing Finance Ltd</t>
  </si>
  <si>
    <t>INE494B01023</t>
  </si>
  <si>
    <t>TVS Motor Company Ltd</t>
  </si>
  <si>
    <t>Automobiles</t>
  </si>
  <si>
    <t>INE721A01047</t>
  </si>
  <si>
    <t>Shriram Finance Ltd</t>
  </si>
  <si>
    <t>INE726G01019</t>
  </si>
  <si>
    <t>ICICI Prudential Life Insurance Company Ltd</t>
  </si>
  <si>
    <t>Insurance</t>
  </si>
  <si>
    <t>INE596I01012</t>
  </si>
  <si>
    <t>Computer Age Management Services Ltd</t>
  </si>
  <si>
    <t>INE195A01028</t>
  </si>
  <si>
    <t>Supreme Industries Ltd</t>
  </si>
  <si>
    <t>INE299U01018</t>
  </si>
  <si>
    <t>Crompton Greaves Consumer Electricals Ltd</t>
  </si>
  <si>
    <t>INE634S01028</t>
  </si>
  <si>
    <t>Mankind Pharma Ltd</t>
  </si>
  <si>
    <t>INE811K01011</t>
  </si>
  <si>
    <t>Prestige Estates Projects Ltd</t>
  </si>
  <si>
    <t>INE010B01027</t>
  </si>
  <si>
    <t>Zydus Lifesciences Ltd</t>
  </si>
  <si>
    <t>INE603J01030</t>
  </si>
  <si>
    <t>PI Industries Ltd</t>
  </si>
  <si>
    <t>INE405E01023</t>
  </si>
  <si>
    <t>UNO Minda Ltd</t>
  </si>
  <si>
    <t>INE872J01023</t>
  </si>
  <si>
    <t>Devyani international limited</t>
  </si>
  <si>
    <t>INE180A01020</t>
  </si>
  <si>
    <t>Max Financial Services Ltd</t>
  </si>
  <si>
    <t>INE073K01018</t>
  </si>
  <si>
    <t>Sona BLW Precision Forgings Ltd</t>
  </si>
  <si>
    <t>INE246F01010</t>
  </si>
  <si>
    <t>Gujarat State Petronet Ltd</t>
  </si>
  <si>
    <t>INE134E01011</t>
  </si>
  <si>
    <t>Power Finance Corporation Ltd</t>
  </si>
  <si>
    <t>INE974X01010</t>
  </si>
  <si>
    <t>Tube Investments of India Ltd</t>
  </si>
  <si>
    <t>INE226A01021</t>
  </si>
  <si>
    <t>Voltas Ltd</t>
  </si>
  <si>
    <t>INE670A01012</t>
  </si>
  <si>
    <t>Tata Elxsi Ltd</t>
  </si>
  <si>
    <t>INE0LXG01040</t>
  </si>
  <si>
    <t>Ola Electric Mobility Ltd</t>
  </si>
  <si>
    <t>INE053A01029</t>
  </si>
  <si>
    <t>The Indian Hotels Company Ltd</t>
  </si>
  <si>
    <t>INE548C01032</t>
  </si>
  <si>
    <t>Emami Ltd</t>
  </si>
  <si>
    <t>Personal Products</t>
  </si>
  <si>
    <t>INE935N01020</t>
  </si>
  <si>
    <t>Dixon Technologies (India) Ltd</t>
  </si>
  <si>
    <t>INE217B01036</t>
  </si>
  <si>
    <t>Kajaria Ceramics Ltd</t>
  </si>
  <si>
    <t>INE048G01026</t>
  </si>
  <si>
    <t>Navin Fluorine International Ltd</t>
  </si>
  <si>
    <t>INE844O01030</t>
  </si>
  <si>
    <t>Gujarat Gas Co Ltd</t>
  </si>
  <si>
    <t>INF173K01GU0</t>
  </si>
  <si>
    <t>Sundaram Liquid Fund - Direct Growth</t>
  </si>
  <si>
    <t>Sundaram Large and Mid Cap Fund</t>
  </si>
  <si>
    <t>INE040A01034</t>
  </si>
  <si>
    <t>HDFC Bank Ltd</t>
  </si>
  <si>
    <t>INE009A01021</t>
  </si>
  <si>
    <t>Infosys Ltd</t>
  </si>
  <si>
    <t>INE238A01034</t>
  </si>
  <si>
    <t>Axis Bank Ltd</t>
  </si>
  <si>
    <t>INE044A01036</t>
  </si>
  <si>
    <t>Sun Pharmaceutical Industries Ltd</t>
  </si>
  <si>
    <t>INE467B01029</t>
  </si>
  <si>
    <t>Tata Consultancy Services Ltd</t>
  </si>
  <si>
    <t>INE028A01039</t>
  </si>
  <si>
    <t>Bank of Baroda</t>
  </si>
  <si>
    <t>INE296A01024</t>
  </si>
  <si>
    <t>Bajaj Finance Ltd</t>
  </si>
  <si>
    <t>INE200M01039</t>
  </si>
  <si>
    <t>Varun Beverages Ltd</t>
  </si>
  <si>
    <t>INE00WC01027</t>
  </si>
  <si>
    <t>Affle (India) Ltd</t>
  </si>
  <si>
    <t>It - Services</t>
  </si>
  <si>
    <t>INE121A01024</t>
  </si>
  <si>
    <t>Cholamandalam Investment and Finance Company Ltd</t>
  </si>
  <si>
    <t>INE745G01035</t>
  </si>
  <si>
    <t>Multi Commodity Exchange of India Ltd</t>
  </si>
  <si>
    <t>INE154A01025</t>
  </si>
  <si>
    <t>ITC Ltd</t>
  </si>
  <si>
    <t>Diversified Fmcg</t>
  </si>
  <si>
    <t>INE758T01015</t>
  </si>
  <si>
    <t>Zomato Ltd</t>
  </si>
  <si>
    <t>INE047A01021</t>
  </si>
  <si>
    <t>Grasim Industries Ltd</t>
  </si>
  <si>
    <t>INE066F01020</t>
  </si>
  <si>
    <t>Hindustan Aeronautics Ltd</t>
  </si>
  <si>
    <t>INE880J01026</t>
  </si>
  <si>
    <t>JSW Infrastructure Ltd</t>
  </si>
  <si>
    <t>INE155A01022</t>
  </si>
  <si>
    <t>Tata Motors Ltd</t>
  </si>
  <si>
    <t>INE317I01021</t>
  </si>
  <si>
    <t>Metro Brands Ltd</t>
  </si>
  <si>
    <t>INE280A01028</t>
  </si>
  <si>
    <t>Titan Company Ltd</t>
  </si>
  <si>
    <t>INE522F01014</t>
  </si>
  <si>
    <t>Coal India Ltd</t>
  </si>
  <si>
    <t>Consumable Fuels</t>
  </si>
  <si>
    <t>INF903JA1FR6</t>
  </si>
  <si>
    <t>Sundaram Money Market Fund-Direct Plan - Growth</t>
  </si>
  <si>
    <t>INE242A01010</t>
  </si>
  <si>
    <t>Indian Oil Corporation Ltd</t>
  </si>
  <si>
    <t>INE944F01028</t>
  </si>
  <si>
    <t>Radico Khaitan Ltd</t>
  </si>
  <si>
    <t>Textiles &amp; Apparels</t>
  </si>
  <si>
    <t>INE758E01017</t>
  </si>
  <si>
    <t>Jio Financial Services Ltd</t>
  </si>
  <si>
    <t>INE081A01020</t>
  </si>
  <si>
    <t>Tata Steel Ltd</t>
  </si>
  <si>
    <t>INE147E01013</t>
  </si>
  <si>
    <t>Entertainment</t>
  </si>
  <si>
    <t>Paper, Forest &amp; Jute Products</t>
  </si>
  <si>
    <t>INE674K01013</t>
  </si>
  <si>
    <t>Aditya Birla Capital Ltd</t>
  </si>
  <si>
    <t>CRISIL AAA</t>
  </si>
  <si>
    <t>INE557F08FR8</t>
  </si>
  <si>
    <t>National Housing Bank - 7.22% - 23/07/2026</t>
  </si>
  <si>
    <t>INE134E08NB7</t>
  </si>
  <si>
    <t>Power Finance Corporation Ltd - 7.32% - 15/07/2039**</t>
  </si>
  <si>
    <t>ICRA AAA</t>
  </si>
  <si>
    <t>INE020B08EL2</t>
  </si>
  <si>
    <t>REC LTD - 7.44% - 30/04/2026**</t>
  </si>
  <si>
    <t>INE134E08MX3</t>
  </si>
  <si>
    <t>Power Finance Corporation Ltd - 7.6% - 13/04/2029**</t>
  </si>
  <si>
    <t>INE296A07SV1</t>
  </si>
  <si>
    <t>Bajaj Finance Ltd - 7.82% - 31/01/2034</t>
  </si>
  <si>
    <t>INE040A08666</t>
  </si>
  <si>
    <t>HDFC Bank Ltd (Prev HDFC Ltd) - 7.8% - 03/05/2033**</t>
  </si>
  <si>
    <t>INE261F08DX0</t>
  </si>
  <si>
    <t>National Bank for Agriculture &amp; Rural Development - 7.58% - 31/07/2026</t>
  </si>
  <si>
    <t>INE556F08KH1</t>
  </si>
  <si>
    <t>Small Industries Development Bank of India - 7.43% - 31/08/2026**</t>
  </si>
  <si>
    <t>INE041007100</t>
  </si>
  <si>
    <t>Embassy Office Parks REIT - 7.77% - 05/06/2025**</t>
  </si>
  <si>
    <t>INE296A07SU3</t>
  </si>
  <si>
    <t>Bajaj Finance Ltd - 7.87% - 08/02/2034**</t>
  </si>
  <si>
    <t>INE556F08KP4</t>
  </si>
  <si>
    <t>Small Industries Development Bank of India - 7.68% - 10/08/2027**</t>
  </si>
  <si>
    <t>IN0020240019</t>
  </si>
  <si>
    <t>7.10% Central Government Securities 08/04/2034</t>
  </si>
  <si>
    <t>Sovereign</t>
  </si>
  <si>
    <t>IN0020230135</t>
  </si>
  <si>
    <t>IN0020230051</t>
  </si>
  <si>
    <t>7.30% Government Securities - 19/06/2053</t>
  </si>
  <si>
    <t>IN0020240035</t>
  </si>
  <si>
    <t>7.34% Central Government Securities 22/04/2064</t>
  </si>
  <si>
    <t>IN0020230077</t>
  </si>
  <si>
    <t>7.18%  Government Securities - 24/07/2037</t>
  </si>
  <si>
    <t>IN0020230101</t>
  </si>
  <si>
    <t>7.37% Government Securities-23/10/2028</t>
  </si>
  <si>
    <t>Individual &amp; HUF</t>
  </si>
  <si>
    <t>Others</t>
  </si>
  <si>
    <t>-</t>
  </si>
  <si>
    <t>INE040A08955</t>
  </si>
  <si>
    <t>HDFC Bank Ltd - 7.7% - 16/05/2028</t>
  </si>
  <si>
    <t>INE752E08734</t>
  </si>
  <si>
    <t>Power Grid Corporation of India Ltd - 7.35% - 12/03/2034**</t>
  </si>
  <si>
    <t>INE0KUG08035</t>
  </si>
  <si>
    <t>National Bank for Financing Infrastructure and Development - 7.43% - 04/07/2034</t>
  </si>
  <si>
    <t>INE053F08338</t>
  </si>
  <si>
    <t>Indian Railway Finance Corporation Ltd - 7.68% - 24/11/2026**</t>
  </si>
  <si>
    <t>IN0020240027</t>
  </si>
  <si>
    <t>CRISIL A1+</t>
  </si>
  <si>
    <t>Sundaram Long Term Tax Advantage Fund Series III</t>
  </si>
  <si>
    <t>INE914M01019</t>
  </si>
  <si>
    <t>Aster DM Healthcare Ltd</t>
  </si>
  <si>
    <t>INE806T01020</t>
  </si>
  <si>
    <t>Sapphire Foods India Ltd</t>
  </si>
  <si>
    <t>INE429E01023</t>
  </si>
  <si>
    <t>Safari Industries (India) Ltd</t>
  </si>
  <si>
    <t>INE679A01013</t>
  </si>
  <si>
    <t>CSB Bank Ltd</t>
  </si>
  <si>
    <t>INE551W01018</t>
  </si>
  <si>
    <t>Ujjivan Small Finance Bank Ltd</t>
  </si>
  <si>
    <t>INE199A01012</t>
  </si>
  <si>
    <t>Procter &amp; Gamble Health Ltd</t>
  </si>
  <si>
    <t>INE572A01036</t>
  </si>
  <si>
    <t>JB Chemicals &amp; Pharmaceuticals Ltd</t>
  </si>
  <si>
    <t>INE732I01013</t>
  </si>
  <si>
    <t>Angel One Ltd</t>
  </si>
  <si>
    <t>INE063P01018</t>
  </si>
  <si>
    <t>Equitas Small Finance Bank Limited</t>
  </si>
  <si>
    <t>INE285J01028</t>
  </si>
  <si>
    <t>SIS Ltd</t>
  </si>
  <si>
    <t>Other Consumer Services</t>
  </si>
  <si>
    <t>INE0CLI01024</t>
  </si>
  <si>
    <t>Rate Gain Travel Technologies Ltd</t>
  </si>
  <si>
    <t>INE743M01012</t>
  </si>
  <si>
    <t>RHI Magnesita India Ltd</t>
  </si>
  <si>
    <t>INE149A01033</t>
  </si>
  <si>
    <t>Cholamandalam Financial Holdings Ltd</t>
  </si>
  <si>
    <t>INE191H01014</t>
  </si>
  <si>
    <t>PVR INOX Ltd</t>
  </si>
  <si>
    <t>INE477A01020</t>
  </si>
  <si>
    <t>Can Fin Homes Ltd</t>
  </si>
  <si>
    <t>INE947Q01028</t>
  </si>
  <si>
    <t>Laurus Labs Ltd</t>
  </si>
  <si>
    <t>INE274F01020</t>
  </si>
  <si>
    <t>Westlife Foodworld Ltd</t>
  </si>
  <si>
    <t>INE836A01035</t>
  </si>
  <si>
    <t>Birlasoft Ltd</t>
  </si>
  <si>
    <t>INE741K01010</t>
  </si>
  <si>
    <t>Creditaccess Grameen Ltd</t>
  </si>
  <si>
    <t>INE688A01022</t>
  </si>
  <si>
    <t>Transport Corporation of India Ltd</t>
  </si>
  <si>
    <t>INE411H01032</t>
  </si>
  <si>
    <t>R Systems International Ltd</t>
  </si>
  <si>
    <t>INE348B01021</t>
  </si>
  <si>
    <t>Century Plyboards (India) Ltd</t>
  </si>
  <si>
    <t>INE295F01017</t>
  </si>
  <si>
    <t>Butterfly Gandhimathi Appliances Ltd</t>
  </si>
  <si>
    <t>INE120A01034</t>
  </si>
  <si>
    <t>Carborundum Universal Ltd</t>
  </si>
  <si>
    <t>INE227C01017</t>
  </si>
  <si>
    <t>MM Forgings Ltd</t>
  </si>
  <si>
    <t>Sundaram Long Term Tax Advantage Fund Series IV</t>
  </si>
  <si>
    <t>Sundaram Long Term Tax Advantage Fund Series-II</t>
  </si>
  <si>
    <t>INE860A01027</t>
  </si>
  <si>
    <t>HCL Technologies Ltd</t>
  </si>
  <si>
    <t>INE038A01020</t>
  </si>
  <si>
    <t>Hindalco Industries Ltd</t>
  </si>
  <si>
    <t>Non - Ferrous Metals</t>
  </si>
  <si>
    <t>INE123W01016</t>
  </si>
  <si>
    <t>SBI Life Insurance Company Ltd</t>
  </si>
  <si>
    <t>INE059A01026</t>
  </si>
  <si>
    <t>Cipla Ltd</t>
  </si>
  <si>
    <t>INE192A01025</t>
  </si>
  <si>
    <t>TATA Consumer Products Ltd</t>
  </si>
  <si>
    <t>INE340A01012</t>
  </si>
  <si>
    <t>Birla Corporation Ltd</t>
  </si>
  <si>
    <t>INE030A01027</t>
  </si>
  <si>
    <t>Hindustan UniLever Ltd</t>
  </si>
  <si>
    <t>INE075A01022</t>
  </si>
  <si>
    <t>Wipro Ltd</t>
  </si>
  <si>
    <t>INE095A01012</t>
  </si>
  <si>
    <t>IndusInd Bank Ltd</t>
  </si>
  <si>
    <t>INE379A01028</t>
  </si>
  <si>
    <t>ITC Hotels Ltd</t>
  </si>
  <si>
    <t>IN9397D01014</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</si>
  <si>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</si>
  <si>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</si>
  <si>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</si>
  <si>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</si>
  <si>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</si>
  <si>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</si>
  <si>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</si>
  <si>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INE572E01012</t>
  </si>
  <si>
    <t>PNB Housing Finance Ltd</t>
  </si>
  <si>
    <t>INE119A01028</t>
  </si>
  <si>
    <t>Balrampur Chini Mills Ltd</t>
  </si>
  <si>
    <t>INE126A01031</t>
  </si>
  <si>
    <t>EID Parry India Ltd</t>
  </si>
  <si>
    <t>Food Products</t>
  </si>
  <si>
    <t>INE0UOS01011</t>
  </si>
  <si>
    <t>Sanofi Consumer Healthcare India Ltd</t>
  </si>
  <si>
    <t>INE864I01014</t>
  </si>
  <si>
    <t>MTAR Technologies Ltd</t>
  </si>
  <si>
    <t>INE794A01010</t>
  </si>
  <si>
    <t>Neuland Laboratories Ltd</t>
  </si>
  <si>
    <t>INE503A01015</t>
  </si>
  <si>
    <t>DCB Bank Ltd</t>
  </si>
  <si>
    <t>INE570A01022</t>
  </si>
  <si>
    <t>Ion Exchange (India) Ltd</t>
  </si>
  <si>
    <t>Other Utilities</t>
  </si>
  <si>
    <t>INE482A01020</t>
  </si>
  <si>
    <t>Ceat Ltd</t>
  </si>
  <si>
    <t>INE177F01017</t>
  </si>
  <si>
    <t>Kovai Medical Center &amp; Hospital Ltd</t>
  </si>
  <si>
    <t>INE011K01018</t>
  </si>
  <si>
    <t>Tega Industries Ltd</t>
  </si>
  <si>
    <t>INE342G01023</t>
  </si>
  <si>
    <t>NIIT Learning Systems Ltd</t>
  </si>
  <si>
    <t>INE00F201020</t>
  </si>
  <si>
    <t>Prudent Corporate Advisory Services Ltd</t>
  </si>
  <si>
    <t>INE142Z01019</t>
  </si>
  <si>
    <t>Orient Electric Ltd</t>
  </si>
  <si>
    <t>INE136B01020</t>
  </si>
  <si>
    <t>Cyient Ltd</t>
  </si>
  <si>
    <t>INE640A01023</t>
  </si>
  <si>
    <t>SKF India Ltd</t>
  </si>
  <si>
    <t>INE136S01016</t>
  </si>
  <si>
    <t>Neogen Chemicals Ltd</t>
  </si>
  <si>
    <t>INE094J01016</t>
  </si>
  <si>
    <t>UTI Asset Management Co Ltd</t>
  </si>
  <si>
    <t>INE456Z01021</t>
  </si>
  <si>
    <t>Medi Assist Healthcare Services Ltd</t>
  </si>
  <si>
    <t>INE02YR01019</t>
  </si>
  <si>
    <t>Electronics Mart India Ltd</t>
  </si>
  <si>
    <t>INE930H01031</t>
  </si>
  <si>
    <t>K.P.R. Mill Ltd</t>
  </si>
  <si>
    <t>INE602W01027</t>
  </si>
  <si>
    <t>Senco Gold Ltd</t>
  </si>
  <si>
    <t>INE0LMW01024</t>
  </si>
  <si>
    <t>Cello World Ltd</t>
  </si>
  <si>
    <t>INE0V7W01012</t>
  </si>
  <si>
    <t>Carraro India Ltd</t>
  </si>
  <si>
    <t>Stock Future</t>
  </si>
  <si>
    <t>IN002024Z057</t>
  </si>
  <si>
    <t>Margin Money For Derivatives</t>
  </si>
  <si>
    <t>IN3120150203</t>
  </si>
  <si>
    <t>8.69% Tamil Nadu State Development Loan - 24/02/2026</t>
  </si>
  <si>
    <t>INE238AD6AM2</t>
  </si>
  <si>
    <t>Axis Bank Ltd - 04/02/2026**</t>
  </si>
  <si>
    <t>Sundaram Aggressive Hybrid Fund</t>
  </si>
  <si>
    <t>INE101A01026</t>
  </si>
  <si>
    <t>Mahindra &amp; Mahindra Ltd</t>
  </si>
  <si>
    <t>INE854D01024</t>
  </si>
  <si>
    <t>United Spirits Ltd</t>
  </si>
  <si>
    <t>INE585B01010</t>
  </si>
  <si>
    <t>Maruti Suzuki India Ltd</t>
  </si>
  <si>
    <t>INE917I01010</t>
  </si>
  <si>
    <t>Bajaj Auto Ltd</t>
  </si>
  <si>
    <t>INE089A01031</t>
  </si>
  <si>
    <t>Dr. Reddys Laboratories Ltd</t>
  </si>
  <si>
    <t>INE481N01025</t>
  </si>
  <si>
    <t>Home First Finance Company Ltd</t>
  </si>
  <si>
    <t>INE669C01036</t>
  </si>
  <si>
    <t>Tech Mahindra Ltd</t>
  </si>
  <si>
    <t>INE885A01032</t>
  </si>
  <si>
    <t>Amara Raja Energy &amp; Mobility Ltd</t>
  </si>
  <si>
    <t>INE183A01024</t>
  </si>
  <si>
    <t>Finolex Industries Ltd</t>
  </si>
  <si>
    <t>INE852S01026</t>
  </si>
  <si>
    <t>INE261F08EF5</t>
  </si>
  <si>
    <t>National Bank for Agriculture &amp; Rural Development - 7.8% - 15/03/2027</t>
  </si>
  <si>
    <t>INE121A07RZ4</t>
  </si>
  <si>
    <t>Cholamandalam Investment and Finance Co Ltd - 8.54% - 12/04/2029**</t>
  </si>
  <si>
    <t>ICRA AA+</t>
  </si>
  <si>
    <t>INE134E08MB9</t>
  </si>
  <si>
    <t>Power Finance Corporation Ltd - 7.82% - 06/03/2038**</t>
  </si>
  <si>
    <t>INE0KUG08027</t>
  </si>
  <si>
    <t>National Bank for Financing Infrastructure and Development - 7.65% - 22/12/2038**</t>
  </si>
  <si>
    <t>INE115A07QH6</t>
  </si>
  <si>
    <t>LIC Housing Finance Ltd - 8.025% - 23/03/2033**</t>
  </si>
  <si>
    <t>INE556F08KM1</t>
  </si>
  <si>
    <t>Small Industries Development Bank of India - 7.79% - 14/05/2027**</t>
  </si>
  <si>
    <t>INE261F08DV4</t>
  </si>
  <si>
    <t>National Bank for Agriculture &amp; Rural Development - 7.62% - 31/01/2028**</t>
  </si>
  <si>
    <t>INE721A07RH9</t>
  </si>
  <si>
    <t>Shriram Finance Ltd - 8.75% - 15/06/2026**</t>
  </si>
  <si>
    <t>CRISIL AA+</t>
  </si>
  <si>
    <t>INE020B08FF1</t>
  </si>
  <si>
    <t>REC LTD - 7.56% - 31/08/2027**</t>
  </si>
  <si>
    <t>INE053F08296</t>
  </si>
  <si>
    <t>Indian Railway Finance Corporation Ltd - 7.74% - 15/04/2038**</t>
  </si>
  <si>
    <t>INE134E08MJ2</t>
  </si>
  <si>
    <t>Power Finance Corporation Ltd - 7.77% - 15/04/2028**</t>
  </si>
  <si>
    <t>INE134E08MC7</t>
  </si>
  <si>
    <t>Power Finance Corporation Ltd - 7.77% - 15/07/2026</t>
  </si>
  <si>
    <t>INE261F08DP6</t>
  </si>
  <si>
    <t>National Bank for Agriculture &amp; Rural Development - 7.35% - 08/07/2025**</t>
  </si>
  <si>
    <t>INE115A07PI6</t>
  </si>
  <si>
    <t>LIC Housing Finance Ltd - 6.17% - 03/09/2026**</t>
  </si>
  <si>
    <t>INE572E07183</t>
  </si>
  <si>
    <t>PNB Housing Finance Ltd - 8.15% - 29/07/2027**</t>
  </si>
  <si>
    <t>IND AA+</t>
  </si>
  <si>
    <t>INE477A07415</t>
  </si>
  <si>
    <t>Can Fin Homes Ltd - 8.09% - 04/01/2027**</t>
  </si>
  <si>
    <t>INE020B08EI8</t>
  </si>
  <si>
    <t>REC LTD - 7.51% - 31/07/2026**</t>
  </si>
  <si>
    <t>INE756I07EN4</t>
  </si>
  <si>
    <t>HDB Financial Services Ltd - 7.84% - 14/07/2026</t>
  </si>
  <si>
    <t>IN0020220011</t>
  </si>
  <si>
    <t>IN0020240076</t>
  </si>
  <si>
    <t>7.02% Central Government Securities 18/06/2031</t>
  </si>
  <si>
    <t>IN0020210160</t>
  </si>
  <si>
    <t>IN3120230484</t>
  </si>
  <si>
    <t>7.44% Tamil Nadu State Government Securities -20/03/2034</t>
  </si>
  <si>
    <t>INE261F16934</t>
  </si>
  <si>
    <t>National Bank for Agriculture &amp; Rural Development - 05/02/2026**</t>
  </si>
  <si>
    <t>Sundaram Arbitrage Fund</t>
  </si>
  <si>
    <t>INE423A01024</t>
  </si>
  <si>
    <t>Adani Enterprises</t>
  </si>
  <si>
    <t>Metals &amp; Minerals Trading</t>
  </si>
  <si>
    <t>INE271C01023</t>
  </si>
  <si>
    <t>DLF Ltd</t>
  </si>
  <si>
    <t>INE160A01022</t>
  </si>
  <si>
    <t>Punjab National Bank</t>
  </si>
  <si>
    <t>INE548A01028</t>
  </si>
  <si>
    <t>HFCL Limited</t>
  </si>
  <si>
    <t>INE205A01025</t>
  </si>
  <si>
    <t>Vedanta Ltd</t>
  </si>
  <si>
    <t>Diversified Metals</t>
  </si>
  <si>
    <t>INE406A01037</t>
  </si>
  <si>
    <t>Aurobindo Pharma Ltd</t>
  </si>
  <si>
    <t>INE476A01022</t>
  </si>
  <si>
    <t>Canara Bank</t>
  </si>
  <si>
    <t>INE647O01011</t>
  </si>
  <si>
    <t>Aditya Birla Fashion and Retail Ltd</t>
  </si>
  <si>
    <t>INE918I01026</t>
  </si>
  <si>
    <t>Bajaj Finserv Ltd</t>
  </si>
  <si>
    <t>INE769A01020</t>
  </si>
  <si>
    <t>Aarti Industries Ltd</t>
  </si>
  <si>
    <t>IN0020220037</t>
  </si>
  <si>
    <t>7.38% Central Government Securities 20/06/2027</t>
  </si>
  <si>
    <t>IN002024Z032</t>
  </si>
  <si>
    <t>IN002024Z040</t>
  </si>
  <si>
    <t>IN002024Z248</t>
  </si>
  <si>
    <t>Sundaram Balanced Advantage Fund</t>
  </si>
  <si>
    <t>INE002S01010</t>
  </si>
  <si>
    <t>Mahanagar Gas Ltd</t>
  </si>
  <si>
    <t>INE020B08FD6</t>
  </si>
  <si>
    <t>REC LTD - 7.58% - 31/05/2029**</t>
  </si>
  <si>
    <t>INE115A07QD5</t>
  </si>
  <si>
    <t>LIC Housing Finance Ltd - 7.82% - 28/11/2025**</t>
  </si>
  <si>
    <t>IN0020230036</t>
  </si>
  <si>
    <t>7.17% Government Securities - 17/04/20230</t>
  </si>
  <si>
    <t>Sundaram Dividend Yield Fund</t>
  </si>
  <si>
    <t>INE216A01030</t>
  </si>
  <si>
    <t>Britannia Industries Ltd</t>
  </si>
  <si>
    <t>INE472A01039</t>
  </si>
  <si>
    <t>Blue Star Ltd</t>
  </si>
  <si>
    <t>INE486A01021</t>
  </si>
  <si>
    <t>CESC Ltd</t>
  </si>
  <si>
    <t>INE058A01010</t>
  </si>
  <si>
    <t>Sanofi India Ltd</t>
  </si>
  <si>
    <t>INE010V01017</t>
  </si>
  <si>
    <t>L&amp;T Technology Services Ltd</t>
  </si>
  <si>
    <t>INE066A01021</t>
  </si>
  <si>
    <t>Eicher Motors Ltd</t>
  </si>
  <si>
    <t>INE848E01016</t>
  </si>
  <si>
    <t>NHPC Ltd</t>
  </si>
  <si>
    <t>INE462A01022</t>
  </si>
  <si>
    <t>Bayer Cropscience Ltd</t>
  </si>
  <si>
    <t>IDIA00069477</t>
  </si>
  <si>
    <t>IDIA00069480</t>
  </si>
  <si>
    <t>INE02CF01010</t>
  </si>
  <si>
    <t>INE759J01022</t>
  </si>
  <si>
    <t>Sundaram Equity Savings Fund</t>
  </si>
  <si>
    <t>INE782A01015</t>
  </si>
  <si>
    <t>Johnson Controls-Hitachi AirConditioning India Ltd</t>
  </si>
  <si>
    <t>INE019A01038</t>
  </si>
  <si>
    <t>JSW Steel Ltd</t>
  </si>
  <si>
    <t>INE451A01017</t>
  </si>
  <si>
    <t>Force Motors Ltd</t>
  </si>
  <si>
    <t>INE437A01024</t>
  </si>
  <si>
    <t>Apollo Hospitals Enterprise Ltd</t>
  </si>
  <si>
    <t>INE725G01011</t>
  </si>
  <si>
    <t>ICRA Ltd</t>
  </si>
  <si>
    <t>INE795G01014</t>
  </si>
  <si>
    <t>HDFC Life Insurance Company Ltd</t>
  </si>
  <si>
    <t>INE00R701025</t>
  </si>
  <si>
    <t>Dalmia Cement (Bharat) Ltd.</t>
  </si>
  <si>
    <t>INE021A01026</t>
  </si>
  <si>
    <t>Asian Paints Ltd</t>
  </si>
  <si>
    <t>INE115A07PR7</t>
  </si>
  <si>
    <t>LIC Housing Finance Ltd - 6.65% - 15/02/2027**</t>
  </si>
  <si>
    <t>INE020B08EM0</t>
  </si>
  <si>
    <t>REC LTD - 7.64% - 30/06/2026**</t>
  </si>
  <si>
    <t>INE261F08EA6</t>
  </si>
  <si>
    <t>National Bank for Agriculture &amp; Rural Development - 7.5% - 31/08/2026</t>
  </si>
  <si>
    <t>IN0020240050</t>
  </si>
  <si>
    <t>7.04% Central Government Securities 03/06/2029</t>
  </si>
  <si>
    <t>INE476A16ZO0</t>
  </si>
  <si>
    <t>Canara Bank - 04/12/2025**</t>
  </si>
  <si>
    <t>INE514E16CI1</t>
  </si>
  <si>
    <t>Export Import Bank of India - 30/12/2025**</t>
  </si>
  <si>
    <t>IN002024Z362</t>
  </si>
  <si>
    <t>364 Days - T Bill - 18/12/2025</t>
  </si>
  <si>
    <t>Sundaram Focused  Fund</t>
  </si>
  <si>
    <t>INE765G01017</t>
  </si>
  <si>
    <t>ICICI Lombard General Insurance Company Ltd</t>
  </si>
  <si>
    <t>INE068V01023</t>
  </si>
  <si>
    <t>Gland Pharma Ltd</t>
  </si>
  <si>
    <t>INE330T01021</t>
  </si>
  <si>
    <t>Happy Forgings Ltd</t>
  </si>
  <si>
    <t>INE192R01011</t>
  </si>
  <si>
    <t>Avenue Supermarts Ltd</t>
  </si>
  <si>
    <t>INE668F01031</t>
  </si>
  <si>
    <t>Jyothy Laboratories Ltd</t>
  </si>
  <si>
    <t>Household Products</t>
  </si>
  <si>
    <t>INE112L01020</t>
  </si>
  <si>
    <t>Metropolis Healthcare Ltd</t>
  </si>
  <si>
    <t>IDIA00069356</t>
  </si>
  <si>
    <t>INE431E01011</t>
  </si>
  <si>
    <t>Healthcare Equipment &amp; Supplies</t>
  </si>
  <si>
    <t>INE604A01011</t>
  </si>
  <si>
    <t>IDIA00069359</t>
  </si>
  <si>
    <t>INE406B01019</t>
  </si>
  <si>
    <t>INE348C01011</t>
  </si>
  <si>
    <t>Sundaram Nifty 100 Equal Weight Fund</t>
  </si>
  <si>
    <t>INE931S01010</t>
  </si>
  <si>
    <t>Adani Energy Solutions Ltd</t>
  </si>
  <si>
    <t>INE377Y01014</t>
  </si>
  <si>
    <t>BAJAJ HOUSING FINANCE LTD</t>
  </si>
  <si>
    <t>INE323A01026</t>
  </si>
  <si>
    <t>Bosch Ltd</t>
  </si>
  <si>
    <t>INE364U01010</t>
  </si>
  <si>
    <t>Adani Green Energy Ltd</t>
  </si>
  <si>
    <t>INE176B01034</t>
  </si>
  <si>
    <t>Havells India Ltd</t>
  </si>
  <si>
    <t>INE158A01026</t>
  </si>
  <si>
    <t>Hero MotoCorp Ltd</t>
  </si>
  <si>
    <t>INE102D01028</t>
  </si>
  <si>
    <t>Godrej Consumer Products Ltd</t>
  </si>
  <si>
    <t>INE067A01029</t>
  </si>
  <si>
    <t>CG Power and Industrial Solutions Ltd</t>
  </si>
  <si>
    <t>INE318A01026</t>
  </si>
  <si>
    <t>Pidilite Industries Ltd</t>
  </si>
  <si>
    <t>INE070A01015</t>
  </si>
  <si>
    <t>Shree Cement Ltd</t>
  </si>
  <si>
    <t>INE814H01011</t>
  </si>
  <si>
    <t>Adani Power Ltd</t>
  </si>
  <si>
    <t>INE0J1Y01017</t>
  </si>
  <si>
    <t>LIC of India Ltd</t>
  </si>
  <si>
    <t>INE670K01029</t>
  </si>
  <si>
    <t>Macrotech Developers Ltd</t>
  </si>
  <si>
    <t>INE016A01026</t>
  </si>
  <si>
    <t>Dabur India Ltd</t>
  </si>
  <si>
    <t>INE0V6F01027</t>
  </si>
  <si>
    <t>Hyundai Motor India Ltd</t>
  </si>
  <si>
    <t>INE361B01024</t>
  </si>
  <si>
    <t>Divis Laboratories Ltd</t>
  </si>
  <si>
    <t>INE118A01012</t>
  </si>
  <si>
    <t>Bajaj Holdings &amp; Investment Ltd</t>
  </si>
  <si>
    <t>INE685A01028</t>
  </si>
  <si>
    <t>Torrent Pharmaceuticals Ltd</t>
  </si>
  <si>
    <t>INE214T01019</t>
  </si>
  <si>
    <t>LTIMindtree Ltd</t>
  </si>
  <si>
    <t>INE775A01035</t>
  </si>
  <si>
    <t>Samvardhana Motherson International Ltd</t>
  </si>
  <si>
    <t>INE239A01024</t>
  </si>
  <si>
    <t>Nestle India Ltd</t>
  </si>
  <si>
    <t>INE121E01018</t>
  </si>
  <si>
    <t>JSW Energy Ltd</t>
  </si>
  <si>
    <t>INE00H001014</t>
  </si>
  <si>
    <t>Swiggy Ltd</t>
  </si>
  <si>
    <t>INE053F01010</t>
  </si>
  <si>
    <t>Indian Railway Finance Corporation Ltd</t>
  </si>
  <si>
    <t>Sundaram ELSS Tax Saver Fund</t>
  </si>
  <si>
    <t>INE176A01028</t>
  </si>
  <si>
    <t>Bata India Ltd</t>
  </si>
  <si>
    <t>INE628A01036</t>
  </si>
  <si>
    <t>UPL Ltd</t>
  </si>
  <si>
    <t>INE274J01014</t>
  </si>
  <si>
    <t>Oil India Ltd</t>
  </si>
  <si>
    <t>Sundaram Consumption Fund</t>
  </si>
  <si>
    <t>INE0BJS01011</t>
  </si>
  <si>
    <t>Go Fashion (India ) Ltd</t>
  </si>
  <si>
    <t>Sundaram Services Fund</t>
  </si>
  <si>
    <t>INE761H01022</t>
  </si>
  <si>
    <t>Page Industries Ltd</t>
  </si>
  <si>
    <t>MU0295S00016</t>
  </si>
  <si>
    <t>Sundaram Diversified Equity</t>
  </si>
  <si>
    <t>Sundaram Large Cap Fund</t>
  </si>
  <si>
    <t>Sundaram Business Cycle Fund</t>
  </si>
  <si>
    <t>INE410P01011</t>
  </si>
  <si>
    <t>Narayana Hrudayalaya Ltd</t>
  </si>
  <si>
    <t>INE388Y01029</t>
  </si>
  <si>
    <t>FSN E–Commerce Ventures Ltd(NYKAA)</t>
  </si>
  <si>
    <t>INE022Q01020</t>
  </si>
  <si>
    <t>Indian Energy Exchange Ltd</t>
  </si>
  <si>
    <t>INE371A01025</t>
  </si>
  <si>
    <t>Graphite India Ltd</t>
  </si>
  <si>
    <t>INE224A01026</t>
  </si>
  <si>
    <t>Greaves Cotton Ltd</t>
  </si>
  <si>
    <t>Sundaram Flexi Cap Fund</t>
  </si>
  <si>
    <t>Sundaram Financial Services Opportunities Fund</t>
  </si>
  <si>
    <t>Sundaram Multi Asset Allocation Fund</t>
  </si>
  <si>
    <t>IN002024Y373</t>
  </si>
  <si>
    <t>182 Days - T Bill - 27/06/2025</t>
  </si>
  <si>
    <t>INF200KA16D8</t>
  </si>
  <si>
    <t>SBI-ETF GOLD</t>
  </si>
  <si>
    <t>INF204KB17I5</t>
  </si>
  <si>
    <t>Nippon India ETF Gold Bees</t>
  </si>
  <si>
    <t>INF179KC1981</t>
  </si>
  <si>
    <t>HDFC Gold Exchange Traded Fund</t>
  </si>
  <si>
    <t>INF174KA1HJ8</t>
  </si>
  <si>
    <t>Kotak Mutual Fund - Gold Exchange Traded Fund</t>
  </si>
  <si>
    <t>INF740KA1SW3</t>
  </si>
  <si>
    <t>DSP-GOLD ETF</t>
  </si>
  <si>
    <t>YTM (%)</t>
  </si>
  <si>
    <t>Monthly Portfolio Statement for the month ended 31 March 2025</t>
  </si>
  <si>
    <t>Index</t>
  </si>
  <si>
    <t>Hindustan Dorr Oliver Ltd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</si>
  <si>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</si>
  <si>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</si>
  <si>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</si>
  <si>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</si>
  <si>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</si>
  <si>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b) Total value and percentage of illiquid equity / Preference shares @</t>
  </si>
  <si>
    <t>At the beginning</t>
  </si>
  <si>
    <t>d) IDCW declared during the period (Rupees per unit)</t>
  </si>
  <si>
    <t>Scheme Riskometer :</t>
  </si>
  <si>
    <t>Tier I Benchmark Riskometer :</t>
  </si>
  <si>
    <t xml:space="preserve">                     NIFTY Infrastructure TRI</t>
  </si>
  <si>
    <t xml:space="preserve"> (a) Investments in Foreign Securities - Units of Mutual Funds</t>
  </si>
  <si>
    <t xml:space="preserve">                    MSCI ACWI TRI</t>
  </si>
  <si>
    <t>Sundaram Liquid Fund - Direct Growth*</t>
  </si>
  <si>
    <t>Tier II Benchmark Riskometer :</t>
  </si>
  <si>
    <t xml:space="preserve">                        Nifty Mid Cap 150 TRI</t>
  </si>
  <si>
    <t xml:space="preserve">                            Nifty Mid Cap 100 TRI</t>
  </si>
  <si>
    <t xml:space="preserve">           Nifty Large Mid Cap 250 INDEX</t>
  </si>
  <si>
    <t xml:space="preserve">                           BSE 500 INDEX</t>
  </si>
  <si>
    <t xml:space="preserve">                                    BSE 500 INDEX</t>
  </si>
  <si>
    <t>Bharti Airtel Ltd - Partly Paid Right Shares</t>
  </si>
  <si>
    <t xml:space="preserve">                    BSE 500 INDEX</t>
  </si>
  <si>
    <t xml:space="preserve">                    Nifty Small Cap 100</t>
  </si>
  <si>
    <t xml:space="preserve">                   Nifty Small Cap 100</t>
  </si>
  <si>
    <t xml:space="preserve">                      Nifty Small Cap 100</t>
  </si>
  <si>
    <t xml:space="preserve">                     Nifty Small Cap 100</t>
  </si>
  <si>
    <t>Angel One Ltd April 2025</t>
  </si>
  <si>
    <t>Cash and Other Net Current Assets^</t>
  </si>
  <si>
    <t>Annexure – A</t>
  </si>
  <si>
    <t xml:space="preserve">           Nifty Small Cap 250 TRI</t>
  </si>
  <si>
    <t xml:space="preserve">           Nifty Small Cap 100 TRI</t>
  </si>
  <si>
    <t>Chennai Super Kings Ltd @</t>
  </si>
  <si>
    <t>(f) Convertible Debenture</t>
  </si>
  <si>
    <t>INE121A08PJ0</t>
  </si>
  <si>
    <t>7.5% Cholamandalam Investment and Company Ltd - 30/09/2026</t>
  </si>
  <si>
    <t>Unrated</t>
  </si>
  <si>
    <t>7.30% Central Government Securities_Floating Rate Bond - 04/10/2028 ~</t>
  </si>
  <si>
    <t>Refer below point i)</t>
  </si>
  <si>
    <t>Direct Plan - Monthly IDCW</t>
  </si>
  <si>
    <t>Regular Plan - Monthly IDCW</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</si>
  <si>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</si>
  <si>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</si>
  <si>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</si>
  <si>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</si>
  <si>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</si>
  <si>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</si>
  <si>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</si>
  <si>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</si>
  <si>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</si>
  <si>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</si>
  <si>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</si>
  <si>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</si>
  <si>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</si>
  <si>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</si>
  <si>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</si>
  <si>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</si>
  <si>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</si>
  <si>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</si>
  <si>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</si>
  <si>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</si>
  <si>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</si>
  <si>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</si>
  <si>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</si>
  <si>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</si>
  <si>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</si>
  <si>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</si>
  <si>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</si>
  <si>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xml:space="preserve">           CRISIL Hybrid 35 Plus 65 - Aggressive Index</t>
  </si>
  <si>
    <t>Aarti Industries Limited April 2025</t>
  </si>
  <si>
    <t>KEI Industries Ltd April 2025</t>
  </si>
  <si>
    <t>Indian Oil Corporation Ltd April 2025</t>
  </si>
  <si>
    <t>NTPC Limited April 2025</t>
  </si>
  <si>
    <t>Coal India Limited April 2025</t>
  </si>
  <si>
    <t>Bajaj Finserv Limited April 2025</t>
  </si>
  <si>
    <t xml:space="preserve">	Mahindra &amp; Mahindra Limited April 2025</t>
  </si>
  <si>
    <t>Aditya Birla Fashion And Retail Limited April 2025</t>
  </si>
  <si>
    <t>HDFC Bank Limited April 2025</t>
  </si>
  <si>
    <t>Canara Bank April 2025</t>
  </si>
  <si>
    <t>Aurobindo Pharma Limited April 2025</t>
  </si>
  <si>
    <t>Aditya Birla Capital Limited April 2025</t>
  </si>
  <si>
    <t>SBI Life Insurance Company Limited April 2025</t>
  </si>
  <si>
    <t>Vedanta Ltd Pre Sesa Sterlite Limited April 2025</t>
  </si>
  <si>
    <t xml:space="preserve">	Tata Steel Limited April 2025</t>
  </si>
  <si>
    <t>Cipla Limited April 2025</t>
  </si>
  <si>
    <t>Tata Power Company Ltd April 2025</t>
  </si>
  <si>
    <t>Kotak Mahindra Bank Limited April 2025</t>
  </si>
  <si>
    <t>HFCL Ltd April 2025</t>
  </si>
  <si>
    <t>Bank of Baroda April 2025</t>
  </si>
  <si>
    <t xml:space="preserve">	State Bank Of India Limited April 2025</t>
  </si>
  <si>
    <t>Punjab National Bank April 2025</t>
  </si>
  <si>
    <t>Titan Company Limited April 2025</t>
  </si>
  <si>
    <t>Bharti Airtel Limited April 2025</t>
  </si>
  <si>
    <t>The Indian Hotels Company Limited April 2025</t>
  </si>
  <si>
    <t>Infosys Limited April 2025</t>
  </si>
  <si>
    <t>Hindalco Industries Limited April 2025</t>
  </si>
  <si>
    <t>Sun Pharmaceutical Industries Limited April 2025</t>
  </si>
  <si>
    <t>DLF Limited April 2025</t>
  </si>
  <si>
    <t>Adani Enterprises Limited April 2025</t>
  </si>
  <si>
    <t>Larsen and Toubro Ltd April 2025</t>
  </si>
  <si>
    <t>Bajaj Finance Limited April 2025</t>
  </si>
  <si>
    <t>TATA Consultancy Services Limited April 2025</t>
  </si>
  <si>
    <t>Ambuja Cements Limited April 2025</t>
  </si>
  <si>
    <t>Tata Motors Limited April 2025</t>
  </si>
  <si>
    <t>ITC Limited April 2025</t>
  </si>
  <si>
    <t>Indus Towers Limited April 2025</t>
  </si>
  <si>
    <t>Axis Bank Limited April 2025</t>
  </si>
  <si>
    <t>ICICI Bank Limited April 2025</t>
  </si>
  <si>
    <t>Reliance Industries Limited April 2025</t>
  </si>
  <si>
    <t>Annexure-A</t>
  </si>
  <si>
    <t xml:space="preserve">           NIFTY 50 Arbitrage INDEX</t>
  </si>
  <si>
    <t>INE041025011</t>
  </si>
  <si>
    <t>Embassy Office Parks (REIT)</t>
  </si>
  <si>
    <t>Grasim Industries Limited April 2025</t>
  </si>
  <si>
    <t>Mahanagar Gas Ltd April 2025</t>
  </si>
  <si>
    <t>GAIL (India) Limited April 2025</t>
  </si>
  <si>
    <t xml:space="preserve">	Hindustan Unilever Limited April 2025</t>
  </si>
  <si>
    <t>INE0GGX23010</t>
  </si>
  <si>
    <t>Power Grid Infrastructure Investment Trust (InvIT)</t>
  </si>
  <si>
    <t xml:space="preserve">           NIFTY 50 Hybrid Composite Debt 50 : 50 INDEX</t>
  </si>
  <si>
    <t>Sandur Laminates Ltd @</t>
  </si>
  <si>
    <t>Crystal Cable Industries Ltd @</t>
  </si>
  <si>
    <t>Tirrihannah Company Ltd @</t>
  </si>
  <si>
    <t>Minerava Holdings Ltd @</t>
  </si>
  <si>
    <t>21.50% Dewan Rubber Ltd</t>
  </si>
  <si>
    <t>Not Available</t>
  </si>
  <si>
    <t>Chemox Chemicals Industries</t>
  </si>
  <si>
    <t xml:space="preserve">                                NIFTY 500</t>
  </si>
  <si>
    <t>Lupin Limited April 2025</t>
  </si>
  <si>
    <t>UltraTech Cement Limited April 2025</t>
  </si>
  <si>
    <t xml:space="preserve">	United Spirits Limited April 2025</t>
  </si>
  <si>
    <t>HDFC Life Insurance Company Limited April 2025</t>
  </si>
  <si>
    <t>TVS Motor Company Limited April 2025</t>
  </si>
  <si>
    <t>Interglobe Aviation Ltd April 2025</t>
  </si>
  <si>
    <t>JSW Steel Limited April 2025</t>
  </si>
  <si>
    <t>Maruti Suzuki India Limited April 2025</t>
  </si>
  <si>
    <t>Direct Plan - Half Yearly IDCW</t>
  </si>
  <si>
    <t>Direct Plan - Quarterly IDCW</t>
  </si>
  <si>
    <t>Regular Plan - Half Yearly IDCW</t>
  </si>
  <si>
    <t>Regular Plan - Quarterly IDCW</t>
  </si>
  <si>
    <t xml:space="preserve">                      Nifty Equity Savings INDEX</t>
  </si>
  <si>
    <t xml:space="preserve">                              Nifty 500 TRI</t>
  </si>
  <si>
    <t xml:space="preserve">           Nifty Large MID CAP 250 TRI</t>
  </si>
  <si>
    <t>Crescent Finstock Ltd @</t>
  </si>
  <si>
    <t>Balmer Lawrie Freight Containers Ltd @</t>
  </si>
  <si>
    <t>Precision Fasteners Ltd @</t>
  </si>
  <si>
    <t>Virtual Dynamics Software Ltd @</t>
  </si>
  <si>
    <t>Noble Brothers Impex Ltd @</t>
  </si>
  <si>
    <t>Sangam Health Care Products Ltd @</t>
  </si>
  <si>
    <t>Mukerian Papers Ltd @</t>
  </si>
  <si>
    <t>15% Premier Vinyl Ltd</t>
  </si>
  <si>
    <t xml:space="preserve">           Nifty 500 MultiCap 50:25:25</t>
  </si>
  <si>
    <t xml:space="preserve">          Nifty 100 Equal Weight TRI</t>
  </si>
  <si>
    <t>18% Jord Engineering Ltd</t>
  </si>
  <si>
    <t xml:space="preserve">                          NIFTY 500</t>
  </si>
  <si>
    <t xml:space="preserve">           Nifty India Consumption TRI</t>
  </si>
  <si>
    <t>Make My Trip Ltd (USD)</t>
  </si>
  <si>
    <t>Annexure- A</t>
  </si>
  <si>
    <t xml:space="preserve">           NIFTY Services Sector Index</t>
  </si>
  <si>
    <t xml:space="preserve">           NIFTY 500 MULTICAP 50:25:25</t>
  </si>
  <si>
    <t xml:space="preserve">                       NIFTY 500</t>
  </si>
  <si>
    <t xml:space="preserve">               Nifty 100 TRI INDEX</t>
  </si>
  <si>
    <t xml:space="preserve">                      Nifty_500_ TRI</t>
  </si>
  <si>
    <t xml:space="preserve">                  Nifty 500 TRI</t>
  </si>
  <si>
    <t xml:space="preserve">           Nifty Financial Services</t>
  </si>
  <si>
    <t>Bajaj Auto Limited April 2025</t>
  </si>
  <si>
    <t>Federal Bank Ltd April 2025</t>
  </si>
  <si>
    <t>Oil &amp; Natural Gas Corporation Limited April 2025</t>
  </si>
  <si>
    <t>Eicher Motor Limited April 2025</t>
  </si>
  <si>
    <t xml:space="preserve">	Tech Mahindra Limited April 2025</t>
  </si>
  <si>
    <t>Hindustan Petroleum Corpn Limited April 2025</t>
  </si>
  <si>
    <t>Hindustan Aeronautics Limited April 2025</t>
  </si>
  <si>
    <t>Bharat Petroleum Corp Ltd April 2025</t>
  </si>
  <si>
    <t>NIFTY 500 TRI (65%) + NIFTY Short Duration Debt Index (10%) + Domestic Prices of Gold (25%)</t>
  </si>
  <si>
    <t>i) Exposure to securities classified as below investment grade or default as on 31-Mar-2025</t>
  </si>
  <si>
    <t>% to AUM as on 31-Mar-2025</t>
  </si>
  <si>
    <t>31-Mar-2025</t>
  </si>
  <si>
    <t>YTM (%)*</t>
  </si>
  <si>
    <t>Direct Plan - IDCW</t>
  </si>
  <si>
    <t>Regular Plan - IDCW</t>
  </si>
  <si>
    <t>Direct Plan - Halfyearly IDCW</t>
  </si>
  <si>
    <t>Regular Plan - Halfyearly IDCW</t>
  </si>
  <si>
    <t xml:space="preserve">           NIFTY IDCW Opportunities 50 TRI</t>
  </si>
  <si>
    <t>S.NO.</t>
  </si>
  <si>
    <t>ACRONYM</t>
  </si>
  <si>
    <t>SCHEME NAME</t>
  </si>
  <si>
    <t>CAPEXG</t>
  </si>
  <si>
    <t>GLOB</t>
  </si>
  <si>
    <t>MIDCAP</t>
  </si>
  <si>
    <t>MULTIP</t>
  </si>
  <si>
    <t>Sundaram Large And Mid Cap Fund</t>
  </si>
  <si>
    <t>SLTADV3</t>
  </si>
  <si>
    <t>Sundaram Long Term Advantage Fund Series III</t>
  </si>
  <si>
    <t>SLTADV4</t>
  </si>
  <si>
    <t>Sundaram Long Term Advantage Fund Series IV</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</si>
  <si>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</si>
  <si>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</si>
  <si>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</si>
  <si>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</si>
  <si>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</si>
  <si>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</si>
  <si>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</si>
  <si>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</si>
  <si>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</si>
  <si>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</si>
  <si>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</si>
  <si>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</si>
  <si>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</si>
  <si>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</si>
  <si>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</si>
  <si>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</si>
  <si>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Sundaram Multi Cap Fund</t>
  </si>
  <si>
    <t>SPSN100</t>
  </si>
  <si>
    <t>Sundaram NIFTY 100 Equal Weight Fund</t>
  </si>
  <si>
    <t>SPTAX</t>
  </si>
  <si>
    <t>SRURAL</t>
  </si>
  <si>
    <t>SSFUND</t>
  </si>
  <si>
    <t>STAX</t>
  </si>
  <si>
    <t>SUNBCF</t>
  </si>
  <si>
    <t>SUNFCF</t>
  </si>
  <si>
    <t>SUNFOP</t>
  </si>
  <si>
    <t>SUNMAF</t>
  </si>
  <si>
    <t>SUNCYF</t>
  </si>
  <si>
    <t>364 Days - T Bill - 02/05/2025*</t>
  </si>
  <si>
    <t>7.10% Central Government Securities 18/04/2029*</t>
  </si>
  <si>
    <t>7.23% Central Government Securities 15/04/2039*</t>
  </si>
  <si>
    <t>Sundaram Money Market Fund-Direct Plan - Growth*</t>
  </si>
  <si>
    <t>7.38% Central Government Securities 20/06/2027*</t>
  </si>
  <si>
    <t>364 Days - T Bill - 18/04/2025*</t>
  </si>
  <si>
    <t>364 Days - T Bill - 24/04/2025*</t>
  </si>
  <si>
    <t>364 Days - T Bill - 11/09/2025*</t>
  </si>
  <si>
    <t>7.32% Government Securities-13/11/2030*</t>
  </si>
  <si>
    <t>7.10% Central Government Securities 08/04/2034*</t>
  </si>
  <si>
    <t>7.37% Government Securities-23/10/2028*</t>
  </si>
  <si>
    <t>7.04% Central Government Securities 03/06/2029*</t>
  </si>
  <si>
    <t>DERIVATIVES DISCLOSURE</t>
  </si>
  <si>
    <t>Disclosure regarding Derivative positions pursuant to SEBI Circular no CIR/IMD/DF/11/2010 dated August18,2010</t>
  </si>
  <si>
    <t>DETAILS OF INVESTMENTS IN DERIVATIVE INSTRUMENTS</t>
  </si>
  <si>
    <t>A. Hedging Positions through Futures as on March 31,2025 :</t>
  </si>
  <si>
    <t>Scheme Name</t>
  </si>
  <si>
    <t>Underlying</t>
  </si>
  <si>
    <t>Long/Short</t>
  </si>
  <si>
    <t>Futures Price When Purchased</t>
  </si>
  <si>
    <t>Current Price of the contract</t>
  </si>
  <si>
    <t>Margin maintained in       (Rs in Lakhs)*</t>
  </si>
  <si>
    <t>Aarti Industries Ltd APR-2025</t>
  </si>
  <si>
    <t>short</t>
  </si>
  <si>
    <t>Adani Enterprises Ltd APR-2025</t>
  </si>
  <si>
    <t>Aditya Birla Capital Ltd APR-2025</t>
  </si>
  <si>
    <t>Aditya Birla Fashion and Retail Ltd Prv (Pantaloons Fashion &amp; Retail Ltd)  APR-2025</t>
  </si>
  <si>
    <t>Aurobindo Pharma Ltd-Equ APR-2025</t>
  </si>
  <si>
    <t>Axis Bank Ltd  APR-2025</t>
  </si>
  <si>
    <t>Bajaj Finance Ltd APR-2025</t>
  </si>
  <si>
    <t>Bajaj Finserv Ltd APR-2025</t>
  </si>
  <si>
    <t>Bank of Baroda APR-2025</t>
  </si>
  <si>
    <t>Bharti Airtel Ltd APR-2025</t>
  </si>
  <si>
    <t>Canara Bank APR-2025</t>
  </si>
  <si>
    <t>Cipla Ltd APR-2025</t>
  </si>
  <si>
    <t>Coal India Ltd APR-2025</t>
  </si>
  <si>
    <t>DLF Ltd APR-2025</t>
  </si>
  <si>
    <t>Gujarat Ambuja Cement Co.Ltd APR-2025</t>
  </si>
  <si>
    <t>HDFC Bank Ltd APR-2025</t>
  </si>
  <si>
    <t>HFCL Ltd APR-2025</t>
  </si>
  <si>
    <t>Hindalco Industries Ltd APR-2025</t>
  </si>
  <si>
    <t>ICICI Bank Ltd APR-2025</t>
  </si>
  <si>
    <t>Indian Hotels Company Ltd APR-2025</t>
  </si>
  <si>
    <t>Indian Oil Corporation Ltd APR-2025</t>
  </si>
  <si>
    <t>Indus Towers Ltd (Prev name Bharti Infratel Ltd) APR-2025</t>
  </si>
  <si>
    <t>Infosys Ltd APR-2025</t>
  </si>
  <si>
    <t>ITC Ltd APR-2025</t>
  </si>
  <si>
    <t>KEI Industries Ltd APR-2025</t>
  </si>
  <si>
    <t>Kotak Mahindra Bank Ltd APR-2025</t>
  </si>
  <si>
    <t>Larsen &amp; Toubro Ltd APR-2025</t>
  </si>
  <si>
    <t>Mahindra &amp; Mahindra Ltd APR-2025</t>
  </si>
  <si>
    <t>NTPC Ltd APR-2025</t>
  </si>
  <si>
    <t>Punjab National Bank APR-2025</t>
  </si>
  <si>
    <t>Reliance Industries Ltd APR-2025</t>
  </si>
  <si>
    <t>SBI Life Insurance Company Ltd APR-2025</t>
  </si>
  <si>
    <t>State Bank Of India Ltd APR-2025</t>
  </si>
  <si>
    <t>Sun Pharmaceuticals Ltd APR-2025</t>
  </si>
  <si>
    <t>TATA Consultancy Services Ltd APR-2025</t>
  </si>
  <si>
    <t>Tata Motors Ltd APR-2025</t>
  </si>
  <si>
    <t>TATA Power Co Ltd APR-2025</t>
  </si>
  <si>
    <t>Tata Steel Ltd APR-2025</t>
  </si>
  <si>
    <t>Titan Industries Ltd APR-2025</t>
  </si>
  <si>
    <t>Vedanta Ltd Pre Sesa Sterlite Ltd (Prvsly Sesa Goa Ltd) APR-2025</t>
  </si>
  <si>
    <t>GAIL (India) Ltd APR-2025</t>
  </si>
  <si>
    <t>Grasim Industries Ltd  APR-2025</t>
  </si>
  <si>
    <t>Hindustan Unilever Ltd APR-2025</t>
  </si>
  <si>
    <t>Mahanagar Gas Ltd APR-2025</t>
  </si>
  <si>
    <t>HDFC Life Insurance Company Ltd APR-2025</t>
  </si>
  <si>
    <t>Interglobe Aviation Ltd APR-2025</t>
  </si>
  <si>
    <t>JSW Steel Ltd APR-2025</t>
  </si>
  <si>
    <t>Lupin Ltd APR-2025</t>
  </si>
  <si>
    <t>Maruti Suzuki India Ltd APR-2025</t>
  </si>
  <si>
    <t>TVS Motor Company Ltd   APR-2025</t>
  </si>
  <si>
    <t>Ultra Tech Cement Ltd APR-2025</t>
  </si>
  <si>
    <t>United Spirits Ltd APR-2025</t>
  </si>
  <si>
    <t>Bajaj Auto Ltd APR-2025</t>
  </si>
  <si>
    <t>Bharat Petroleum Corpn Ltd APR-2025</t>
  </si>
  <si>
    <t>Eicher Motor Ltd APR-2025</t>
  </si>
  <si>
    <t>Federal Bank APR-2025</t>
  </si>
  <si>
    <t>Hindustan Aeronautics Ltd APR-2025</t>
  </si>
  <si>
    <t>Hindustan Petroleum Corpn Ltd APR-2025</t>
  </si>
  <si>
    <t>Oil &amp; Natural Gas Corpn.Ltd APR-2025</t>
  </si>
  <si>
    <t>Tech Mahindra Ltd APR-2025</t>
  </si>
  <si>
    <t xml:space="preserve">Total percentage of existing assets hedged through futures as a percentage of net assets </t>
  </si>
  <si>
    <t>%</t>
  </si>
  <si>
    <t>For the period ended March 31,2025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</si>
  <si>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</si>
  <si>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</si>
  <si>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</si>
  <si>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</si>
  <si>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</si>
  <si>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March 31,2025 :</t>
  </si>
  <si>
    <t>Margin maintained in       (Rs. in Lakhs) *</t>
  </si>
  <si>
    <t>Long</t>
  </si>
  <si>
    <t>Angel One Ltd (Prev: Angel Broking Ltd) APR-2025</t>
  </si>
  <si>
    <t>Total percentage of existing assets due to non-hedging positions as a percentage of net assets</t>
  </si>
  <si>
    <t>For the period ended March 31,2025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</si>
  <si>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</si>
  <si>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</si>
  <si>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March 31,2025:</t>
  </si>
  <si>
    <t>Call/Put</t>
  </si>
  <si>
    <t>Number of Contracts</t>
  </si>
  <si>
    <t>Option Price when purchased</t>
  </si>
  <si>
    <t>Current Option Price</t>
  </si>
  <si>
    <t>Total % of existing assets hedged through Put Options</t>
  </si>
  <si>
    <t xml:space="preserve"> </t>
  </si>
  <si>
    <t>For the period ended  March 31,2025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</si>
  <si>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</si>
  <si>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</si>
  <si>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</si>
  <si>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</si>
  <si>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March 31,2025 :</t>
  </si>
  <si>
    <t xml:space="preserve">Total Exposure through Options other than hedging as a percentage of net assets </t>
  </si>
  <si>
    <t>For the period ended March 31,2025 , the following non hedging transactions through options which have been already exercised/expired</t>
  </si>
  <si>
    <t>Gross Notional value of contracts  bought(Rs. in Lakhs)</t>
  </si>
  <si>
    <t>Gross Notional value of contracts  sold (Rs. in Lakhs)</t>
  </si>
  <si>
    <t>E. Hedging Positions through Swaps as on March 31,2025:</t>
  </si>
  <si>
    <t>Scheme name</t>
  </si>
  <si>
    <t>Swap Type</t>
  </si>
  <si>
    <t>Underlying Security</t>
  </si>
  <si>
    <t>Long Position</t>
  </si>
  <si>
    <t>Short Position</t>
  </si>
  <si>
    <t>Notional Value (Rs. in lacs.)</t>
  </si>
  <si>
    <t>Maturity date</t>
  </si>
  <si>
    <t>Sundaram Ultra Short Duration  Fund</t>
  </si>
  <si>
    <t>Fixed to Float</t>
  </si>
  <si>
    <t>9.20% Shriram Finance Ltd 22 05 2026</t>
  </si>
  <si>
    <t>Receiving Floating</t>
  </si>
  <si>
    <t>Pay Fixed</t>
  </si>
  <si>
    <t>7.58%  NABARD- NCD-31-07-2026</t>
  </si>
  <si>
    <t>7.56% REC Ltd NCD MD 30-06-2026</t>
  </si>
  <si>
    <t>F. Hedging Positions through Interest Rate Futures as on March 31,2025:</t>
  </si>
  <si>
    <t xml:space="preserve">Futures Price
When Purchased </t>
  </si>
  <si>
    <t>Current Price of
the contract</t>
  </si>
  <si>
    <t>Margin maintained
in (Rs. in Lakhs)</t>
  </si>
  <si>
    <t>Total percentage of existing assets hedged through Interest Rate Futures a Percentage of net assets</t>
  </si>
  <si>
    <t>For the period ended March 31,2025 following were the hedging transactions through Interest Rate Futures which have been squared off/ expired</t>
  </si>
  <si>
    <t>For the period ended March 31,2025 following were the Non Hedging transactions through Interest Rate Futures which have been squared off/ expired</t>
  </si>
  <si>
    <t>* Note: Margin maintained denotes security specific margin.</t>
  </si>
  <si>
    <t>TOTAL AMOUNT DUE (Rs. in Lacs)</t>
  </si>
  <si>
    <t>Amount Recovered - 06th Mar 2025</t>
  </si>
  <si>
    <t>Total settlement till date</t>
  </si>
  <si>
    <t xml:space="preserve">Total Cost  </t>
  </si>
  <si>
    <t xml:space="preserve">Discounting Charges / Interest accrued till maturity </t>
  </si>
  <si>
    <t>Total CP Outstanding</t>
  </si>
  <si>
    <t>CASH</t>
  </si>
  <si>
    <t>INVIT Units</t>
  </si>
  <si>
    <t>For Further details please refer the below Links for Rationale</t>
  </si>
  <si>
    <t>https://www.sundarammutual.com/pdf2/2025/Rationale_for_Valuation/Update_on_ILFS_Financial_Services_Recovery_06_03_2025.pdf</t>
  </si>
  <si>
    <t xml:space="preserve"> ## (Rs. in Lacs)</t>
  </si>
  <si>
    <t>## The Boards of these companies have set February 17th as the record date for the allocation of InvIT units and cash distribution. Accordingly, on the 5th of March 2025, we received the Total cash of Rs. 3.17 Crs .Further as a part of the distribution ,we are going  to receive the Total INVITs units amounting to Rs. 2 Crs having face value is Rs. 25,00,000 per unit shortly . The above-mentioned cash and  INVITs units are allocated to respective scheme based  on their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</si>
</sst>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1014009]General"/>
    <numFmt numFmtId="165" formatCode="[$-1014009]###0;\(###0\)"/>
    <numFmt numFmtId="166" formatCode="[$-1014009]###0.00;\(###0.00\)"/>
    <numFmt numFmtId="167" formatCode="[$-1014009]###0.00%;\(###0.00%\)"/>
    <numFmt numFmtId="168" formatCode="[$-1014009]#,##0.00\ %;\(#,##0.00\)"/>
    <numFmt numFmtId="169" formatCode="[$-1014009]#.0000"/>
    <numFmt numFmtId="170" formatCode="[$-1014009]#,##0.00%"/>
    <numFmt numFmtId="171" formatCode="[$-1014009]###0.0000;\(###0.0000\)"/>
    <numFmt numFmtId="172" formatCode="[$-1014009]#,##0.000000;\-#,##0.000000"/>
    <numFmt numFmtId="173" formatCode="[$-1014009]#,##0.00;\(#,##0.00\)"/>
    <numFmt numFmtId="174" formatCode="_(* #,##0_);_(* \(#,##0\);_(* &quot;-&quot;??_);_(@_)"/>
    <numFmt numFmtId="175" formatCode="_(* #,##0.00_);_(* \(#,##0.00\);_(* &quot;-&quot;??_);_(@_)"/>
    <numFmt numFmtId="176" formatCode="0.000000000"/>
    <numFmt numFmtId="177" formatCode="#,##0.0000;\(#,##0.0000\)"/>
    <numFmt numFmtId="178" formatCode="_(* #,##0.000_);_(* \(#,##0.000\);_(* &quot;-&quot;??_);_(@_)"/>
  </numFmts>
  <fonts count="33"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0"/>
      <color indexed="8"/>
      <name val="Calibri"/>
      <family val="2"/>
    </font>
    <font>
      <b/>
      <sz val="10"/>
      <color indexed="8"/>
      <name val="Calibri"/>
      <family val="2"/>
    </font>
    <font>
      <b/>
      <i/>
      <sz val="10"/>
      <color indexed="8"/>
      <name val="Calibri"/>
      <family val="2"/>
    </font>
    <font>
      <b/>
      <sz val="9"/>
      <color indexed="8"/>
      <name val="Calibri"/>
      <family val="2"/>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i/>
      <sz val="10"/>
      <color indexed="8"/>
      <name val="Calibri"/>
      <family val="2"/>
    </font>
    <font>
      <b/>
      <sz val="10"/>
      <name val="Arial"/>
      <family val="2"/>
    </font>
    <font>
      <b/>
      <sz val="10"/>
      <color indexed="8"/>
      <name val="Calibri"/>
      <family val="2"/>
    </font>
    <font>
      <sz val="10"/>
      <name val="Arial"/>
      <family val="2"/>
    </font>
    <font>
      <sz val="10"/>
      <name val="Arial"/>
      <family val="2"/>
    </font>
    <font>
      <sz val="10"/>
      <name val="Calibri"/>
      <family val="2"/>
    </font>
    <font>
      <sz val="10"/>
      <color theme="1"/>
      <name val="Calibri"/>
      <family val="2"/>
    </font>
    <font>
      <b/>
      <sz val="10"/>
      <color theme="1"/>
      <name val="Calibri"/>
      <family val="2"/>
    </font>
    <font>
      <b/>
      <sz val="11"/>
      <name val="Aptos Narrow"/>
      <family val="2"/>
      <scheme val="minor"/>
    </font>
    <font>
      <sz val="11"/>
      <name val="Aptos Narrow"/>
      <family val="2"/>
      <scheme val="minor"/>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u/>
      <sz val="11"/>
      <color theme="10"/>
      <name val="Aptos Narrow"/>
      <family val="2"/>
      <scheme val="minor"/>
    </font>
    <font>
      <b/>
      <sz val="10"/>
      <name val="Aptos Narrow"/>
      <family val="2"/>
      <scheme val="minor"/>
    </font>
    <font>
      <sz val="11"/>
      <color indexed="8"/>
      <name val="Calibri"/>
      <family val="2"/>
    </font>
    <font>
      <b/>
      <sz val="10"/>
      <color theme="1"/>
      <name val="Arial"/>
      <family val="2"/>
    </font>
    <font>
      <b/>
      <sz val="10"/>
      <color theme="1"/>
      <name val="Tahoma"/>
      <family val="2"/>
    </font>
    <font>
      <b/>
      <sz val="10"/>
      <color rgb="FF000000"/>
      <name val="Tahoma"/>
      <family val="2"/>
    </font>
  </fonts>
  <fills count="3">
    <fill>
      <patternFill patternType="none"/>
    </fill>
    <fill>
      <patternFill patternType="gray125"/>
    </fill>
    <fill>
      <patternFill patternType="solid">
        <fgColor indexed="9"/>
      </patternFill>
    </fill>
  </fills>
  <borders count="2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diagonal/>
    </border>
  </borders>
  <cellStyleXfs count="15">
    <xf numFmtId="0" fontId="0" fillId="0" borderId="0">
      <alignment wrapText="1"/>
    </xf>
    <xf numFmtId="0" fontId="10" fillId="0" borderId="0" applyNumberFormat="0" applyFill="0" applyBorder="0" applyAlignment="0" applyProtection="0">
      <alignment wrapText="1"/>
    </xf>
    <xf numFmtId="0" fontId="4" fillId="0" borderId="0"/>
    <xf numFmtId="0" fontId="16" fillId="0" borderId="0">
      <alignment wrapText="1"/>
    </xf>
    <xf numFmtId="43" fontId="17" fillId="0" borderId="0" applyFont="0" applyFill="0" applyBorder="0" applyAlignment="0" applyProtection="0"/>
    <xf numFmtId="9" fontId="17" fillId="0" borderId="0" applyFont="0" applyFill="0" applyBorder="0" applyAlignment="0" applyProtection="0"/>
    <xf numFmtId="0" fontId="16" fillId="0" borderId="0">
      <alignment wrapText="1"/>
    </xf>
    <xf numFmtId="43" fontId="3" fillId="0" borderId="0" applyFont="0" applyFill="0" applyBorder="0" applyAlignment="0" applyProtection="0"/>
    <xf numFmtId="0" fontId="3" fillId="0" borderId="0"/>
    <xf numFmtId="0" fontId="2" fillId="0" borderId="0"/>
    <xf numFmtId="0" fontId="16" fillId="0" borderId="0">
      <alignment wrapText="1"/>
    </xf>
    <xf numFmtId="0" fontId="1" fillId="0" borderId="0"/>
    <xf numFmtId="0" fontId="16" fillId="0" borderId="0"/>
    <xf numFmtId="175" fontId="29" fillId="0" borderId="0" applyFont="0" applyFill="0" applyBorder="0" applyAlignment="0" applyProtection="0"/>
    <xf numFmtId="9" fontId="29" fillId="0" borderId="0" applyFont="0" applyFill="0" applyBorder="0" applyAlignment="0" applyProtection="0"/>
  </cellStyleXfs>
  <cellXfs count="262">
    <xf numFmtId="0" fontId="0" fillId="0" borderId="0" xfId="0">
      <alignment wrapText="1"/>
    </xf>
    <xf numFmtId="0" fontId="11" fillId="0" borderId="0" xfId="1" applyFont="1" applyFill="1" applyBorder="1" applyAlignment="1">
      <alignment horizontal="center" vertical="center" wrapText="1"/>
    </xf>
    <xf numFmtId="174" fontId="19" fillId="0" borderId="0" xfId="4" applyNumberFormat="1" applyFont="1" applyFill="1"/>
    <xf numFmtId="43" fontId="19" fillId="0" borderId="0" xfId="4" applyFont="1" applyFill="1"/>
    <xf numFmtId="4" fontId="18" fillId="0" borderId="8" xfId="7" applyNumberFormat="1" applyFont="1" applyFill="1" applyBorder="1" applyAlignment="1">
      <alignment horizontal="center" vertical="center"/>
    </xf>
    <xf numFmtId="10" fontId="18" fillId="0" borderId="8" xfId="7" applyNumberFormat="1" applyFont="1" applyFill="1" applyBorder="1" applyAlignment="1">
      <alignment horizontal="center" vertical="center"/>
    </xf>
    <xf numFmtId="4" fontId="25" fillId="0" borderId="8" xfId="7" applyNumberFormat="1" applyFont="1" applyFill="1" applyBorder="1" applyAlignment="1">
      <alignment horizontal="center" vertical="center"/>
    </xf>
    <xf numFmtId="10" fontId="25" fillId="0" borderId="8" xfId="7" applyNumberFormat="1" applyFont="1" applyFill="1" applyBorder="1" applyAlignment="1">
      <alignment horizontal="center" vertical="center"/>
    </xf>
    <xf numFmtId="174" fontId="26" fillId="0" borderId="0" xfId="4" applyNumberFormat="1" applyFont="1" applyFill="1"/>
    <xf numFmtId="43" fontId="26" fillId="0" borderId="0" xfId="4" applyFont="1" applyFill="1"/>
    <xf numFmtId="43" fontId="25" fillId="0" borderId="13" xfId="7" applyFont="1" applyFill="1" applyBorder="1" applyAlignment="1">
      <alignment horizontal="right" vertical="center"/>
    </xf>
    <xf numFmtId="43" fontId="25" fillId="0" borderId="13" xfId="7" applyFont="1" applyFill="1" applyBorder="1" applyAlignment="1">
      <alignment horizontal="center" vertical="center"/>
    </xf>
    <xf numFmtId="0" fontId="21" fillId="0" borderId="8" xfId="8" applyFont="1" applyBorder="1" applyAlignment="1">
      <alignment horizontal="center" vertical="center"/>
    </xf>
    <xf numFmtId="0" fontId="22" fillId="0" borderId="0" xfId="3" applyFont="1">
      <alignment wrapText="1"/>
    </xf>
    <xf numFmtId="0" fontId="22" fillId="0" borderId="8" xfId="3" applyFont="1" applyBorder="1" applyAlignment="1">
      <alignment horizontal="center" wrapText="1"/>
    </xf>
    <xf numFmtId="0" fontId="27" fillId="0" borderId="8" xfId="1" applyFont="1" applyBorder="1" applyAlignment="1"/>
    <xf numFmtId="0" fontId="22" fillId="0" borderId="8" xfId="3" applyFont="1" applyBorder="1" applyAlignment="1"/>
    <xf numFmtId="0" fontId="10" fillId="0" borderId="8" xfId="1" applyBorder="1" applyAlignment="1"/>
    <xf numFmtId="0" fontId="9" fillId="0" borderId="9"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6" fontId="12" fillId="0" borderId="8"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5" fontId="5" fillId="0" borderId="4" xfId="0" applyNumberFormat="1" applyFont="1" applyBorder="1" applyAlignment="1">
      <alignment horizontal="right" vertical="center" wrapText="1" readingOrder="1"/>
    </xf>
    <xf numFmtId="166"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6"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12" fillId="0" borderId="4" xfId="0" applyFont="1" applyBorder="1" applyAlignment="1">
      <alignment horizontal="lef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13" fillId="0" borderId="5" xfId="0" applyFont="1" applyBorder="1" applyAlignment="1">
      <alignment horizontal="left" vertical="center" wrapText="1" readingOrder="1"/>
    </xf>
    <xf numFmtId="0" fontId="13" fillId="0" borderId="5" xfId="0" applyFont="1" applyBorder="1" applyAlignment="1">
      <alignment horizontal="right" vertical="center" wrapText="1" readingOrder="1"/>
    </xf>
    <xf numFmtId="0" fontId="13" fillId="0" borderId="0" xfId="0" applyFont="1" applyAlignment="1">
      <alignment horizontal="left" vertical="center" wrapText="1" readingOrder="1"/>
    </xf>
    <xf numFmtId="0" fontId="12" fillId="0" borderId="0" xfId="0" applyFont="1" applyAlignment="1">
      <alignment horizontal="left" vertical="center" wrapText="1" readingOrder="1"/>
    </xf>
    <xf numFmtId="0" fontId="14" fillId="0" borderId="0" xfId="0" applyFont="1" applyAlignment="1">
      <alignment horizontal="center" vertical="center" wrapText="1"/>
    </xf>
    <xf numFmtId="0" fontId="13" fillId="0" borderId="0" xfId="2" applyFont="1" applyAlignment="1">
      <alignment horizontal="left" vertical="center" wrapText="1" readingOrder="1"/>
    </xf>
    <xf numFmtId="0" fontId="4" fillId="0" borderId="0" xfId="2" applyAlignment="1">
      <alignment wrapText="1"/>
    </xf>
    <xf numFmtId="0" fontId="13" fillId="0" borderId="0" xfId="0" applyFont="1" applyAlignment="1">
      <alignment horizontal="right" vertical="center" wrapText="1" readingOrder="1"/>
    </xf>
    <xf numFmtId="0" fontId="7" fillId="0" borderId="0" xfId="0" applyFont="1" applyAlignment="1">
      <alignment horizontal="left" vertical="center" wrapText="1" readingOrder="1"/>
    </xf>
    <xf numFmtId="0" fontId="7" fillId="0" borderId="6" xfId="0" applyFont="1" applyBorder="1" applyAlignment="1">
      <alignment horizontal="right" vertical="center" wrapText="1" readingOrder="1"/>
    </xf>
    <xf numFmtId="0" fontId="7" fillId="0" borderId="0" xfId="0" applyFont="1" applyAlignment="1">
      <alignment horizontal="right" vertical="center" wrapText="1" readingOrder="1"/>
    </xf>
    <xf numFmtId="0" fontId="15" fillId="0" borderId="4" xfId="0" applyFont="1" applyBorder="1" applyAlignment="1">
      <alignment horizontal="left" vertical="center" wrapText="1" readingOrder="1"/>
    </xf>
    <xf numFmtId="0" fontId="13" fillId="0" borderId="6" xfId="0" applyFont="1" applyBorder="1" applyAlignment="1">
      <alignment horizontal="right" vertical="center" wrapText="1" readingOrder="1"/>
    </xf>
    <xf numFmtId="0" fontId="12" fillId="0" borderId="0" xfId="0" applyFont="1" applyAlignment="1">
      <alignment horizontal="right" vertical="top" wrapText="1" readingOrder="1"/>
    </xf>
    <xf numFmtId="0" fontId="15" fillId="0" borderId="4" xfId="0" applyFont="1" applyBorder="1" applyAlignment="1">
      <alignment horizontal="right" vertical="top" wrapText="1" readingOrder="1"/>
    </xf>
    <xf numFmtId="0" fontId="15" fillId="0" borderId="4" xfId="0" applyFont="1" applyBorder="1" applyAlignment="1">
      <alignment horizontal="center" vertical="top" wrapText="1" readingOrder="1"/>
    </xf>
    <xf numFmtId="15" fontId="15" fillId="0" borderId="4" xfId="0" applyNumberFormat="1" applyFont="1" applyBorder="1" applyAlignment="1">
      <alignment horizontal="right" vertical="top" wrapText="1" readingOrder="1"/>
    </xf>
    <xf numFmtId="0" fontId="5" fillId="0" borderId="0" xfId="0" applyFont="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12" fillId="0" borderId="5" xfId="0" applyFont="1" applyBorder="1" applyAlignment="1">
      <alignment horizontal="left" vertical="center" wrapText="1" readingOrder="1"/>
    </xf>
    <xf numFmtId="0" fontId="15" fillId="0" borderId="5" xfId="0" applyFont="1" applyBorder="1" applyAlignment="1">
      <alignment horizontal="left" vertical="center" wrapText="1" readingOrder="1"/>
    </xf>
    <xf numFmtId="0" fontId="12" fillId="0" borderId="0" xfId="0" applyFont="1" applyAlignment="1">
      <alignment horizontal="right" vertical="center" wrapText="1" readingOrder="1"/>
    </xf>
    <xf numFmtId="0" fontId="12" fillId="0" borderId="6" xfId="0" applyFont="1" applyBorder="1" applyAlignment="1">
      <alignment horizontal="right" vertical="top" wrapText="1" readingOrder="1"/>
    </xf>
    <xf numFmtId="170" fontId="15" fillId="0" borderId="4" xfId="0" applyNumberFormat="1" applyFont="1" applyBorder="1" applyAlignment="1">
      <alignment horizontal="left" vertical="center" wrapText="1" readingOrder="1"/>
    </xf>
    <xf numFmtId="0" fontId="14" fillId="0" borderId="0" xfId="0" applyFont="1" applyAlignment="1"/>
    <xf numFmtId="0" fontId="0" fillId="0" borderId="0" xfId="0" applyAlignment="1"/>
    <xf numFmtId="171" fontId="5"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12" fillId="0" borderId="0" xfId="3" applyFont="1" applyAlignment="1">
      <alignment horizontal="right" vertical="top" wrapText="1" readingOrder="1"/>
    </xf>
    <xf numFmtId="0" fontId="16" fillId="0" borderId="0" xfId="3">
      <alignment wrapText="1"/>
    </xf>
    <xf numFmtId="0" fontId="12" fillId="0" borderId="0" xfId="3" applyFont="1" applyAlignment="1">
      <alignment horizontal="left" vertical="center" wrapText="1" readingOrder="1"/>
    </xf>
    <xf numFmtId="164" fontId="12" fillId="0" borderId="4" xfId="0" applyNumberFormat="1" applyFont="1" applyBorder="1" applyAlignment="1">
      <alignment horizontal="right" vertical="center" wrapText="1" readingOrder="1"/>
    </xf>
    <xf numFmtId="171" fontId="12" fillId="0" borderId="4" xfId="0" applyNumberFormat="1" applyFont="1" applyBorder="1" applyAlignment="1">
      <alignment horizontal="right" vertical="center" wrapText="1" readingOrder="1"/>
    </xf>
    <xf numFmtId="166" fontId="12" fillId="0" borderId="4" xfId="0" applyNumberFormat="1" applyFont="1" applyBorder="1" applyAlignment="1">
      <alignment horizontal="right" vertical="center" wrapText="1" readingOrder="1"/>
    </xf>
    <xf numFmtId="167" fontId="12" fillId="0" borderId="4" xfId="0" applyNumberFormat="1" applyFont="1" applyBorder="1" applyAlignment="1">
      <alignment horizontal="right" vertical="center" wrapText="1" readingOrder="1"/>
    </xf>
    <xf numFmtId="0" fontId="0" fillId="0" borderId="0" xfId="0" applyAlignment="1">
      <alignment horizontal="center" vertical="top" readingOrder="1"/>
    </xf>
    <xf numFmtId="0" fontId="12" fillId="0" borderId="4" xfId="0" applyFont="1" applyBorder="1" applyAlignment="1">
      <alignment horizontal="right" vertical="top" wrapText="1" readingOrder="1"/>
    </xf>
    <xf numFmtId="0" fontId="15" fillId="0" borderId="4" xfId="0" applyFont="1" applyBorder="1" applyAlignment="1">
      <alignment horizontal="right" vertical="center" wrapText="1" readingOrder="1"/>
    </xf>
    <xf numFmtId="167" fontId="15" fillId="0" borderId="4" xfId="0" applyNumberFormat="1" applyFont="1" applyBorder="1" applyAlignment="1">
      <alignment horizontal="right" vertical="center" wrapText="1" readingOrder="1"/>
    </xf>
    <xf numFmtId="165" fontId="12" fillId="0" borderId="4" xfId="0" applyNumberFormat="1" applyFont="1" applyBorder="1" applyAlignment="1">
      <alignment horizontal="right" vertical="center" wrapText="1" readingOrder="1"/>
    </xf>
    <xf numFmtId="166" fontId="15" fillId="0" borderId="4"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172" fontId="5" fillId="0" borderId="4" xfId="0" applyNumberFormat="1"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18" fillId="0" borderId="0" xfId="0" applyFont="1">
      <alignment wrapText="1"/>
    </xf>
    <xf numFmtId="0" fontId="19" fillId="0" borderId="0" xfId="0" applyFont="1" applyAlignment="1">
      <alignment vertical="center"/>
    </xf>
    <xf numFmtId="0" fontId="18" fillId="0" borderId="0" xfId="0" applyFont="1" applyAlignment="1">
      <alignment vertical="center" wrapText="1"/>
    </xf>
    <xf numFmtId="0" fontId="26" fillId="0" borderId="0" xfId="9" applyFont="1" applyAlignment="1">
      <alignment vertical="center" wrapText="1"/>
    </xf>
    <xf numFmtId="0" fontId="16" fillId="0" borderId="0" xfId="10">
      <alignment wrapText="1"/>
    </xf>
    <xf numFmtId="0" fontId="20" fillId="0" borderId="8" xfId="2" applyFont="1" applyBorder="1" applyAlignment="1">
      <alignment horizontal="center" vertical="center"/>
    </xf>
    <xf numFmtId="0" fontId="19" fillId="0" borderId="8" xfId="2" applyFont="1" applyBorder="1" applyAlignment="1">
      <alignment vertical="center"/>
    </xf>
    <xf numFmtId="0" fontId="19" fillId="0" borderId="8" xfId="2" applyFont="1" applyBorder="1" applyAlignment="1">
      <alignment vertical="center" wrapText="1"/>
    </xf>
    <xf numFmtId="0" fontId="20" fillId="0" borderId="8" xfId="2" applyFont="1" applyBorder="1" applyAlignment="1">
      <alignment horizontal="center" vertical="center" wrapText="1"/>
    </xf>
    <xf numFmtId="0" fontId="21" fillId="0" borderId="0" xfId="3" applyFont="1" applyAlignment="1">
      <alignment horizontal="center" vertical="center"/>
    </xf>
    <xf numFmtId="0" fontId="19" fillId="0" borderId="8" xfId="2" applyFont="1" applyBorder="1" applyAlignment="1">
      <alignment horizontal="left" vertical="center"/>
    </xf>
    <xf numFmtId="2" fontId="19" fillId="0" borderId="8" xfId="2" applyNumberFormat="1" applyFont="1" applyBorder="1" applyAlignment="1">
      <alignment horizontal="right" vertical="center" wrapText="1"/>
    </xf>
    <xf numFmtId="4" fontId="19" fillId="0" borderId="8" xfId="2" applyNumberFormat="1" applyFont="1" applyBorder="1" applyAlignment="1">
      <alignment horizontal="right" vertical="center"/>
    </xf>
    <xf numFmtId="10" fontId="19" fillId="0" borderId="8" xfId="5" applyNumberFormat="1" applyFont="1" applyFill="1" applyBorder="1" applyAlignment="1">
      <alignment vertical="center" wrapText="1"/>
    </xf>
    <xf numFmtId="4" fontId="22" fillId="0" borderId="0" xfId="2" applyNumberFormat="1" applyFont="1" applyAlignment="1">
      <alignment vertical="center"/>
    </xf>
    <xf numFmtId="0" fontId="18" fillId="0" borderId="8" xfId="0" applyFont="1" applyBorder="1" applyAlignment="1">
      <alignment horizontal="justify" vertical="center"/>
    </xf>
    <xf numFmtId="0" fontId="18" fillId="0" borderId="8" xfId="0" applyFont="1" applyBorder="1" applyAlignment="1">
      <alignment horizontal="justify" vertical="center" wrapText="1"/>
    </xf>
    <xf numFmtId="173" fontId="15" fillId="0" borderId="4" xfId="0" applyNumberFormat="1" applyFont="1" applyBorder="1" applyAlignment="1">
      <alignment horizontal="left" vertical="center" wrapText="1" readingOrder="1"/>
    </xf>
    <xf numFmtId="0" fontId="23" fillId="0" borderId="8" xfId="0" applyFont="1" applyBorder="1" applyAlignment="1">
      <alignment horizontal="justify" vertical="center" wrapText="1"/>
    </xf>
    <xf numFmtId="14" fontId="18" fillId="0" borderId="8" xfId="0" quotePrefix="1" applyNumberFormat="1" applyFont="1" applyBorder="1" applyAlignment="1">
      <alignment horizontal="justify" vertical="center" wrapText="1"/>
    </xf>
    <xf numFmtId="0" fontId="15" fillId="0" borderId="4" xfId="6" applyFont="1" applyBorder="1" applyAlignment="1">
      <alignment horizontal="left" vertical="center" wrapText="1" readingOrder="1"/>
    </xf>
    <xf numFmtId="0" fontId="0" fillId="0" borderId="0" xfId="0" applyAlignment="1">
      <alignment vertical="center" wrapText="1"/>
    </xf>
    <xf numFmtId="0" fontId="19" fillId="0" borderId="0" xfId="0" applyFont="1" applyAlignment="1"/>
    <xf numFmtId="0" fontId="18" fillId="0" borderId="8" xfId="0" applyFont="1" applyBorder="1">
      <alignment wrapText="1"/>
    </xf>
    <xf numFmtId="167" fontId="18" fillId="0" borderId="4" xfId="0" applyNumberFormat="1" applyFont="1" applyBorder="1" applyAlignment="1">
      <alignment horizontal="right" vertical="center" wrapText="1" readingOrder="1"/>
    </xf>
    <xf numFmtId="0" fontId="13" fillId="0" borderId="4" xfId="0" applyFont="1" applyBorder="1" applyAlignment="1">
      <alignment horizontal="left" vertical="center" wrapText="1" readingOrder="1"/>
    </xf>
    <xf numFmtId="0" fontId="13" fillId="0" borderId="4" xfId="0" applyFont="1" applyBorder="1" applyAlignment="1">
      <alignment horizontal="right" vertical="center" wrapText="1" readingOrder="1"/>
    </xf>
    <xf numFmtId="0" fontId="20" fillId="0" borderId="8" xfId="0" applyFont="1" applyBorder="1" applyAlignment="1">
      <alignment horizontal="left" wrapText="1"/>
    </xf>
    <xf numFmtId="0" fontId="20" fillId="0" borderId="8" xfId="0" applyFont="1" applyBorder="1" applyAlignment="1">
      <alignment horizontal="center" wrapText="1"/>
    </xf>
    <xf numFmtId="0" fontId="18" fillId="0" borderId="8" xfId="0" applyFont="1" applyBorder="1" applyAlignment="1">
      <alignment horizontal="left" vertical="center" wrapText="1"/>
    </xf>
    <xf numFmtId="0" fontId="18" fillId="0" borderId="8" xfId="0" applyFont="1" applyBorder="1" applyAlignment="1">
      <alignment horizontal="center" vertical="center"/>
    </xf>
    <xf numFmtId="4" fontId="18" fillId="0" borderId="8" xfId="0" applyNumberFormat="1" applyFont="1" applyBorder="1" applyAlignment="1">
      <alignment horizontal="center" vertical="center"/>
    </xf>
    <xf numFmtId="0" fontId="18" fillId="0" borderId="0" xfId="0" applyFont="1" applyAlignment="1"/>
    <xf numFmtId="0" fontId="24" fillId="0" borderId="8" xfId="0" applyFont="1" applyBorder="1" applyAlignment="1">
      <alignment horizontal="center" vertical="center" wrapText="1"/>
    </xf>
    <xf numFmtId="0" fontId="25" fillId="0" borderId="8" xfId="0" applyFont="1" applyBorder="1" applyAlignment="1">
      <alignment horizontal="left" vertical="center"/>
    </xf>
    <xf numFmtId="0" fontId="25" fillId="0" borderId="8" xfId="0" applyFont="1" applyBorder="1" applyAlignment="1">
      <alignment horizontal="center" vertical="center"/>
    </xf>
    <xf numFmtId="4" fontId="25" fillId="0" borderId="8" xfId="0" applyNumberFormat="1" applyFont="1" applyBorder="1" applyAlignment="1">
      <alignment horizontal="center" vertical="center"/>
    </xf>
    <xf numFmtId="0" fontId="15" fillId="0" borderId="4" xfId="0" applyFont="1" applyBorder="1" applyAlignment="1">
      <alignment horizontal="left" vertical="center" readingOrder="1"/>
    </xf>
    <xf numFmtId="0" fontId="26" fillId="0" borderId="0" xfId="0" applyFont="1" applyAlignment="1"/>
    <xf numFmtId="0" fontId="24" fillId="0" borderId="13" xfId="0" applyFont="1" applyBorder="1" applyAlignment="1">
      <alignment horizontal="center" wrapText="1"/>
    </xf>
    <xf numFmtId="0" fontId="25" fillId="0" borderId="13" xfId="0" applyFont="1" applyBorder="1" applyAlignment="1">
      <alignment horizontal="left" vertical="center"/>
    </xf>
    <xf numFmtId="0" fontId="25" fillId="0" borderId="13" xfId="0" applyFont="1" applyBorder="1" applyAlignment="1">
      <alignment horizontal="center" vertical="center"/>
    </xf>
    <xf numFmtId="4" fontId="25" fillId="0" borderId="13" xfId="0" applyNumberFormat="1" applyFont="1" applyBorder="1" applyAlignment="1">
      <alignment horizontal="right" vertical="center"/>
    </xf>
    <xf numFmtId="166" fontId="15" fillId="0" borderId="4" xfId="0" applyNumberFormat="1" applyFont="1" applyBorder="1" applyAlignment="1">
      <alignment horizontal="left" vertical="center" wrapText="1" readingOrder="1"/>
    </xf>
    <xf numFmtId="0" fontId="16" fillId="0" borderId="0" xfId="0" applyFont="1" applyAlignment="1"/>
    <xf numFmtId="0" fontId="18" fillId="0" borderId="8" xfId="0" applyFont="1" applyBorder="1" applyAlignment="1">
      <alignment horizontal="center" vertical="center" wrapText="1"/>
    </xf>
    <xf numFmtId="0" fontId="25" fillId="0" borderId="0" xfId="11" applyFont="1"/>
    <xf numFmtId="0" fontId="28" fillId="0" borderId="0" xfId="11" applyFont="1"/>
    <xf numFmtId="0" fontId="28" fillId="0" borderId="13" xfId="11" applyFont="1" applyBorder="1" applyAlignment="1">
      <alignment horizontal="center" vertical="top"/>
    </xf>
    <xf numFmtId="0" fontId="28" fillId="0" borderId="13" xfId="11" applyFont="1" applyBorder="1" applyAlignment="1">
      <alignment horizontal="center" vertical="top" wrapText="1"/>
    </xf>
    <xf numFmtId="0" fontId="25" fillId="0" borderId="13" xfId="11" applyFont="1" applyBorder="1" applyAlignment="1">
      <alignment horizontal="left" vertical="top"/>
    </xf>
    <xf numFmtId="0" fontId="25" fillId="0" borderId="13" xfId="11" applyFont="1" applyBorder="1" applyAlignment="1">
      <alignment horizontal="center" vertical="top"/>
    </xf>
    <xf numFmtId="173" fontId="5" fillId="2" borderId="14" xfId="12" applyNumberFormat="1" applyFont="1" applyFill="1" applyBorder="1" applyAlignment="1">
      <alignment horizontal="center" vertical="center" wrapText="1" readingOrder="1"/>
    </xf>
    <xf numFmtId="2" fontId="5" fillId="2" borderId="14" xfId="12" applyNumberFormat="1" applyFont="1" applyFill="1" applyBorder="1" applyAlignment="1">
      <alignment horizontal="center" vertical="center" wrapText="1" readingOrder="1"/>
    </xf>
    <xf numFmtId="2" fontId="25" fillId="0" borderId="15" xfId="11" applyNumberFormat="1" applyFont="1" applyBorder="1" applyAlignment="1">
      <alignment horizontal="center" vertical="top" wrapText="1"/>
    </xf>
    <xf numFmtId="2" fontId="25" fillId="0" borderId="0" xfId="11" applyNumberFormat="1" applyFont="1"/>
    <xf numFmtId="0" fontId="25" fillId="0" borderId="15" xfId="11" applyFont="1" applyBorder="1" applyAlignment="1">
      <alignment horizontal="left" vertical="top"/>
    </xf>
    <xf numFmtId="0" fontId="25" fillId="0" borderId="15" xfId="11" applyFont="1" applyBorder="1" applyAlignment="1">
      <alignment horizontal="center" vertical="top"/>
    </xf>
    <xf numFmtId="2" fontId="25" fillId="0" borderId="0" xfId="11" applyNumberFormat="1" applyFont="1" applyAlignment="1">
      <alignment horizontal="left" vertical="top"/>
    </xf>
    <xf numFmtId="173" fontId="25" fillId="0" borderId="0" xfId="11" applyNumberFormat="1" applyFont="1"/>
    <xf numFmtId="0" fontId="28" fillId="0" borderId="15" xfId="11" applyFont="1" applyBorder="1" applyAlignment="1">
      <alignment horizontal="center"/>
    </xf>
    <xf numFmtId="2" fontId="25" fillId="0" borderId="15" xfId="11" applyNumberFormat="1" applyFont="1" applyBorder="1" applyAlignment="1">
      <alignment horizontal="center"/>
    </xf>
    <xf numFmtId="0" fontId="25" fillId="0" borderId="15" xfId="11" applyFont="1" applyBorder="1"/>
    <xf numFmtId="0" fontId="28" fillId="0" borderId="15" xfId="11" applyFont="1" applyBorder="1" applyAlignment="1">
      <alignment horizontal="center" vertical="top"/>
    </xf>
    <xf numFmtId="0" fontId="28" fillId="0" borderId="15" xfId="11" applyFont="1" applyBorder="1" applyAlignment="1">
      <alignment horizontal="center" vertical="top" wrapText="1"/>
    </xf>
    <xf numFmtId="37" fontId="25" fillId="0" borderId="15" xfId="13" applyNumberFormat="1" applyFont="1" applyFill="1" applyBorder="1" applyAlignment="1">
      <alignment horizontal="center"/>
    </xf>
    <xf numFmtId="39" fontId="25" fillId="0" borderId="15" xfId="11" applyNumberFormat="1" applyFont="1" applyBorder="1" applyAlignment="1">
      <alignment horizontal="center"/>
    </xf>
    <xf numFmtId="39" fontId="25" fillId="0" borderId="15" xfId="13" applyNumberFormat="1" applyFont="1" applyFill="1" applyBorder="1" applyAlignment="1">
      <alignment horizontal="center"/>
    </xf>
    <xf numFmtId="175" fontId="25" fillId="0" borderId="0" xfId="13" applyFont="1" applyFill="1" applyBorder="1"/>
    <xf numFmtId="175" fontId="25" fillId="0" borderId="0" xfId="11" applyNumberFormat="1" applyFont="1"/>
    <xf numFmtId="4" fontId="25" fillId="0" borderId="0" xfId="11" applyNumberFormat="1" applyFont="1"/>
    <xf numFmtId="37" fontId="25" fillId="0" borderId="0" xfId="11" applyNumberFormat="1" applyFont="1"/>
    <xf numFmtId="176" fontId="25" fillId="0" borderId="0" xfId="11" applyNumberFormat="1" applyFont="1"/>
    <xf numFmtId="0" fontId="5" fillId="2" borderId="14" xfId="11" applyFont="1" applyFill="1" applyBorder="1" applyAlignment="1">
      <alignment horizontal="left" vertical="center" wrapText="1" readingOrder="1"/>
    </xf>
    <xf numFmtId="173" fontId="5" fillId="2" borderId="14" xfId="11" applyNumberFormat="1" applyFont="1" applyFill="1" applyBorder="1" applyAlignment="1">
      <alignment horizontal="right" vertical="center" wrapText="1" readingOrder="1"/>
    </xf>
    <xf numFmtId="4" fontId="5" fillId="2" borderId="14" xfId="11" applyNumberFormat="1" applyFont="1" applyFill="1" applyBorder="1" applyAlignment="1">
      <alignment horizontal="right" vertical="center" wrapText="1" readingOrder="1"/>
    </xf>
    <xf numFmtId="2" fontId="25" fillId="0" borderId="15" xfId="11" applyNumberFormat="1" applyFont="1" applyBorder="1" applyAlignment="1">
      <alignment horizontal="right" vertical="top" wrapText="1"/>
    </xf>
    <xf numFmtId="0" fontId="25" fillId="0" borderId="0" xfId="11" applyFont="1" applyAlignment="1" applyProtection="1">
      <alignment horizontal="left"/>
      <protection locked="0"/>
    </xf>
    <xf numFmtId="0" fontId="25" fillId="0" borderId="0" xfId="11" applyFont="1" applyAlignment="1">
      <alignment horizontal="center" vertical="top"/>
    </xf>
    <xf numFmtId="175" fontId="25" fillId="0" borderId="0" xfId="13" applyFont="1" applyFill="1" applyBorder="1" applyAlignment="1" applyProtection="1">
      <alignment horizontal="left"/>
      <protection locked="0"/>
    </xf>
    <xf numFmtId="4" fontId="25" fillId="0" borderId="0" xfId="11" applyNumberFormat="1" applyFont="1" applyAlignment="1">
      <alignment horizontal="right" vertical="center"/>
    </xf>
    <xf numFmtId="2" fontId="25" fillId="0" borderId="15" xfId="11" applyNumberFormat="1" applyFont="1" applyBorder="1" applyAlignment="1">
      <alignment horizontal="center" vertical="top"/>
    </xf>
    <xf numFmtId="0" fontId="25" fillId="0" borderId="16" xfId="11" applyFont="1" applyBorder="1" applyAlignment="1">
      <alignment horizontal="left" vertical="top"/>
    </xf>
    <xf numFmtId="0" fontId="25" fillId="0" borderId="4" xfId="11" applyFont="1" applyBorder="1" applyAlignment="1">
      <alignment horizontal="left" vertical="top"/>
    </xf>
    <xf numFmtId="0" fontId="25" fillId="0" borderId="0" xfId="11" applyFont="1" applyAlignment="1">
      <alignment horizontal="left" vertical="top"/>
    </xf>
    <xf numFmtId="173" fontId="5" fillId="2" borderId="0" xfId="11" applyNumberFormat="1" applyFont="1" applyFill="1" applyAlignment="1">
      <alignment horizontal="center" vertical="center" wrapText="1" readingOrder="1"/>
    </xf>
    <xf numFmtId="174" fontId="25" fillId="0" borderId="15" xfId="13" applyNumberFormat="1" applyFont="1" applyFill="1" applyBorder="1" applyAlignment="1">
      <alignment horizontal="left" vertical="top"/>
    </xf>
    <xf numFmtId="39" fontId="25" fillId="0" borderId="0" xfId="11" applyNumberFormat="1" applyFont="1"/>
    <xf numFmtId="0" fontId="28" fillId="0" borderId="0" xfId="11" applyFont="1" applyAlignment="1">
      <alignment vertical="top" wrapText="1"/>
    </xf>
    <xf numFmtId="0" fontId="25" fillId="0" borderId="0" xfId="11" applyFont="1" applyAlignment="1">
      <alignment horizontal="center"/>
    </xf>
    <xf numFmtId="2" fontId="25" fillId="0" borderId="0" xfId="11" applyNumberFormat="1" applyFont="1" applyAlignment="1">
      <alignment horizontal="right"/>
    </xf>
    <xf numFmtId="0" fontId="25" fillId="0" borderId="0" xfId="11" applyFont="1" applyAlignment="1">
      <alignment horizontal="right" vertical="top" wrapText="1"/>
    </xf>
    <xf numFmtId="0" fontId="25" fillId="0" borderId="15" xfId="11" applyFont="1" applyBorder="1" applyAlignment="1">
      <alignment horizontal="center" vertical="top" wrapText="1"/>
    </xf>
    <xf numFmtId="177" fontId="25" fillId="0" borderId="0" xfId="11" applyNumberFormat="1" applyFont="1" applyAlignment="1">
      <alignment horizontal="right" vertical="top" wrapText="1"/>
    </xf>
    <xf numFmtId="2" fontId="25" fillId="0" borderId="0" xfId="11" applyNumberFormat="1" applyFont="1" applyAlignment="1">
      <alignment horizontal="center"/>
    </xf>
    <xf numFmtId="10" fontId="25" fillId="0" borderId="0" xfId="11" applyNumberFormat="1" applyFont="1" applyAlignment="1">
      <alignment horizontal="center"/>
    </xf>
    <xf numFmtId="0" fontId="25" fillId="0" borderId="15" xfId="11" applyFont="1" applyBorder="1" applyAlignment="1">
      <alignment horizontal="left"/>
    </xf>
    <xf numFmtId="175" fontId="25" fillId="0" borderId="15" xfId="13" applyFont="1" applyFill="1" applyBorder="1" applyAlignment="1">
      <alignment horizontal="center" vertical="top" wrapText="1"/>
    </xf>
    <xf numFmtId="0" fontId="25" fillId="0" borderId="0" xfId="11" applyFont="1" applyAlignment="1">
      <alignment horizontal="left"/>
    </xf>
    <xf numFmtId="0" fontId="25" fillId="0" borderId="0" xfId="11" applyFont="1" applyAlignment="1">
      <alignment horizontal="right" vertical="top"/>
    </xf>
    <xf numFmtId="2" fontId="25" fillId="0" borderId="0" xfId="11" applyNumberFormat="1" applyFont="1" applyAlignment="1">
      <alignment horizontal="right" vertical="top"/>
    </xf>
    <xf numFmtId="178" fontId="25" fillId="0" borderId="0" xfId="13" applyNumberFormat="1" applyFont="1" applyFill="1" applyBorder="1" applyAlignment="1">
      <alignment horizontal="center" vertical="top" wrapText="1"/>
    </xf>
    <xf numFmtId="0" fontId="25" fillId="0" borderId="0" xfId="11" applyFont="1" applyAlignment="1">
      <alignment horizontal="left" vertical="top" wrapText="1"/>
    </xf>
    <xf numFmtId="174" fontId="25" fillId="0" borderId="0" xfId="13" applyNumberFormat="1" applyFont="1" applyFill="1" applyBorder="1" applyAlignment="1">
      <alignment horizontal="right" vertical="top" wrapText="1"/>
    </xf>
    <xf numFmtId="4" fontId="25" fillId="0" borderId="0" xfId="13" applyNumberFormat="1" applyFont="1" applyFill="1" applyBorder="1"/>
    <xf numFmtId="0" fontId="30" fillId="0" borderId="15" xfId="11" applyFont="1" applyBorder="1"/>
    <xf numFmtId="0" fontId="31" fillId="0" borderId="15" xfId="11" applyFont="1" applyBorder="1" applyAlignment="1">
      <alignment horizontal="left" wrapText="1"/>
    </xf>
    <xf numFmtId="0" fontId="32" fillId="0" borderId="15" xfId="11" applyFont="1" applyBorder="1" applyAlignment="1">
      <alignment horizontal="left" wrapText="1"/>
    </xf>
    <xf numFmtId="175" fontId="25" fillId="0" borderId="15" xfId="13" applyFont="1" applyBorder="1" applyAlignment="1">
      <alignment horizontal="left" vertical="top"/>
    </xf>
    <xf numFmtId="14" fontId="25" fillId="0" borderId="15" xfId="13" applyNumberFormat="1" applyFont="1" applyBorder="1" applyAlignment="1">
      <alignment horizontal="center" vertical="top"/>
    </xf>
    <xf numFmtId="175" fontId="25" fillId="0" borderId="15" xfId="13" applyFont="1" applyFill="1" applyBorder="1" applyAlignment="1"/>
    <xf numFmtId="0" fontId="25" fillId="0" borderId="15" xfId="11" applyFont="1" applyBorder="1" applyAlignment="1">
      <alignment horizontal="center"/>
    </xf>
    <xf numFmtId="4" fontId="25" fillId="0" borderId="15" xfId="11" applyNumberFormat="1" applyFont="1" applyBorder="1" applyAlignment="1">
      <alignment horizontal="center"/>
    </xf>
    <xf numFmtId="4" fontId="25" fillId="0" borderId="15" xfId="13" applyNumberFormat="1" applyFont="1" applyFill="1" applyBorder="1" applyAlignment="1">
      <alignment horizontal="center"/>
    </xf>
    <xf numFmtId="4" fontId="28" fillId="0" borderId="15" xfId="11" applyNumberFormat="1" applyFont="1" applyBorder="1" applyAlignment="1">
      <alignment horizontal="center" vertical="top" wrapText="1"/>
    </xf>
    <xf numFmtId="4" fontId="25" fillId="0" borderId="15" xfId="11" applyNumberFormat="1" applyFont="1" applyBorder="1" applyAlignment="1">
      <alignment horizontal="center" vertical="top" wrapText="1"/>
    </xf>
    <xf numFmtId="0" fontId="24" fillId="0" borderId="15" xfId="9" applyFont="1" applyBorder="1" applyAlignment="1">
      <alignment horizontal="center" vertical="center" wrapText="1"/>
    </xf>
    <xf numFmtId="0" fontId="26" fillId="0" borderId="15" xfId="9" applyFont="1" applyBorder="1"/>
    <xf numFmtId="0" fontId="26" fillId="0" borderId="15" xfId="9" applyFont="1" applyBorder="1" applyAlignment="1">
      <alignment wrapText="1"/>
    </xf>
    <xf numFmtId="4" fontId="18" fillId="0" borderId="15" xfId="0" applyNumberFormat="1" applyFont="1" applyBorder="1" applyAlignment="1">
      <alignment vertical="center"/>
    </xf>
    <xf numFmtId="43" fontId="26" fillId="0" borderId="15" xfId="7" applyFont="1" applyFill="1" applyBorder="1"/>
    <xf numFmtId="175" fontId="26" fillId="0" borderId="15" xfId="9" applyNumberFormat="1" applyFont="1" applyBorder="1"/>
    <xf numFmtId="4" fontId="26" fillId="0" borderId="15" xfId="14" applyNumberFormat="1" applyFont="1" applyFill="1" applyBorder="1"/>
    <xf numFmtId="0" fontId="9" fillId="0" borderId="8" xfId="0" applyFont="1" applyBorder="1" applyAlignment="1">
      <alignment horizontal="center" vertical="center" wrapText="1" readingOrder="1"/>
    </xf>
    <xf numFmtId="0" fontId="12" fillId="0" borderId="1" xfId="0" applyFont="1" applyBorder="1" applyAlignment="1">
      <alignment horizontal="left" vertical="center" wrapText="1" readingOrder="1"/>
    </xf>
    <xf numFmtId="0" fontId="12" fillId="0" borderId="3"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6" fillId="0" borderId="2"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12" fillId="0" borderId="0" xfId="0" applyFont="1" applyAlignment="1">
      <alignment horizontal="left" vertical="center" wrapText="1" readingOrder="1"/>
    </xf>
    <xf numFmtId="0" fontId="12" fillId="0" borderId="0" xfId="0" applyFont="1" applyAlignment="1">
      <alignment horizontal="justify" vertical="top" wrapText="1" readingOrder="1"/>
    </xf>
    <xf numFmtId="0" fontId="14" fillId="0" borderId="0" xfId="0" applyFont="1" applyAlignment="1">
      <alignment horizontal="left" vertical="top" wrapText="1"/>
    </xf>
    <xf numFmtId="0" fontId="12" fillId="0" borderId="1" xfId="3" applyFont="1" applyBorder="1" applyAlignment="1">
      <alignment horizontal="left" vertical="center" wrapText="1" readingOrder="1"/>
    </xf>
    <xf numFmtId="0" fontId="12" fillId="0" borderId="3" xfId="3" applyFont="1" applyBorder="1" applyAlignment="1">
      <alignment horizontal="left" vertical="center" wrapText="1" readingOrder="1"/>
    </xf>
    <xf numFmtId="0" fontId="5" fillId="0" borderId="0" xfId="0" applyFont="1" applyAlignment="1">
      <alignment horizontal="left" vertical="center" wrapText="1" readingOrder="1"/>
    </xf>
    <xf numFmtId="0" fontId="24" fillId="0" borderId="21" xfId="9" applyFont="1" applyBorder="1" applyAlignment="1">
      <alignment horizontal="center" vertical="center"/>
    </xf>
    <xf numFmtId="0" fontId="24" fillId="0" borderId="24" xfId="9" applyFont="1" applyBorder="1" applyAlignment="1">
      <alignment horizontal="center" vertical="center"/>
    </xf>
    <xf numFmtId="0" fontId="24" fillId="0" borderId="17" xfId="9" applyFont="1" applyBorder="1" applyAlignment="1">
      <alignment horizontal="center" vertical="center"/>
    </xf>
    <xf numFmtId="0" fontId="24" fillId="0" borderId="18" xfId="9" applyFont="1" applyBorder="1" applyAlignment="1">
      <alignment horizontal="center" vertical="center"/>
    </xf>
    <xf numFmtId="0" fontId="24" fillId="0" borderId="19" xfId="9" applyFont="1" applyBorder="1" applyAlignment="1">
      <alignment horizontal="center" vertical="center"/>
    </xf>
    <xf numFmtId="0" fontId="24" fillId="0" borderId="22" xfId="9" applyFont="1" applyBorder="1" applyAlignment="1">
      <alignment horizontal="center" vertical="center" wrapText="1"/>
    </xf>
    <xf numFmtId="0" fontId="24" fillId="0" borderId="23" xfId="9" applyFont="1" applyBorder="1" applyAlignment="1">
      <alignment horizontal="center" vertical="center" wrapText="1"/>
    </xf>
    <xf numFmtId="0" fontId="24" fillId="0" borderId="20" xfId="9" applyFont="1" applyBorder="1" applyAlignment="1">
      <alignment horizontal="center" vertical="center" wrapText="1"/>
    </xf>
    <xf numFmtId="0" fontId="24" fillId="0" borderId="24" xfId="9" applyFont="1" applyBorder="1" applyAlignment="1">
      <alignment horizontal="center" vertical="center" wrapText="1"/>
    </xf>
    <xf numFmtId="0" fontId="12" fillId="0" borderId="8" xfId="0" applyFont="1" applyBorder="1" applyAlignment="1">
      <alignment horizontal="left" vertical="center" wrapText="1" readingOrder="1"/>
    </xf>
    <xf numFmtId="0" fontId="12" fillId="0" borderId="10"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12" fillId="0" borderId="12" xfId="0" applyFont="1" applyBorder="1" applyAlignment="1">
      <alignment horizontal="left" vertical="center" wrapText="1" readingOrder="1"/>
    </xf>
    <xf numFmtId="0" fontId="20" fillId="0" borderId="8" xfId="2" applyFont="1" applyBorder="1" applyAlignment="1">
      <alignment horizontal="center" vertical="center"/>
    </xf>
    <xf numFmtId="0" fontId="20" fillId="0" borderId="10" xfId="2" applyFont="1" applyBorder="1" applyAlignment="1">
      <alignment horizontal="center" vertical="center"/>
    </xf>
    <xf numFmtId="0" fontId="20" fillId="0" borderId="12" xfId="2" applyFont="1" applyBorder="1" applyAlignment="1">
      <alignment horizontal="center" vertical="center"/>
    </xf>
    <xf numFmtId="0" fontId="20" fillId="0" borderId="11" xfId="2" applyFont="1" applyBorder="1" applyAlignment="1">
      <alignment horizontal="center" vertical="center"/>
    </xf>
    <xf numFmtId="0" fontId="19" fillId="0" borderId="10" xfId="2" applyFont="1" applyBorder="1" applyAlignment="1">
      <alignment horizontal="left" vertical="center" wrapText="1"/>
    </xf>
    <xf numFmtId="0" fontId="19" fillId="0" borderId="12" xfId="2" applyFont="1" applyBorder="1" applyAlignment="1">
      <alignment horizontal="left" vertical="center" wrapText="1"/>
    </xf>
    <xf numFmtId="0" fontId="19" fillId="0" borderId="11" xfId="2" applyFont="1" applyBorder="1" applyAlignment="1">
      <alignment horizontal="left" vertical="center" wrapText="1"/>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0" fillId="0" borderId="10" xfId="2" applyFont="1" applyBorder="1" applyAlignment="1">
      <alignment horizontal="center" vertical="center" wrapText="1"/>
    </xf>
    <xf numFmtId="0" fontId="20" fillId="0" borderId="11" xfId="2" applyFont="1" applyBorder="1" applyAlignment="1">
      <alignment horizontal="center" vertical="center" wrapText="1"/>
    </xf>
    <xf numFmtId="0" fontId="19" fillId="0" borderId="10" xfId="4" applyNumberFormat="1" applyFont="1" applyFill="1" applyBorder="1" applyAlignment="1">
      <alignment horizontal="center" vertical="center"/>
    </xf>
    <xf numFmtId="0" fontId="19" fillId="0" borderId="11" xfId="4" applyNumberFormat="1" applyFont="1" applyFill="1" applyBorder="1" applyAlignment="1">
      <alignment horizontal="center" vertical="center"/>
    </xf>
    <xf numFmtId="0" fontId="28" fillId="0" borderId="0" xfId="11" applyFont="1" applyAlignment="1">
      <alignment horizontal="center"/>
    </xf>
    <xf numFmtId="0" fontId="24" fillId="0" borderId="20" xfId="9" applyFont="1" applyBorder="1" applyAlignment="1">
      <alignment horizontal="center" vertical="center"/>
    </xf>
    <xf numFmtId="0" fontId="24" fillId="0" borderId="17" xfId="9" applyFont="1" applyBorder="1" applyAlignment="1">
      <alignment horizontal="center" vertical="center" wrapText="1"/>
    </xf>
    <xf numFmtId="0" fontId="24" fillId="0" borderId="18" xfId="9" applyFont="1" applyBorder="1" applyAlignment="1">
      <alignment horizontal="center" vertical="center" wrapText="1"/>
    </xf>
    <xf numFmtId="0" fontId="24" fillId="0" borderId="19" xfId="9" applyFont="1" applyBorder="1" applyAlignment="1">
      <alignment horizontal="center" vertical="center" wrapText="1"/>
    </xf>
    <xf numFmtId="0" fontId="28" fillId="0" borderId="0" xfId="0" applyFont="1" applyAlignment="1"/>
    <xf numFmtId="0" fontId="10" fillId="0" borderId="0" xfId="1" applyFill="1" applyAlignment="1"/>
    <xf numFmtId="0" fontId="26" fillId="0" borderId="25" xfId="9" applyFont="1" applyBorder="1" applyAlignment="1">
      <alignment horizontal="justify" vertical="center" wrapText="1"/>
    </xf>
    <xf numFmtId="0" fontId="24" fillId="0" borderId="26" xfId="9" applyFont="1" applyBorder="1" applyAlignment="1">
      <alignment horizontal="center" vertical="center"/>
    </xf>
    <xf numFmtId="0" fontId="24" fillId="0" borderId="12" xfId="9" applyFont="1" applyBorder="1" applyAlignment="1">
      <alignment horizontal="center" vertical="center"/>
    </xf>
    <xf numFmtId="0" fontId="24" fillId="0" borderId="12" xfId="9" applyFont="1" applyBorder="1" applyAlignment="1">
      <alignment horizontal="center" vertical="center" wrapText="1"/>
    </xf>
    <xf numFmtId="0" fontId="24" fillId="0" borderId="26" xfId="9" applyFont="1" applyBorder="1" applyAlignment="1">
      <alignment horizontal="center" vertical="center" wrapText="1"/>
    </xf>
  </cellXfs>
  <cellStyles count="15">
    <cellStyle name="Comma" xfId="4" builtinId="3"/>
    <cellStyle name="Comma 2" xfId="7" xr:uid="{C68CEF02-B626-4C78-98C6-0E2EEEE8B624}"/>
    <cellStyle name="Comma 3" xfId="13" xr:uid="{61D3BF83-C40D-4C0A-AB2E-CAEBFABFDC28}"/>
    <cellStyle name="Hyperlink 2" xfId="1" xr:uid="{DB6F48AC-E6AC-487D-93D1-4A2E47137506}"/>
    <cellStyle name="Normal" xfId="0" builtinId="0"/>
    <cellStyle name="Normal 2" xfId="3" xr:uid="{1305B081-66EF-4023-812A-9AD371508338}"/>
    <cellStyle name="Normal 2 2" xfId="6" xr:uid="{7C871E4D-6019-4116-8BD0-DED574871582}"/>
    <cellStyle name="Normal 2 2 2" xfId="9" xr:uid="{45AEB3BE-7D32-44DF-B725-CB2C91F6D28D}"/>
    <cellStyle name="Normal 2 2 3 2 2 3" xfId="2" xr:uid="{03130F16-1ADA-4936-838F-E8AEEB69260F}"/>
    <cellStyle name="Normal 2 2 3 2 2 3 2" xfId="8" xr:uid="{53E5CB41-5BEF-443A-932E-D7088ED58A2A}"/>
    <cellStyle name="Normal 2 3" xfId="12" xr:uid="{161B987B-C132-4620-B576-7FD0E3208FD5}"/>
    <cellStyle name="Normal 3" xfId="10" xr:uid="{F169E576-0F78-489F-82C6-92BAA2B9EB08}"/>
    <cellStyle name="Normal 4" xfId="11" xr:uid="{254AE090-8887-4C82-8FFC-5AA1A0E7045C}"/>
    <cellStyle name="Percent" xfId="5" builtinId="5"/>
    <cellStyle name="Percent 2" xfId="14" xr:uid="{B838D174-AD84-435F-ACFD-E7B049399E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154</xdr:row>
      <xdr:rowOff>0</xdr:rowOff>
    </xdr:from>
    <xdr:to>
      <xdr:col>2</xdr:col>
      <xdr:colOff>2033005</xdr:colOff>
      <xdr:row>155</xdr:row>
      <xdr:rowOff>27375</xdr:rowOff>
    </xdr:to>
    <xdr:pic>
      <xdr:nvPicPr>
        <xdr:cNvPr id="4" name="Picture 3">
          <a:extLst>
            <a:ext uri="{FF2B5EF4-FFF2-40B4-BE49-F238E27FC236}">
              <a16:creationId xmlns:a16="http://schemas.microsoft.com/office/drawing/2014/main" id="{E648E2A3-7984-496D-87D5-39A0E11274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7079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159</xdr:row>
      <xdr:rowOff>0</xdr:rowOff>
    </xdr:from>
    <xdr:to>
      <xdr:col>2</xdr:col>
      <xdr:colOff>2033005</xdr:colOff>
      <xdr:row>159</xdr:row>
      <xdr:rowOff>1980000</xdr:rowOff>
    </xdr:to>
    <xdr:pic>
      <xdr:nvPicPr>
        <xdr:cNvPr id="5" name="Picture 4">
          <a:extLst>
            <a:ext uri="{FF2B5EF4-FFF2-40B4-BE49-F238E27FC236}">
              <a16:creationId xmlns:a16="http://schemas.microsoft.com/office/drawing/2014/main" id="{491A8DA2-CF43-4FC8-BC9F-8524CA7F44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679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244CA756-B2FD-4BA1-865C-7D0CC827CE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221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291970F2-627E-49E8-9711-A7BA000C38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822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2033005</xdr:colOff>
      <xdr:row>130</xdr:row>
      <xdr:rowOff>27375</xdr:rowOff>
    </xdr:to>
    <xdr:pic>
      <xdr:nvPicPr>
        <xdr:cNvPr id="4" name="Picture 3">
          <a:extLst>
            <a:ext uri="{FF2B5EF4-FFF2-40B4-BE49-F238E27FC236}">
              <a16:creationId xmlns:a16="http://schemas.microsoft.com/office/drawing/2014/main" id="{5AB67CB8-DB12-4C20-9195-A1CF772CEC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2</xdr:col>
      <xdr:colOff>2033005</xdr:colOff>
      <xdr:row>134</xdr:row>
      <xdr:rowOff>1980000</xdr:rowOff>
    </xdr:to>
    <xdr:pic>
      <xdr:nvPicPr>
        <xdr:cNvPr id="5" name="Picture 4">
          <a:extLst>
            <a:ext uri="{FF2B5EF4-FFF2-40B4-BE49-F238E27FC236}">
              <a16:creationId xmlns:a16="http://schemas.microsoft.com/office/drawing/2014/main" id="{79CA8D14-0CCE-41A1-B906-74EFBAEEDA6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2</xdr:col>
      <xdr:colOff>2033005</xdr:colOff>
      <xdr:row>176</xdr:row>
      <xdr:rowOff>27375</xdr:rowOff>
    </xdr:to>
    <xdr:pic>
      <xdr:nvPicPr>
        <xdr:cNvPr id="5" name="Picture 4">
          <a:extLst>
            <a:ext uri="{FF2B5EF4-FFF2-40B4-BE49-F238E27FC236}">
              <a16:creationId xmlns:a16="http://schemas.microsoft.com/office/drawing/2014/main" id="{FA1D3F8D-E2F7-4948-A6E9-16A6451887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746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180</xdr:row>
      <xdr:rowOff>0</xdr:rowOff>
    </xdr:from>
    <xdr:to>
      <xdr:col>2</xdr:col>
      <xdr:colOff>2033005</xdr:colOff>
      <xdr:row>180</xdr:row>
      <xdr:rowOff>1980000</xdr:rowOff>
    </xdr:to>
    <xdr:pic>
      <xdr:nvPicPr>
        <xdr:cNvPr id="6" name="Picture 5">
          <a:extLst>
            <a:ext uri="{FF2B5EF4-FFF2-40B4-BE49-F238E27FC236}">
              <a16:creationId xmlns:a16="http://schemas.microsoft.com/office/drawing/2014/main" id="{ADBA68AF-E88C-4C8D-96E8-3264553FB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347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180</xdr:row>
      <xdr:rowOff>0</xdr:rowOff>
    </xdr:from>
    <xdr:to>
      <xdr:col>6</xdr:col>
      <xdr:colOff>728080</xdr:colOff>
      <xdr:row>180</xdr:row>
      <xdr:rowOff>1980000</xdr:rowOff>
    </xdr:to>
    <xdr:pic>
      <xdr:nvPicPr>
        <xdr:cNvPr id="7" name="Picture 6">
          <a:extLst>
            <a:ext uri="{FF2B5EF4-FFF2-40B4-BE49-F238E27FC236}">
              <a16:creationId xmlns:a16="http://schemas.microsoft.com/office/drawing/2014/main" id="{A7EF5091-0B40-4D37-A5AE-0BD8B819DF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347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243</xdr:row>
      <xdr:rowOff>0</xdr:rowOff>
    </xdr:from>
    <xdr:to>
      <xdr:col>2</xdr:col>
      <xdr:colOff>2043452</xdr:colOff>
      <xdr:row>244</xdr:row>
      <xdr:rowOff>27375</xdr:rowOff>
    </xdr:to>
    <xdr:pic>
      <xdr:nvPicPr>
        <xdr:cNvPr id="4" name="Picture 3">
          <a:extLst>
            <a:ext uri="{FF2B5EF4-FFF2-40B4-BE49-F238E27FC236}">
              <a16:creationId xmlns:a16="http://schemas.microsoft.com/office/drawing/2014/main" id="{2E1463F8-EC64-4EBB-9C5F-1653704740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99110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248</xdr:row>
      <xdr:rowOff>161925</xdr:rowOff>
    </xdr:from>
    <xdr:to>
      <xdr:col>2</xdr:col>
      <xdr:colOff>2052055</xdr:colOff>
      <xdr:row>249</xdr:row>
      <xdr:rowOff>46425</xdr:rowOff>
    </xdr:to>
    <xdr:pic>
      <xdr:nvPicPr>
        <xdr:cNvPr id="5" name="Picture 4">
          <a:extLst>
            <a:ext uri="{FF2B5EF4-FFF2-40B4-BE49-F238E27FC236}">
              <a16:creationId xmlns:a16="http://schemas.microsoft.com/office/drawing/2014/main" id="{7018395B-2266-4974-8773-49FF0EC1FB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2673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210</xdr:row>
      <xdr:rowOff>0</xdr:rowOff>
    </xdr:from>
    <xdr:to>
      <xdr:col>2</xdr:col>
      <xdr:colOff>2072189</xdr:colOff>
      <xdr:row>210</xdr:row>
      <xdr:rowOff>1980000</xdr:rowOff>
    </xdr:to>
    <xdr:pic>
      <xdr:nvPicPr>
        <xdr:cNvPr id="4" name="Picture 3">
          <a:extLst>
            <a:ext uri="{FF2B5EF4-FFF2-40B4-BE49-F238E27FC236}">
              <a16:creationId xmlns:a16="http://schemas.microsoft.com/office/drawing/2014/main" id="{9E9C0FBE-B71F-4D98-91FD-6A13D90FAA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7002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205</xdr:row>
      <xdr:rowOff>0</xdr:rowOff>
    </xdr:from>
    <xdr:to>
      <xdr:col>2</xdr:col>
      <xdr:colOff>2072189</xdr:colOff>
      <xdr:row>206</xdr:row>
      <xdr:rowOff>27375</xdr:rowOff>
    </xdr:to>
    <xdr:pic>
      <xdr:nvPicPr>
        <xdr:cNvPr id="5" name="Picture 4">
          <a:extLst>
            <a:ext uri="{FF2B5EF4-FFF2-40B4-BE49-F238E27FC236}">
              <a16:creationId xmlns:a16="http://schemas.microsoft.com/office/drawing/2014/main" id="{C49F9F3F-FFF0-42DE-B91D-D89466E31D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09987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230</xdr:row>
      <xdr:rowOff>133350</xdr:rowOff>
    </xdr:from>
    <xdr:to>
      <xdr:col>2</xdr:col>
      <xdr:colOff>2043452</xdr:colOff>
      <xdr:row>231</xdr:row>
      <xdr:rowOff>17850</xdr:rowOff>
    </xdr:to>
    <xdr:pic>
      <xdr:nvPicPr>
        <xdr:cNvPr id="4" name="Picture 3">
          <a:extLst>
            <a:ext uri="{FF2B5EF4-FFF2-40B4-BE49-F238E27FC236}">
              <a16:creationId xmlns:a16="http://schemas.microsoft.com/office/drawing/2014/main" id="{787A91F8-176A-45D6-9A70-573547CE5B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55295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225</xdr:row>
      <xdr:rowOff>0</xdr:rowOff>
    </xdr:from>
    <xdr:to>
      <xdr:col>2</xdr:col>
      <xdr:colOff>2043452</xdr:colOff>
      <xdr:row>226</xdr:row>
      <xdr:rowOff>27375</xdr:rowOff>
    </xdr:to>
    <xdr:pic>
      <xdr:nvPicPr>
        <xdr:cNvPr id="2" name="Picture 1">
          <a:extLst>
            <a:ext uri="{FF2B5EF4-FFF2-40B4-BE49-F238E27FC236}">
              <a16:creationId xmlns:a16="http://schemas.microsoft.com/office/drawing/2014/main" id="{8765922A-3DEF-41C8-8EFF-550F138DD6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18242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162</xdr:row>
      <xdr:rowOff>0</xdr:rowOff>
    </xdr:from>
    <xdr:to>
      <xdr:col>2</xdr:col>
      <xdr:colOff>2042530</xdr:colOff>
      <xdr:row>163</xdr:row>
      <xdr:rowOff>27375</xdr:rowOff>
    </xdr:to>
    <xdr:pic>
      <xdr:nvPicPr>
        <xdr:cNvPr id="5" name="Picture 4">
          <a:extLst>
            <a:ext uri="{FF2B5EF4-FFF2-40B4-BE49-F238E27FC236}">
              <a16:creationId xmlns:a16="http://schemas.microsoft.com/office/drawing/2014/main" id="{B748C7CA-90A0-459D-805F-2E8BE8F26E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908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167</xdr:row>
      <xdr:rowOff>0</xdr:rowOff>
    </xdr:from>
    <xdr:to>
      <xdr:col>2</xdr:col>
      <xdr:colOff>2042530</xdr:colOff>
      <xdr:row>167</xdr:row>
      <xdr:rowOff>1980000</xdr:rowOff>
    </xdr:to>
    <xdr:pic>
      <xdr:nvPicPr>
        <xdr:cNvPr id="6" name="Picture 5">
          <a:extLst>
            <a:ext uri="{FF2B5EF4-FFF2-40B4-BE49-F238E27FC236}">
              <a16:creationId xmlns:a16="http://schemas.microsoft.com/office/drawing/2014/main" id="{F03BDFA7-8A15-4916-9B4E-F233A8AF5D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508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167</xdr:row>
      <xdr:rowOff>0</xdr:rowOff>
    </xdr:from>
    <xdr:to>
      <xdr:col>6</xdr:col>
      <xdr:colOff>918580</xdr:colOff>
      <xdr:row>167</xdr:row>
      <xdr:rowOff>1980000</xdr:rowOff>
    </xdr:to>
    <xdr:pic>
      <xdr:nvPicPr>
        <xdr:cNvPr id="7" name="Picture 6">
          <a:extLst>
            <a:ext uri="{FF2B5EF4-FFF2-40B4-BE49-F238E27FC236}">
              <a16:creationId xmlns:a16="http://schemas.microsoft.com/office/drawing/2014/main" id="{E5F16091-0684-45B6-BEEE-9CB6A87151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2508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225</xdr:row>
      <xdr:rowOff>0</xdr:rowOff>
    </xdr:from>
    <xdr:to>
      <xdr:col>2</xdr:col>
      <xdr:colOff>2034089</xdr:colOff>
      <xdr:row>226</xdr:row>
      <xdr:rowOff>27375</xdr:rowOff>
    </xdr:to>
    <xdr:pic>
      <xdr:nvPicPr>
        <xdr:cNvPr id="4" name="Picture 3">
          <a:extLst>
            <a:ext uri="{FF2B5EF4-FFF2-40B4-BE49-F238E27FC236}">
              <a16:creationId xmlns:a16="http://schemas.microsoft.com/office/drawing/2014/main" id="{78FBB9C0-AE0F-4BD4-8834-E5AE562A44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30244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230</xdr:row>
      <xdr:rowOff>57150</xdr:rowOff>
    </xdr:from>
    <xdr:to>
      <xdr:col>2</xdr:col>
      <xdr:colOff>2043614</xdr:colOff>
      <xdr:row>230</xdr:row>
      <xdr:rowOff>2037150</xdr:rowOff>
    </xdr:to>
    <xdr:pic>
      <xdr:nvPicPr>
        <xdr:cNvPr id="5" name="Picture 4">
          <a:extLst>
            <a:ext uri="{FF2B5EF4-FFF2-40B4-BE49-F238E27FC236}">
              <a16:creationId xmlns:a16="http://schemas.microsoft.com/office/drawing/2014/main" id="{FA116C66-7FF9-4930-8239-340C225895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56819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122</xdr:row>
      <xdr:rowOff>0</xdr:rowOff>
    </xdr:from>
    <xdr:to>
      <xdr:col>2</xdr:col>
      <xdr:colOff>2042530</xdr:colOff>
      <xdr:row>123</xdr:row>
      <xdr:rowOff>27375</xdr:rowOff>
    </xdr:to>
    <xdr:pic>
      <xdr:nvPicPr>
        <xdr:cNvPr id="5" name="Picture 4">
          <a:extLst>
            <a:ext uri="{FF2B5EF4-FFF2-40B4-BE49-F238E27FC236}">
              <a16:creationId xmlns:a16="http://schemas.microsoft.com/office/drawing/2014/main" id="{CC26B219-AC87-41C5-9A44-512B1F7EB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259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127</xdr:row>
      <xdr:rowOff>0</xdr:rowOff>
    </xdr:from>
    <xdr:to>
      <xdr:col>2</xdr:col>
      <xdr:colOff>2042530</xdr:colOff>
      <xdr:row>127</xdr:row>
      <xdr:rowOff>1980000</xdr:rowOff>
    </xdr:to>
    <xdr:pic>
      <xdr:nvPicPr>
        <xdr:cNvPr id="6" name="Picture 5">
          <a:extLst>
            <a:ext uri="{FF2B5EF4-FFF2-40B4-BE49-F238E27FC236}">
              <a16:creationId xmlns:a16="http://schemas.microsoft.com/office/drawing/2014/main" id="{39B7959C-7F6C-4BE1-AFEB-282D0BA50C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860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127</xdr:row>
      <xdr:rowOff>0</xdr:rowOff>
    </xdr:from>
    <xdr:to>
      <xdr:col>6</xdr:col>
      <xdr:colOff>918580</xdr:colOff>
      <xdr:row>127</xdr:row>
      <xdr:rowOff>1980000</xdr:rowOff>
    </xdr:to>
    <xdr:pic>
      <xdr:nvPicPr>
        <xdr:cNvPr id="7" name="Picture 6">
          <a:extLst>
            <a:ext uri="{FF2B5EF4-FFF2-40B4-BE49-F238E27FC236}">
              <a16:creationId xmlns:a16="http://schemas.microsoft.com/office/drawing/2014/main" id="{6FC01736-9F4B-41C9-94B6-34C5412A6C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4860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168</xdr:row>
      <xdr:rowOff>0</xdr:rowOff>
    </xdr:from>
    <xdr:to>
      <xdr:col>2</xdr:col>
      <xdr:colOff>2013955</xdr:colOff>
      <xdr:row>169</xdr:row>
      <xdr:rowOff>27375</xdr:rowOff>
    </xdr:to>
    <xdr:pic>
      <xdr:nvPicPr>
        <xdr:cNvPr id="5" name="Picture 4">
          <a:extLst>
            <a:ext uri="{FF2B5EF4-FFF2-40B4-BE49-F238E27FC236}">
              <a16:creationId xmlns:a16="http://schemas.microsoft.com/office/drawing/2014/main" id="{85F4639A-ACE5-4FCE-986D-60FF531D6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832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0</xdr:rowOff>
    </xdr:from>
    <xdr:to>
      <xdr:col>2</xdr:col>
      <xdr:colOff>2013955</xdr:colOff>
      <xdr:row>173</xdr:row>
      <xdr:rowOff>1980000</xdr:rowOff>
    </xdr:to>
    <xdr:pic>
      <xdr:nvPicPr>
        <xdr:cNvPr id="6" name="Picture 5">
          <a:extLst>
            <a:ext uri="{FF2B5EF4-FFF2-40B4-BE49-F238E27FC236}">
              <a16:creationId xmlns:a16="http://schemas.microsoft.com/office/drawing/2014/main" id="{B99BAC75-17D9-4FBE-898C-81BFD081C9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432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2033005</xdr:colOff>
      <xdr:row>98</xdr:row>
      <xdr:rowOff>27375</xdr:rowOff>
    </xdr:to>
    <xdr:pic>
      <xdr:nvPicPr>
        <xdr:cNvPr id="4" name="Picture 3">
          <a:extLst>
            <a:ext uri="{FF2B5EF4-FFF2-40B4-BE49-F238E27FC236}">
              <a16:creationId xmlns:a16="http://schemas.microsoft.com/office/drawing/2014/main" id="{5A852719-7480-43BF-94A9-E909D30F69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7059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2</xdr:col>
      <xdr:colOff>2033005</xdr:colOff>
      <xdr:row>102</xdr:row>
      <xdr:rowOff>1980000</xdr:rowOff>
    </xdr:to>
    <xdr:pic>
      <xdr:nvPicPr>
        <xdr:cNvPr id="5" name="Picture 4">
          <a:extLst>
            <a:ext uri="{FF2B5EF4-FFF2-40B4-BE49-F238E27FC236}">
              <a16:creationId xmlns:a16="http://schemas.microsoft.com/office/drawing/2014/main" id="{320F20DB-6012-4A8F-A430-C511B3263E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659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196</xdr:row>
      <xdr:rowOff>0</xdr:rowOff>
    </xdr:from>
    <xdr:to>
      <xdr:col>2</xdr:col>
      <xdr:colOff>2033005</xdr:colOff>
      <xdr:row>197</xdr:row>
      <xdr:rowOff>27375</xdr:rowOff>
    </xdr:to>
    <xdr:pic>
      <xdr:nvPicPr>
        <xdr:cNvPr id="6" name="Picture 5">
          <a:extLst>
            <a:ext uri="{FF2B5EF4-FFF2-40B4-BE49-F238E27FC236}">
              <a16:creationId xmlns:a16="http://schemas.microsoft.com/office/drawing/2014/main" id="{E2ABE225-FA5F-4138-8335-1EE030E99F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5156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2</xdr:col>
      <xdr:colOff>2033005</xdr:colOff>
      <xdr:row>200</xdr:row>
      <xdr:rowOff>1980000</xdr:rowOff>
    </xdr:to>
    <xdr:pic>
      <xdr:nvPicPr>
        <xdr:cNvPr id="7" name="Picture 6">
          <a:extLst>
            <a:ext uri="{FF2B5EF4-FFF2-40B4-BE49-F238E27FC236}">
              <a16:creationId xmlns:a16="http://schemas.microsoft.com/office/drawing/2014/main" id="{DDB2C133-4F61-4A9A-9193-2BFA553E5C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595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76200</xdr:colOff>
      <xdr:row>168</xdr:row>
      <xdr:rowOff>0</xdr:rowOff>
    </xdr:from>
    <xdr:to>
      <xdr:col>2</xdr:col>
      <xdr:colOff>2118730</xdr:colOff>
      <xdr:row>169</xdr:row>
      <xdr:rowOff>27375</xdr:rowOff>
    </xdr:to>
    <xdr:pic>
      <xdr:nvPicPr>
        <xdr:cNvPr id="5" name="Picture 4">
          <a:extLst>
            <a:ext uri="{FF2B5EF4-FFF2-40B4-BE49-F238E27FC236}">
              <a16:creationId xmlns:a16="http://schemas.microsoft.com/office/drawing/2014/main" id="{DD447309-83D3-4BAE-AE5B-37449B54B7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2184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161925</xdr:rowOff>
    </xdr:from>
    <xdr:to>
      <xdr:col>2</xdr:col>
      <xdr:colOff>2042530</xdr:colOff>
      <xdr:row>174</xdr:row>
      <xdr:rowOff>46425</xdr:rowOff>
    </xdr:to>
    <xdr:pic>
      <xdr:nvPicPr>
        <xdr:cNvPr id="6" name="Picture 5">
          <a:extLst>
            <a:ext uri="{FF2B5EF4-FFF2-40B4-BE49-F238E27FC236}">
              <a16:creationId xmlns:a16="http://schemas.microsoft.com/office/drawing/2014/main" id="{41E062BD-FA10-46B5-A8DF-D99CA4430F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9472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2033005</xdr:colOff>
      <xdr:row>130</xdr:row>
      <xdr:rowOff>27375</xdr:rowOff>
    </xdr:to>
    <xdr:pic>
      <xdr:nvPicPr>
        <xdr:cNvPr id="4" name="Picture 3">
          <a:extLst>
            <a:ext uri="{FF2B5EF4-FFF2-40B4-BE49-F238E27FC236}">
              <a16:creationId xmlns:a16="http://schemas.microsoft.com/office/drawing/2014/main" id="{9AB54643-7BA3-4C8D-9487-6AFDD8010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764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2</xdr:col>
      <xdr:colOff>2033005</xdr:colOff>
      <xdr:row>134</xdr:row>
      <xdr:rowOff>1980000</xdr:rowOff>
    </xdr:to>
    <xdr:pic>
      <xdr:nvPicPr>
        <xdr:cNvPr id="5" name="Picture 4">
          <a:extLst>
            <a:ext uri="{FF2B5EF4-FFF2-40B4-BE49-F238E27FC236}">
              <a16:creationId xmlns:a16="http://schemas.microsoft.com/office/drawing/2014/main" id="{584CB4FD-B603-4E0F-A0AD-8655D509EF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365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151</xdr:row>
      <xdr:rowOff>0</xdr:rowOff>
    </xdr:from>
    <xdr:to>
      <xdr:col>2</xdr:col>
      <xdr:colOff>2033005</xdr:colOff>
      <xdr:row>152</xdr:row>
      <xdr:rowOff>27375</xdr:rowOff>
    </xdr:to>
    <xdr:pic>
      <xdr:nvPicPr>
        <xdr:cNvPr id="5" name="Picture 4">
          <a:extLst>
            <a:ext uri="{FF2B5EF4-FFF2-40B4-BE49-F238E27FC236}">
              <a16:creationId xmlns:a16="http://schemas.microsoft.com/office/drawing/2014/main" id="{4D832813-4A57-480B-BA8C-699B10168A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603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157</xdr:row>
      <xdr:rowOff>66675</xdr:rowOff>
    </xdr:from>
    <xdr:to>
      <xdr:col>2</xdr:col>
      <xdr:colOff>2033005</xdr:colOff>
      <xdr:row>157</xdr:row>
      <xdr:rowOff>2046675</xdr:rowOff>
    </xdr:to>
    <xdr:pic>
      <xdr:nvPicPr>
        <xdr:cNvPr id="6" name="Picture 5">
          <a:extLst>
            <a:ext uri="{FF2B5EF4-FFF2-40B4-BE49-F238E27FC236}">
              <a16:creationId xmlns:a16="http://schemas.microsoft.com/office/drawing/2014/main" id="{9F9F3BC1-5C92-410A-8782-FCA172C1B0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432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157</xdr:row>
      <xdr:rowOff>66675</xdr:rowOff>
    </xdr:from>
    <xdr:to>
      <xdr:col>6</xdr:col>
      <xdr:colOff>661405</xdr:colOff>
      <xdr:row>157</xdr:row>
      <xdr:rowOff>2046675</xdr:rowOff>
    </xdr:to>
    <xdr:pic>
      <xdr:nvPicPr>
        <xdr:cNvPr id="7" name="Picture 6">
          <a:extLst>
            <a:ext uri="{FF2B5EF4-FFF2-40B4-BE49-F238E27FC236}">
              <a16:creationId xmlns:a16="http://schemas.microsoft.com/office/drawing/2014/main" id="{6547C999-0683-40B4-B7A3-E348C502E2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9432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162</xdr:row>
      <xdr:rowOff>0</xdr:rowOff>
    </xdr:from>
    <xdr:to>
      <xdr:col>2</xdr:col>
      <xdr:colOff>2033005</xdr:colOff>
      <xdr:row>163</xdr:row>
      <xdr:rowOff>27375</xdr:rowOff>
    </xdr:to>
    <xdr:pic>
      <xdr:nvPicPr>
        <xdr:cNvPr id="5" name="Picture 4">
          <a:extLst>
            <a:ext uri="{FF2B5EF4-FFF2-40B4-BE49-F238E27FC236}">
              <a16:creationId xmlns:a16="http://schemas.microsoft.com/office/drawing/2014/main" id="{D744DBD8-AFDE-4847-BC65-640806930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670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167</xdr:row>
      <xdr:rowOff>0</xdr:rowOff>
    </xdr:from>
    <xdr:to>
      <xdr:col>2</xdr:col>
      <xdr:colOff>2033005</xdr:colOff>
      <xdr:row>167</xdr:row>
      <xdr:rowOff>1980000</xdr:rowOff>
    </xdr:to>
    <xdr:pic>
      <xdr:nvPicPr>
        <xdr:cNvPr id="6" name="Picture 5">
          <a:extLst>
            <a:ext uri="{FF2B5EF4-FFF2-40B4-BE49-F238E27FC236}">
              <a16:creationId xmlns:a16="http://schemas.microsoft.com/office/drawing/2014/main" id="{549E8646-C2CC-4AF3-9ED8-E20DAB873D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270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2033005</xdr:colOff>
      <xdr:row>130</xdr:row>
      <xdr:rowOff>27375</xdr:rowOff>
    </xdr:to>
    <xdr:pic>
      <xdr:nvPicPr>
        <xdr:cNvPr id="6" name="Picture 5">
          <a:extLst>
            <a:ext uri="{FF2B5EF4-FFF2-40B4-BE49-F238E27FC236}">
              <a16:creationId xmlns:a16="http://schemas.microsoft.com/office/drawing/2014/main" id="{CE798913-9BBC-4866-952F-9FF324115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526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2</xdr:col>
      <xdr:colOff>2033005</xdr:colOff>
      <xdr:row>134</xdr:row>
      <xdr:rowOff>1980000</xdr:rowOff>
    </xdr:to>
    <xdr:pic>
      <xdr:nvPicPr>
        <xdr:cNvPr id="7" name="Picture 6">
          <a:extLst>
            <a:ext uri="{FF2B5EF4-FFF2-40B4-BE49-F238E27FC236}">
              <a16:creationId xmlns:a16="http://schemas.microsoft.com/office/drawing/2014/main" id="{DF7F7423-0CE6-4098-B7BE-710B175CBC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126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141</xdr:row>
      <xdr:rowOff>0</xdr:rowOff>
    </xdr:from>
    <xdr:to>
      <xdr:col>2</xdr:col>
      <xdr:colOff>2061580</xdr:colOff>
      <xdr:row>142</xdr:row>
      <xdr:rowOff>27375</xdr:rowOff>
    </xdr:to>
    <xdr:pic>
      <xdr:nvPicPr>
        <xdr:cNvPr id="4" name="Picture 3">
          <a:extLst>
            <a:ext uri="{FF2B5EF4-FFF2-40B4-BE49-F238E27FC236}">
              <a16:creationId xmlns:a16="http://schemas.microsoft.com/office/drawing/2014/main" id="{2B272F4C-13AA-48AF-9220-BB49E3F21E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250031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145</xdr:row>
      <xdr:rowOff>152400</xdr:rowOff>
    </xdr:from>
    <xdr:to>
      <xdr:col>2</xdr:col>
      <xdr:colOff>2033005</xdr:colOff>
      <xdr:row>146</xdr:row>
      <xdr:rowOff>1970475</xdr:rowOff>
    </xdr:to>
    <xdr:pic>
      <xdr:nvPicPr>
        <xdr:cNvPr id="5" name="Picture 4">
          <a:extLst>
            <a:ext uri="{FF2B5EF4-FFF2-40B4-BE49-F238E27FC236}">
              <a16:creationId xmlns:a16="http://schemas.microsoft.com/office/drawing/2014/main" id="{814FD75D-4C3D-4A67-AF5E-B35554C490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7593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161</xdr:row>
      <xdr:rowOff>0</xdr:rowOff>
    </xdr:from>
    <xdr:to>
      <xdr:col>2</xdr:col>
      <xdr:colOff>2033005</xdr:colOff>
      <xdr:row>162</xdr:row>
      <xdr:rowOff>27375</xdr:rowOff>
    </xdr:to>
    <xdr:pic>
      <xdr:nvPicPr>
        <xdr:cNvPr id="5" name="Picture 4">
          <a:extLst>
            <a:ext uri="{FF2B5EF4-FFF2-40B4-BE49-F238E27FC236}">
              <a16:creationId xmlns:a16="http://schemas.microsoft.com/office/drawing/2014/main" id="{3542AEE8-8EAA-48A2-86D0-972D352EDC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508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166</xdr:row>
      <xdr:rowOff>0</xdr:rowOff>
    </xdr:from>
    <xdr:to>
      <xdr:col>2</xdr:col>
      <xdr:colOff>2033005</xdr:colOff>
      <xdr:row>166</xdr:row>
      <xdr:rowOff>1980000</xdr:rowOff>
    </xdr:to>
    <xdr:pic>
      <xdr:nvPicPr>
        <xdr:cNvPr id="6" name="Picture 5">
          <a:extLst>
            <a:ext uri="{FF2B5EF4-FFF2-40B4-BE49-F238E27FC236}">
              <a16:creationId xmlns:a16="http://schemas.microsoft.com/office/drawing/2014/main" id="{4145B65D-A382-4B9B-966B-3B7CEB321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108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2</xdr:col>
      <xdr:colOff>2033005</xdr:colOff>
      <xdr:row>121</xdr:row>
      <xdr:rowOff>27375</xdr:rowOff>
    </xdr:to>
    <xdr:pic>
      <xdr:nvPicPr>
        <xdr:cNvPr id="4" name="Picture 3">
          <a:extLst>
            <a:ext uri="{FF2B5EF4-FFF2-40B4-BE49-F238E27FC236}">
              <a16:creationId xmlns:a16="http://schemas.microsoft.com/office/drawing/2014/main" id="{C5DE1DF1-4C7D-4573-A9E3-F112E56249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0926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125</xdr:row>
      <xdr:rowOff>0</xdr:rowOff>
    </xdr:from>
    <xdr:to>
      <xdr:col>2</xdr:col>
      <xdr:colOff>2033005</xdr:colOff>
      <xdr:row>125</xdr:row>
      <xdr:rowOff>1980000</xdr:rowOff>
    </xdr:to>
    <xdr:pic>
      <xdr:nvPicPr>
        <xdr:cNvPr id="5" name="Picture 4">
          <a:extLst>
            <a:ext uri="{FF2B5EF4-FFF2-40B4-BE49-F238E27FC236}">
              <a16:creationId xmlns:a16="http://schemas.microsoft.com/office/drawing/2014/main" id="{D9BB5096-8062-4519-AB74-3B3F903730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3526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214</xdr:row>
      <xdr:rowOff>152400</xdr:rowOff>
    </xdr:from>
    <xdr:to>
      <xdr:col>2</xdr:col>
      <xdr:colOff>2033927</xdr:colOff>
      <xdr:row>215</xdr:row>
      <xdr:rowOff>36900</xdr:rowOff>
    </xdr:to>
    <xdr:pic>
      <xdr:nvPicPr>
        <xdr:cNvPr id="4" name="Picture 3">
          <a:extLst>
            <a:ext uri="{FF2B5EF4-FFF2-40B4-BE49-F238E27FC236}">
              <a16:creationId xmlns:a16="http://schemas.microsoft.com/office/drawing/2014/main" id="{E2C2199E-0C3C-4225-A06E-9998CC17D8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16528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209</xdr:row>
      <xdr:rowOff>0</xdr:rowOff>
    </xdr:from>
    <xdr:to>
      <xdr:col>2</xdr:col>
      <xdr:colOff>2033927</xdr:colOff>
      <xdr:row>210</xdr:row>
      <xdr:rowOff>27375</xdr:rowOff>
    </xdr:to>
    <xdr:pic>
      <xdr:nvPicPr>
        <xdr:cNvPr id="5" name="Picture 4">
          <a:extLst>
            <a:ext uri="{FF2B5EF4-FFF2-40B4-BE49-F238E27FC236}">
              <a16:creationId xmlns:a16="http://schemas.microsoft.com/office/drawing/2014/main" id="{E149A57B-8874-42C6-950B-8DEEC439E9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89001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179</xdr:row>
      <xdr:rowOff>0</xdr:rowOff>
    </xdr:from>
    <xdr:to>
      <xdr:col>2</xdr:col>
      <xdr:colOff>2033005</xdr:colOff>
      <xdr:row>191</xdr:row>
      <xdr:rowOff>36900</xdr:rowOff>
    </xdr:to>
    <xdr:pic>
      <xdr:nvPicPr>
        <xdr:cNvPr id="3" name="Picture 2">
          <a:extLst>
            <a:ext uri="{FF2B5EF4-FFF2-40B4-BE49-F238E27FC236}">
              <a16:creationId xmlns:a16="http://schemas.microsoft.com/office/drawing/2014/main" id="{C12ECCF5-8F18-4B49-A123-BF0DE071DA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899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174</xdr:row>
      <xdr:rowOff>0</xdr:rowOff>
    </xdr:from>
    <xdr:to>
      <xdr:col>2</xdr:col>
      <xdr:colOff>2033005</xdr:colOff>
      <xdr:row>175</xdr:row>
      <xdr:rowOff>27375</xdr:rowOff>
    </xdr:to>
    <xdr:pic>
      <xdr:nvPicPr>
        <xdr:cNvPr id="5" name="Picture 4">
          <a:extLst>
            <a:ext uri="{FF2B5EF4-FFF2-40B4-BE49-F238E27FC236}">
              <a16:creationId xmlns:a16="http://schemas.microsoft.com/office/drawing/2014/main" id="{7492C1D0-E020-46F2-A657-DA9988ACA0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299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66675</xdr:colOff>
      <xdr:row>179</xdr:row>
      <xdr:rowOff>0</xdr:rowOff>
    </xdr:from>
    <xdr:to>
      <xdr:col>6</xdr:col>
      <xdr:colOff>709030</xdr:colOff>
      <xdr:row>191</xdr:row>
      <xdr:rowOff>36900</xdr:rowOff>
    </xdr:to>
    <xdr:pic>
      <xdr:nvPicPr>
        <xdr:cNvPr id="6" name="Picture 5">
          <a:extLst>
            <a:ext uri="{FF2B5EF4-FFF2-40B4-BE49-F238E27FC236}">
              <a16:creationId xmlns:a16="http://schemas.microsoft.com/office/drawing/2014/main" id="{6235168A-4AC4-4172-A1A2-976A4D0B3B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33899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184</xdr:row>
      <xdr:rowOff>85725</xdr:rowOff>
    </xdr:from>
    <xdr:to>
      <xdr:col>2</xdr:col>
      <xdr:colOff>1899655</xdr:colOff>
      <xdr:row>196</xdr:row>
      <xdr:rowOff>122625</xdr:rowOff>
    </xdr:to>
    <xdr:pic>
      <xdr:nvPicPr>
        <xdr:cNvPr id="2" name="Picture 1">
          <a:extLst>
            <a:ext uri="{FF2B5EF4-FFF2-40B4-BE49-F238E27FC236}">
              <a16:creationId xmlns:a16="http://schemas.microsoft.com/office/drawing/2014/main" id="{72960EA5-C8CD-476F-9E08-5AEA3BF9F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2651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169</xdr:row>
      <xdr:rowOff>0</xdr:rowOff>
    </xdr:from>
    <xdr:to>
      <xdr:col>2</xdr:col>
      <xdr:colOff>2033005</xdr:colOff>
      <xdr:row>181</xdr:row>
      <xdr:rowOff>36900</xdr:rowOff>
    </xdr:to>
    <xdr:pic>
      <xdr:nvPicPr>
        <xdr:cNvPr id="4" name="Picture 3">
          <a:extLst>
            <a:ext uri="{FF2B5EF4-FFF2-40B4-BE49-F238E27FC236}">
              <a16:creationId xmlns:a16="http://schemas.microsoft.com/office/drawing/2014/main" id="{058AD7CA-8002-4759-986A-3B812DCC84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137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2033005</xdr:colOff>
      <xdr:row>134</xdr:row>
      <xdr:rowOff>27375</xdr:rowOff>
    </xdr:to>
    <xdr:pic>
      <xdr:nvPicPr>
        <xdr:cNvPr id="4" name="Picture 3">
          <a:extLst>
            <a:ext uri="{FF2B5EF4-FFF2-40B4-BE49-F238E27FC236}">
              <a16:creationId xmlns:a16="http://schemas.microsoft.com/office/drawing/2014/main" id="{EFBE36C2-6C90-45D4-910C-7C5D338E8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669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138</xdr:row>
      <xdr:rowOff>0</xdr:rowOff>
    </xdr:from>
    <xdr:to>
      <xdr:col>2</xdr:col>
      <xdr:colOff>2033005</xdr:colOff>
      <xdr:row>138</xdr:row>
      <xdr:rowOff>1980000</xdr:rowOff>
    </xdr:to>
    <xdr:pic>
      <xdr:nvPicPr>
        <xdr:cNvPr id="5" name="Picture 4">
          <a:extLst>
            <a:ext uri="{FF2B5EF4-FFF2-40B4-BE49-F238E27FC236}">
              <a16:creationId xmlns:a16="http://schemas.microsoft.com/office/drawing/2014/main" id="{639C49AB-18CE-4058-BEE6-104C0CA9A6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269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2</xdr:col>
      <xdr:colOff>2033005</xdr:colOff>
      <xdr:row>135</xdr:row>
      <xdr:rowOff>27375</xdr:rowOff>
    </xdr:to>
    <xdr:pic>
      <xdr:nvPicPr>
        <xdr:cNvPr id="4" name="Picture 3">
          <a:extLst>
            <a:ext uri="{FF2B5EF4-FFF2-40B4-BE49-F238E27FC236}">
              <a16:creationId xmlns:a16="http://schemas.microsoft.com/office/drawing/2014/main" id="{B9C37491-E9E9-477F-9BCF-75B14D93D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660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139</xdr:row>
      <xdr:rowOff>0</xdr:rowOff>
    </xdr:from>
    <xdr:to>
      <xdr:col>2</xdr:col>
      <xdr:colOff>2033005</xdr:colOff>
      <xdr:row>139</xdr:row>
      <xdr:rowOff>1980000</xdr:rowOff>
    </xdr:to>
    <xdr:pic>
      <xdr:nvPicPr>
        <xdr:cNvPr id="5" name="Picture 4">
          <a:extLst>
            <a:ext uri="{FF2B5EF4-FFF2-40B4-BE49-F238E27FC236}">
              <a16:creationId xmlns:a16="http://schemas.microsoft.com/office/drawing/2014/main" id="{AB882AB0-718A-4341-B9F4-F8565C0E18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260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2033005</xdr:colOff>
      <xdr:row>130</xdr:row>
      <xdr:rowOff>27375</xdr:rowOff>
    </xdr:to>
    <xdr:pic>
      <xdr:nvPicPr>
        <xdr:cNvPr id="4" name="Picture 3">
          <a:extLst>
            <a:ext uri="{FF2B5EF4-FFF2-40B4-BE49-F238E27FC236}">
              <a16:creationId xmlns:a16="http://schemas.microsoft.com/office/drawing/2014/main" id="{ED5F5394-DC44-41A6-AEC2-DCEFF706A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50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2</xdr:col>
      <xdr:colOff>2033005</xdr:colOff>
      <xdr:row>134</xdr:row>
      <xdr:rowOff>1980000</xdr:rowOff>
    </xdr:to>
    <xdr:pic>
      <xdr:nvPicPr>
        <xdr:cNvPr id="5" name="Picture 4">
          <a:extLst>
            <a:ext uri="{FF2B5EF4-FFF2-40B4-BE49-F238E27FC236}">
              <a16:creationId xmlns:a16="http://schemas.microsoft.com/office/drawing/2014/main" id="{C63E00F6-A4CC-495C-9057-B5E5E39960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50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131</xdr:row>
      <xdr:rowOff>27375</xdr:rowOff>
    </xdr:to>
    <xdr:pic>
      <xdr:nvPicPr>
        <xdr:cNvPr id="4" name="Picture 3">
          <a:extLst>
            <a:ext uri="{FF2B5EF4-FFF2-40B4-BE49-F238E27FC236}">
              <a16:creationId xmlns:a16="http://schemas.microsoft.com/office/drawing/2014/main" id="{841DD601-D835-4423-9D2B-758FC76BF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5" name="Picture 4">
          <a:extLst>
            <a:ext uri="{FF2B5EF4-FFF2-40B4-BE49-F238E27FC236}">
              <a16:creationId xmlns:a16="http://schemas.microsoft.com/office/drawing/2014/main" id="{3E91FEAF-9CB1-43F8-BD58-8E1F914D4D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AB8E7AC6-AC20-464E-93D5-5BE328E57F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50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8B21A8C6-5BFC-4663-BF7F-04948888B7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50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9C3A-A2E1-4AA2-9AD9-2753D8544910}">
  <dimension ref="A1:C30"/>
  <sheetViews>
    <sheetView zoomScale="110" zoomScaleNormal="110" workbookViewId="0">
      <pane ySplit="1" topLeftCell="A2" activePane="bottomLeft" state="frozen"/>
      <selection activeCell="C142" sqref="C142"/>
      <selection pane="bottomLeft"/>
    </sheetView>
  </sheetViews>
  <sheetFormatPr defaultColWidth="9.140625" defaultRowHeight="15" x14ac:dyDescent="0.25"/>
  <cols>
    <col min="1" max="1" width="6.140625" style="13" bestFit="1" customWidth="1"/>
    <col min="2" max="2" width="10.42578125" style="13" bestFit="1" customWidth="1"/>
    <col min="3" max="3" width="56.85546875" style="13" bestFit="1" customWidth="1"/>
    <col min="4" max="16384" width="9.140625" style="13"/>
  </cols>
  <sheetData>
    <row r="1" spans="1:3" x14ac:dyDescent="0.25">
      <c r="A1" s="12" t="s">
        <v>1030</v>
      </c>
      <c r="B1" s="12" t="s">
        <v>1031</v>
      </c>
      <c r="C1" s="12" t="s">
        <v>1032</v>
      </c>
    </row>
    <row r="2" spans="1:3" x14ac:dyDescent="0.25">
      <c r="A2" s="14">
        <v>1</v>
      </c>
      <c r="B2" s="15" t="s">
        <v>1033</v>
      </c>
      <c r="C2" s="16" t="s">
        <v>1</v>
      </c>
    </row>
    <row r="3" spans="1:3" x14ac:dyDescent="0.25">
      <c r="A3" s="14">
        <v>2</v>
      </c>
      <c r="B3" s="15" t="s">
        <v>1034</v>
      </c>
      <c r="C3" s="16" t="s">
        <v>187</v>
      </c>
    </row>
    <row r="4" spans="1:3" x14ac:dyDescent="0.25">
      <c r="A4" s="14">
        <v>3</v>
      </c>
      <c r="B4" s="15" t="s">
        <v>1035</v>
      </c>
      <c r="C4" s="16" t="s">
        <v>190</v>
      </c>
    </row>
    <row r="5" spans="1:3" x14ac:dyDescent="0.25">
      <c r="A5" s="14">
        <v>4</v>
      </c>
      <c r="B5" s="15" t="s">
        <v>1036</v>
      </c>
      <c r="C5" s="16" t="s">
        <v>1037</v>
      </c>
    </row>
    <row r="6" spans="1:3" x14ac:dyDescent="0.25">
      <c r="A6" s="14">
        <v>5</v>
      </c>
      <c r="B6" s="15" t="s">
        <v>1038</v>
      </c>
      <c r="C6" s="16" t="s">
        <v>1039</v>
      </c>
    </row>
    <row r="7" spans="1:3" x14ac:dyDescent="0.25">
      <c r="A7" s="14">
        <v>6</v>
      </c>
      <c r="B7" s="15" t="s">
        <v>1040</v>
      </c>
      <c r="C7" s="16" t="s">
        <v>1041</v>
      </c>
    </row>
    <row r="8" spans="1:3" x14ac:dyDescent="0.25">
      <c r="A8" s="14">
        <v>7</v>
      </c>
      <c r="B8" s="15" t="s">
        <v>1042</v>
      </c>
      <c r="C8" s="16" t="s">
        <v>1043</v>
      </c>
    </row>
    <row r="9" spans="1:3" x14ac:dyDescent="0.25">
      <c r="A9" s="14">
        <v>8</v>
      </c>
      <c r="B9" s="15" t="s">
        <v>1044</v>
      </c>
      <c r="C9" s="16" t="s">
        <v>512</v>
      </c>
    </row>
    <row r="10" spans="1:3" x14ac:dyDescent="0.25">
      <c r="A10" s="14">
        <v>9</v>
      </c>
      <c r="B10" s="15" t="s">
        <v>1045</v>
      </c>
      <c r="C10" s="16" t="s">
        <v>515</v>
      </c>
    </row>
    <row r="11" spans="1:3" x14ac:dyDescent="0.25">
      <c r="A11" s="14">
        <v>10</v>
      </c>
      <c r="B11" s="15" t="s">
        <v>1046</v>
      </c>
      <c r="C11" s="16" t="s">
        <v>516</v>
      </c>
    </row>
    <row r="12" spans="1:3" x14ac:dyDescent="0.25">
      <c r="A12" s="14">
        <v>11</v>
      </c>
      <c r="B12" s="15" t="s">
        <v>1047</v>
      </c>
      <c r="C12" s="16" t="s">
        <v>517</v>
      </c>
    </row>
    <row r="13" spans="1:3" x14ac:dyDescent="0.25">
      <c r="A13" s="14">
        <v>12</v>
      </c>
      <c r="B13" s="15" t="s">
        <v>1048</v>
      </c>
      <c r="C13" s="16" t="s">
        <v>518</v>
      </c>
    </row>
    <row r="14" spans="1:3" x14ac:dyDescent="0.25">
      <c r="A14" s="14">
        <v>13</v>
      </c>
      <c r="B14" s="15" t="s">
        <v>1049</v>
      </c>
      <c r="C14" s="16" t="s">
        <v>576</v>
      </c>
    </row>
    <row r="15" spans="1:3" x14ac:dyDescent="0.25">
      <c r="A15" s="14">
        <v>14</v>
      </c>
      <c r="B15" s="15" t="s">
        <v>1050</v>
      </c>
      <c r="C15" s="16" t="s">
        <v>1051</v>
      </c>
    </row>
    <row r="16" spans="1:3" x14ac:dyDescent="0.25">
      <c r="A16" s="14">
        <v>15</v>
      </c>
      <c r="B16" s="15" t="s">
        <v>1052</v>
      </c>
      <c r="C16" s="16" t="s">
        <v>671</v>
      </c>
    </row>
    <row r="17" spans="1:3" x14ac:dyDescent="0.25">
      <c r="A17" s="14">
        <v>16</v>
      </c>
      <c r="B17" s="15" t="s">
        <v>1053</v>
      </c>
      <c r="C17" s="16" t="s">
        <v>680</v>
      </c>
    </row>
    <row r="18" spans="1:3" x14ac:dyDescent="0.25">
      <c r="A18" s="14">
        <v>17</v>
      </c>
      <c r="B18" s="15" t="s">
        <v>1054</v>
      </c>
      <c r="C18" s="16" t="s">
        <v>701</v>
      </c>
    </row>
    <row r="19" spans="1:3" x14ac:dyDescent="0.25">
      <c r="A19" s="14">
        <v>18</v>
      </c>
      <c r="B19" s="15" t="s">
        <v>1055</v>
      </c>
      <c r="C19" s="16" t="s">
        <v>1056</v>
      </c>
    </row>
    <row r="20" spans="1:3" x14ac:dyDescent="0.25">
      <c r="A20" s="14">
        <v>19</v>
      </c>
      <c r="B20" s="15" t="s">
        <v>1057</v>
      </c>
      <c r="C20" s="16" t="s">
        <v>1058</v>
      </c>
    </row>
    <row r="21" spans="1:3" x14ac:dyDescent="0.25">
      <c r="A21" s="14">
        <v>20</v>
      </c>
      <c r="B21" s="15" t="s">
        <v>1059</v>
      </c>
      <c r="C21" s="16" t="s">
        <v>1060</v>
      </c>
    </row>
    <row r="22" spans="1:3" x14ac:dyDescent="0.25">
      <c r="A22" s="14">
        <v>21</v>
      </c>
      <c r="B22" s="15" t="s">
        <v>1061</v>
      </c>
      <c r="C22" s="16" t="s">
        <v>802</v>
      </c>
    </row>
    <row r="23" spans="1:3" x14ac:dyDescent="0.25">
      <c r="A23" s="14">
        <v>22</v>
      </c>
      <c r="B23" s="15" t="s">
        <v>1062</v>
      </c>
      <c r="C23" s="16" t="s">
        <v>809</v>
      </c>
    </row>
    <row r="24" spans="1:3" x14ac:dyDescent="0.25">
      <c r="A24" s="14">
        <v>23</v>
      </c>
      <c r="B24" s="15" t="s">
        <v>1063</v>
      </c>
      <c r="C24" s="16" t="s">
        <v>812</v>
      </c>
    </row>
    <row r="25" spans="1:3" x14ac:dyDescent="0.25">
      <c r="A25" s="14">
        <v>24</v>
      </c>
      <c r="B25" s="15" t="s">
        <v>1064</v>
      </c>
      <c r="C25" s="16" t="s">
        <v>816</v>
      </c>
    </row>
    <row r="26" spans="1:3" x14ac:dyDescent="0.25">
      <c r="A26" s="14">
        <v>25</v>
      </c>
      <c r="B26" s="15" t="s">
        <v>1065</v>
      </c>
      <c r="C26" s="16" t="s">
        <v>817</v>
      </c>
    </row>
    <row r="27" spans="1:3" x14ac:dyDescent="0.25">
      <c r="A27" s="14">
        <v>26</v>
      </c>
      <c r="B27" s="15" t="s">
        <v>1066</v>
      </c>
      <c r="C27" s="16" t="s">
        <v>829</v>
      </c>
    </row>
    <row r="28" spans="1:3" x14ac:dyDescent="0.25">
      <c r="A28" s="14">
        <v>27</v>
      </c>
      <c r="B28" s="15" t="s">
        <v>1067</v>
      </c>
      <c r="C28" s="16" t="s">
        <v>830</v>
      </c>
    </row>
    <row r="29" spans="1:3" x14ac:dyDescent="0.25">
      <c r="A29" s="14">
        <v>28</v>
      </c>
      <c r="B29" s="15" t="s">
        <v>1068</v>
      </c>
      <c r="C29" s="16" t="s">
        <v>831</v>
      </c>
    </row>
    <row r="30" spans="1:3" x14ac:dyDescent="0.25">
      <c r="A30" s="14">
        <v>29</v>
      </c>
      <c r="B30" s="17" t="s">
        <v>1069</v>
      </c>
      <c r="C30" s="16" t="s">
        <v>818</v>
      </c>
    </row>
  </sheetData>
  <hyperlinks>
    <hyperlink ref="B4" location="MIDCAP!A1" display="MIDCAP" xr:uid="{DBE1A1F2-691D-444D-AF61-7CCC856B0FE0}"/>
    <hyperlink ref="B5" location="MULTIP!A1" display="MULTIP" xr:uid="{6C86C3B9-76E0-4FA8-A82F-A56BEAC80BB3}"/>
    <hyperlink ref="B6" location="SLTADV3!A1" display="SLTADV3" xr:uid="{234D707A-8D3C-4CD8-9C04-BF678F17927A}"/>
    <hyperlink ref="B7" location="SLTADV4!A1" display="SLTADV4" xr:uid="{0D4C8632-5793-4A4E-AC8E-9E608073F67E}"/>
    <hyperlink ref="B8" location="SLTAX2!A1" display="SLTAX2" xr:uid="{F073FE2D-D951-4079-B1B5-F1BCB4905E0A}"/>
    <hyperlink ref="B9" location="SLTAX3!A1" display="SLTAX3" xr:uid="{23CB362B-40DC-44F3-8C7A-AA2936C67D04}"/>
    <hyperlink ref="B10" location="SLTAX4!A1" display="SLTAX4" xr:uid="{12B6558F-4607-4877-B3C5-0B066E9A7493}"/>
    <hyperlink ref="B11" location="SLTAX5!A1" display="SLTAX5" xr:uid="{FDEBD9F6-EBE6-4E8C-825D-7B69E756C122}"/>
    <hyperlink ref="B12" location="SLTAX6!A1" display="SLTAX6" xr:uid="{AF1B68CE-5C36-4400-BB31-B8BC6A07E31D}"/>
    <hyperlink ref="B13" location="SMILE!A1" display="SMILE" xr:uid="{D884036B-58D8-4169-999D-D4C7AFAACF86}"/>
    <hyperlink ref="B14" location="SPAHF!A1" display="SPAHF" xr:uid="{5B5A9B1B-9D1A-46E4-A07C-920DBDB8ACBC}"/>
    <hyperlink ref="B15" location="SPARF!A1" display="SPARF" xr:uid="{0204436E-02FC-4D8C-9C59-D15E7D29CD2D}"/>
    <hyperlink ref="B16" location="SPBAF!A1" display="SPBAF" xr:uid="{DE970CB2-BE7D-47DD-A377-A3B886C9B913}"/>
    <hyperlink ref="B18" location="SPESF!A1" display="SPESF" xr:uid="{5DE1481C-CDE3-47D9-9750-4DFF6B8713EF}"/>
    <hyperlink ref="B19" location="SPFOCUS!A1" display="SPFOCUS" xr:uid="{28659C3D-0750-439F-A513-CE5E106ECD62}"/>
    <hyperlink ref="B20" location="SPMUCF!A1" display="SPMUCF" xr:uid="{49C9F292-D033-4F06-86E5-9C1F528C0A4C}"/>
    <hyperlink ref="B21" location="SPSN100!A1" display="SPSN100" xr:uid="{247D55EC-1F5D-4692-8C88-CA00F79E69C6}"/>
    <hyperlink ref="B22" location="SPTAX!A1" display="SPTAX" xr:uid="{D379DAA2-ED60-46DC-B09E-72D4E9B6BDA1}"/>
    <hyperlink ref="B23" location="SRURAL!A1" display="SRURAL" xr:uid="{ACD65073-9229-4247-A081-D8FB0D0FDC51}"/>
    <hyperlink ref="B24" location="SSFUND!A1" display="SSFUND" xr:uid="{F5F5159C-685B-4C88-82A1-017F006B3AE1}"/>
    <hyperlink ref="B25" location="STAX!A1" display="STAX" xr:uid="{0F3DEE70-46F0-40B8-9E36-FFEC6AE795B5}"/>
    <hyperlink ref="B26" location="SUNBCF!A1" display="SUNBCF" xr:uid="{BAA90F46-FFCE-4673-A490-9B07E116A731}"/>
    <hyperlink ref="B28" location="SUNFOP!A1" display="SUNFOP" xr:uid="{A2214130-3558-4FF1-8A67-E9D5B4AC2F03}"/>
    <hyperlink ref="B3" location="GLOB!A1" display="GLOB" xr:uid="{CB8BFA9D-9F5A-44E8-B327-F020794871D2}"/>
    <hyperlink ref="B27" location="SUNFCF!A1" display="SUNFCF" xr:uid="{E58E3643-990E-4724-B56F-475C3DA3DC16}"/>
    <hyperlink ref="B17" location="SPDYF!A1" display="SPDYF" xr:uid="{35D263A3-663F-48BB-8BE5-E054D51B93CD}"/>
    <hyperlink ref="B29" location="SUNMAF!A1" display="SUNMAF" xr:uid="{6CEB9BA8-1829-4975-B527-BFE487405A71}"/>
    <hyperlink ref="B2" location="CAPEXG!A1" display="CAPEXG" xr:uid="{88153AB0-AE00-41E5-9D3E-F6B7FF1E723A}"/>
    <hyperlink ref="B30" location="SUNCYF!A1" display="SUNCYF" xr:uid="{39605E51-0077-4AE1-A6AF-F35791A923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37E4-69CC-4020-8546-957BBE332D8E}">
  <sheetPr>
    <outlinePr summaryBelow="0" summaryRight="0"/>
  </sheetPr>
  <dimension ref="A1:Q14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515</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349</v>
      </c>
      <c r="C7" s="25" t="s">
        <v>350</v>
      </c>
      <c r="D7" s="25" t="s">
        <v>248</v>
      </c>
      <c r="E7" s="26">
        <v>3746</v>
      </c>
      <c r="F7" s="27">
        <v>198.97815499999999</v>
      </c>
      <c r="G7" s="28">
        <v>6.1979810000000003E-2</v>
      </c>
      <c r="H7" s="23" t="s">
        <v>148</v>
      </c>
    </row>
    <row r="8" spans="1:9" x14ac:dyDescent="0.2">
      <c r="A8" s="24">
        <v>2</v>
      </c>
      <c r="B8" s="25" t="s">
        <v>441</v>
      </c>
      <c r="C8" s="25" t="s">
        <v>442</v>
      </c>
      <c r="D8" s="25" t="s">
        <v>38</v>
      </c>
      <c r="E8" s="26">
        <v>9824</v>
      </c>
      <c r="F8" s="27">
        <v>194.17135999999999</v>
      </c>
      <c r="G8" s="28">
        <v>6.0482540000000001E-2</v>
      </c>
      <c r="H8" s="23" t="s">
        <v>148</v>
      </c>
    </row>
    <row r="9" spans="1:9" x14ac:dyDescent="0.2">
      <c r="A9" s="24">
        <v>3</v>
      </c>
      <c r="B9" s="25" t="s">
        <v>437</v>
      </c>
      <c r="C9" s="25" t="s">
        <v>438</v>
      </c>
      <c r="D9" s="25" t="s">
        <v>203</v>
      </c>
      <c r="E9" s="26">
        <v>33900</v>
      </c>
      <c r="F9" s="27">
        <v>163.90649999999999</v>
      </c>
      <c r="G9" s="28">
        <v>5.1055320000000001E-2</v>
      </c>
      <c r="H9" s="23" t="s">
        <v>148</v>
      </c>
    </row>
    <row r="10" spans="1:9" ht="25.5" x14ac:dyDescent="0.2">
      <c r="A10" s="24">
        <v>4</v>
      </c>
      <c r="B10" s="25" t="s">
        <v>321</v>
      </c>
      <c r="C10" s="25" t="s">
        <v>322</v>
      </c>
      <c r="D10" s="25" t="s">
        <v>265</v>
      </c>
      <c r="E10" s="26">
        <v>3525</v>
      </c>
      <c r="F10" s="27">
        <v>148.43246250000001</v>
      </c>
      <c r="G10" s="28">
        <v>4.62353E-2</v>
      </c>
      <c r="H10" s="23" t="s">
        <v>148</v>
      </c>
    </row>
    <row r="11" spans="1:9" x14ac:dyDescent="0.2">
      <c r="A11" s="24">
        <v>5</v>
      </c>
      <c r="B11" s="25" t="s">
        <v>451</v>
      </c>
      <c r="C11" s="25" t="s">
        <v>452</v>
      </c>
      <c r="D11" s="25" t="s">
        <v>248</v>
      </c>
      <c r="E11" s="26">
        <v>6306</v>
      </c>
      <c r="F11" s="27">
        <v>145.87039200000001</v>
      </c>
      <c r="G11" s="28">
        <v>4.5437239999999997E-2</v>
      </c>
      <c r="H11" s="23" t="s">
        <v>148</v>
      </c>
    </row>
    <row r="12" spans="1:9" x14ac:dyDescent="0.2">
      <c r="A12" s="24">
        <v>6</v>
      </c>
      <c r="B12" s="25" t="s">
        <v>344</v>
      </c>
      <c r="C12" s="25" t="s">
        <v>345</v>
      </c>
      <c r="D12" s="25" t="s">
        <v>346</v>
      </c>
      <c r="E12" s="26">
        <v>9043</v>
      </c>
      <c r="F12" s="27">
        <v>145.46117649999999</v>
      </c>
      <c r="G12" s="28">
        <v>4.5309780000000001E-2</v>
      </c>
      <c r="H12" s="23" t="s">
        <v>148</v>
      </c>
    </row>
    <row r="13" spans="1:9" x14ac:dyDescent="0.2">
      <c r="A13" s="24">
        <v>7</v>
      </c>
      <c r="B13" s="25" t="s">
        <v>439</v>
      </c>
      <c r="C13" s="25" t="s">
        <v>440</v>
      </c>
      <c r="D13" s="25" t="s">
        <v>226</v>
      </c>
      <c r="E13" s="26">
        <v>48585</v>
      </c>
      <c r="F13" s="27">
        <v>143.05853250000001</v>
      </c>
      <c r="G13" s="28">
        <v>4.4561379999999998E-2</v>
      </c>
      <c r="H13" s="23" t="s">
        <v>148</v>
      </c>
    </row>
    <row r="14" spans="1:9" ht="25.5" x14ac:dyDescent="0.2">
      <c r="A14" s="24">
        <v>8</v>
      </c>
      <c r="B14" s="25" t="s">
        <v>39</v>
      </c>
      <c r="C14" s="25" t="s">
        <v>40</v>
      </c>
      <c r="D14" s="25" t="s">
        <v>25</v>
      </c>
      <c r="E14" s="26">
        <v>2480</v>
      </c>
      <c r="F14" s="27">
        <v>122.32971999999999</v>
      </c>
      <c r="G14" s="28">
        <v>3.8104550000000001E-2</v>
      </c>
      <c r="H14" s="23" t="s">
        <v>148</v>
      </c>
    </row>
    <row r="15" spans="1:9" x14ac:dyDescent="0.2">
      <c r="A15" s="24">
        <v>9</v>
      </c>
      <c r="B15" s="25" t="s">
        <v>74</v>
      </c>
      <c r="C15" s="25" t="s">
        <v>75</v>
      </c>
      <c r="D15" s="25" t="s">
        <v>66</v>
      </c>
      <c r="E15" s="26">
        <v>16174</v>
      </c>
      <c r="F15" s="27">
        <v>115.450012</v>
      </c>
      <c r="G15" s="28">
        <v>3.596158E-2</v>
      </c>
      <c r="H15" s="23" t="s">
        <v>148</v>
      </c>
    </row>
    <row r="16" spans="1:9" x14ac:dyDescent="0.2">
      <c r="A16" s="24">
        <v>10</v>
      </c>
      <c r="B16" s="25" t="s">
        <v>443</v>
      </c>
      <c r="C16" s="25" t="s">
        <v>444</v>
      </c>
      <c r="D16" s="25" t="s">
        <v>28</v>
      </c>
      <c r="E16" s="26">
        <v>36437</v>
      </c>
      <c r="F16" s="27">
        <v>110.1308325</v>
      </c>
      <c r="G16" s="28">
        <v>3.4304710000000002E-2</v>
      </c>
      <c r="H16" s="23" t="s">
        <v>148</v>
      </c>
    </row>
    <row r="17" spans="1:8" x14ac:dyDescent="0.2">
      <c r="A17" s="24">
        <v>11</v>
      </c>
      <c r="B17" s="25" t="s">
        <v>142</v>
      </c>
      <c r="C17" s="25" t="s">
        <v>143</v>
      </c>
      <c r="D17" s="25" t="s">
        <v>38</v>
      </c>
      <c r="E17" s="26">
        <v>47004</v>
      </c>
      <c r="F17" s="27">
        <v>106.65207599999999</v>
      </c>
      <c r="G17" s="28">
        <v>3.3221109999999998E-2</v>
      </c>
      <c r="H17" s="23" t="s">
        <v>148</v>
      </c>
    </row>
    <row r="18" spans="1:8" x14ac:dyDescent="0.2">
      <c r="A18" s="24">
        <v>12</v>
      </c>
      <c r="B18" s="25" t="s">
        <v>453</v>
      </c>
      <c r="C18" s="25" t="s">
        <v>454</v>
      </c>
      <c r="D18" s="25" t="s">
        <v>28</v>
      </c>
      <c r="E18" s="26">
        <v>187038</v>
      </c>
      <c r="F18" s="27">
        <v>102.8334924</v>
      </c>
      <c r="G18" s="28">
        <v>3.2031660000000003E-2</v>
      </c>
      <c r="H18" s="23" t="s">
        <v>148</v>
      </c>
    </row>
    <row r="19" spans="1:8" x14ac:dyDescent="0.2">
      <c r="A19" s="24">
        <v>13</v>
      </c>
      <c r="B19" s="25" t="s">
        <v>445</v>
      </c>
      <c r="C19" s="25" t="s">
        <v>446</v>
      </c>
      <c r="D19" s="25" t="s">
        <v>28</v>
      </c>
      <c r="E19" s="26">
        <v>290098</v>
      </c>
      <c r="F19" s="27">
        <v>99.822721799999997</v>
      </c>
      <c r="G19" s="28">
        <v>3.1093829999999999E-2</v>
      </c>
      <c r="H19" s="23" t="s">
        <v>148</v>
      </c>
    </row>
    <row r="20" spans="1:8" ht="25.5" x14ac:dyDescent="0.2">
      <c r="A20" s="24">
        <v>14</v>
      </c>
      <c r="B20" s="25" t="s">
        <v>447</v>
      </c>
      <c r="C20" s="25" t="s">
        <v>448</v>
      </c>
      <c r="D20" s="25" t="s">
        <v>200</v>
      </c>
      <c r="E20" s="26">
        <v>1708</v>
      </c>
      <c r="F20" s="27">
        <v>87.90222</v>
      </c>
      <c r="G20" s="28">
        <v>2.7380709999999999E-2</v>
      </c>
      <c r="H20" s="23" t="s">
        <v>148</v>
      </c>
    </row>
    <row r="21" spans="1:8" x14ac:dyDescent="0.2">
      <c r="A21" s="24">
        <v>15</v>
      </c>
      <c r="B21" s="25" t="s">
        <v>133</v>
      </c>
      <c r="C21" s="25" t="s">
        <v>134</v>
      </c>
      <c r="D21" s="25" t="s">
        <v>66</v>
      </c>
      <c r="E21" s="26">
        <v>2964</v>
      </c>
      <c r="F21" s="27">
        <v>85.744073999999998</v>
      </c>
      <c r="G21" s="28">
        <v>2.6708470000000002E-2</v>
      </c>
      <c r="H21" s="23" t="s">
        <v>148</v>
      </c>
    </row>
    <row r="22" spans="1:8" ht="25.5" x14ac:dyDescent="0.2">
      <c r="A22" s="24">
        <v>16</v>
      </c>
      <c r="B22" s="25" t="s">
        <v>455</v>
      </c>
      <c r="C22" s="25" t="s">
        <v>456</v>
      </c>
      <c r="D22" s="25" t="s">
        <v>457</v>
      </c>
      <c r="E22" s="26">
        <v>25470</v>
      </c>
      <c r="F22" s="27">
        <v>82.752030000000005</v>
      </c>
      <c r="G22" s="28">
        <v>2.5776469999999999E-2</v>
      </c>
      <c r="H22" s="23" t="s">
        <v>148</v>
      </c>
    </row>
    <row r="23" spans="1:8" x14ac:dyDescent="0.2">
      <c r="A23" s="24">
        <v>17</v>
      </c>
      <c r="B23" s="25" t="s">
        <v>110</v>
      </c>
      <c r="C23" s="25" t="s">
        <v>111</v>
      </c>
      <c r="D23" s="25" t="s">
        <v>66</v>
      </c>
      <c r="E23" s="26">
        <v>4465</v>
      </c>
      <c r="F23" s="27">
        <v>75.757655</v>
      </c>
      <c r="G23" s="28">
        <v>2.359779E-2</v>
      </c>
      <c r="H23" s="23" t="s">
        <v>148</v>
      </c>
    </row>
    <row r="24" spans="1:8" x14ac:dyDescent="0.2">
      <c r="A24" s="24">
        <v>18</v>
      </c>
      <c r="B24" s="25" t="s">
        <v>466</v>
      </c>
      <c r="C24" s="25" t="s">
        <v>467</v>
      </c>
      <c r="D24" s="25" t="s">
        <v>89</v>
      </c>
      <c r="E24" s="26">
        <v>10638</v>
      </c>
      <c r="F24" s="27">
        <v>71.216091000000006</v>
      </c>
      <c r="G24" s="28">
        <v>2.218314E-2</v>
      </c>
      <c r="H24" s="23" t="s">
        <v>148</v>
      </c>
    </row>
    <row r="25" spans="1:8" x14ac:dyDescent="0.2">
      <c r="A25" s="24">
        <v>19</v>
      </c>
      <c r="B25" s="25" t="s">
        <v>472</v>
      </c>
      <c r="C25" s="25" t="s">
        <v>473</v>
      </c>
      <c r="D25" s="25" t="s">
        <v>206</v>
      </c>
      <c r="E25" s="26">
        <v>18242</v>
      </c>
      <c r="F25" s="27">
        <v>70.724233999999996</v>
      </c>
      <c r="G25" s="28">
        <v>2.202993E-2</v>
      </c>
      <c r="H25" s="23" t="s">
        <v>148</v>
      </c>
    </row>
    <row r="26" spans="1:8" x14ac:dyDescent="0.2">
      <c r="A26" s="24">
        <v>20</v>
      </c>
      <c r="B26" s="25" t="s">
        <v>462</v>
      </c>
      <c r="C26" s="25" t="s">
        <v>463</v>
      </c>
      <c r="D26" s="25" t="s">
        <v>89</v>
      </c>
      <c r="E26" s="26">
        <v>4021</v>
      </c>
      <c r="F26" s="27">
        <v>70.425804499999998</v>
      </c>
      <c r="G26" s="28">
        <v>2.193697E-2</v>
      </c>
      <c r="H26" s="23" t="s">
        <v>148</v>
      </c>
    </row>
    <row r="27" spans="1:8" x14ac:dyDescent="0.2">
      <c r="A27" s="24">
        <v>21</v>
      </c>
      <c r="B27" s="25" t="s">
        <v>57</v>
      </c>
      <c r="C27" s="25" t="s">
        <v>58</v>
      </c>
      <c r="D27" s="25" t="s">
        <v>19</v>
      </c>
      <c r="E27" s="26">
        <v>7151</v>
      </c>
      <c r="F27" s="27">
        <v>69.686494999999994</v>
      </c>
      <c r="G27" s="28">
        <v>2.1706679999999999E-2</v>
      </c>
      <c r="H27" s="23" t="s">
        <v>148</v>
      </c>
    </row>
    <row r="28" spans="1:8" x14ac:dyDescent="0.2">
      <c r="A28" s="24">
        <v>22</v>
      </c>
      <c r="B28" s="25" t="s">
        <v>458</v>
      </c>
      <c r="C28" s="25" t="s">
        <v>459</v>
      </c>
      <c r="D28" s="25" t="s">
        <v>206</v>
      </c>
      <c r="E28" s="26">
        <v>15581</v>
      </c>
      <c r="F28" s="27">
        <v>69.335449999999994</v>
      </c>
      <c r="G28" s="28">
        <v>2.1597330000000001E-2</v>
      </c>
      <c r="H28" s="23" t="s">
        <v>148</v>
      </c>
    </row>
    <row r="29" spans="1:8" x14ac:dyDescent="0.2">
      <c r="A29" s="24">
        <v>23</v>
      </c>
      <c r="B29" s="25" t="s">
        <v>460</v>
      </c>
      <c r="C29" s="25" t="s">
        <v>461</v>
      </c>
      <c r="D29" s="25" t="s">
        <v>66</v>
      </c>
      <c r="E29" s="26">
        <v>13623</v>
      </c>
      <c r="F29" s="27">
        <v>69.109478999999993</v>
      </c>
      <c r="G29" s="28">
        <v>2.152695E-2</v>
      </c>
      <c r="H29" s="23" t="s">
        <v>148</v>
      </c>
    </row>
    <row r="30" spans="1:8" x14ac:dyDescent="0.2">
      <c r="A30" s="24">
        <v>24</v>
      </c>
      <c r="B30" s="25" t="s">
        <v>59</v>
      </c>
      <c r="C30" s="25" t="s">
        <v>60</v>
      </c>
      <c r="D30" s="25" t="s">
        <v>61</v>
      </c>
      <c r="E30" s="26">
        <v>6875</v>
      </c>
      <c r="F30" s="27">
        <v>67.144687500000003</v>
      </c>
      <c r="G30" s="28">
        <v>2.0914930000000002E-2</v>
      </c>
      <c r="H30" s="23" t="s">
        <v>148</v>
      </c>
    </row>
    <row r="31" spans="1:8" x14ac:dyDescent="0.2">
      <c r="A31" s="24">
        <v>25</v>
      </c>
      <c r="B31" s="25" t="s">
        <v>64</v>
      </c>
      <c r="C31" s="25" t="s">
        <v>65</v>
      </c>
      <c r="D31" s="25" t="s">
        <v>66</v>
      </c>
      <c r="E31" s="26">
        <v>1446</v>
      </c>
      <c r="F31" s="27">
        <v>65.482832999999999</v>
      </c>
      <c r="G31" s="28">
        <v>2.039728E-2</v>
      </c>
      <c r="H31" s="23" t="s">
        <v>148</v>
      </c>
    </row>
    <row r="32" spans="1:8" x14ac:dyDescent="0.2">
      <c r="A32" s="24">
        <v>26</v>
      </c>
      <c r="B32" s="25" t="s">
        <v>470</v>
      </c>
      <c r="C32" s="25" t="s">
        <v>471</v>
      </c>
      <c r="D32" s="25" t="s">
        <v>226</v>
      </c>
      <c r="E32" s="26">
        <v>9165</v>
      </c>
      <c r="F32" s="27">
        <v>64.136669999999995</v>
      </c>
      <c r="G32" s="28">
        <v>1.9977959999999999E-2</v>
      </c>
      <c r="H32" s="23" t="s">
        <v>148</v>
      </c>
    </row>
    <row r="33" spans="1:8" x14ac:dyDescent="0.2">
      <c r="A33" s="24">
        <v>27</v>
      </c>
      <c r="B33" s="25" t="s">
        <v>253</v>
      </c>
      <c r="C33" s="25" t="s">
        <v>254</v>
      </c>
      <c r="D33" s="25" t="s">
        <v>89</v>
      </c>
      <c r="E33" s="26">
        <v>692</v>
      </c>
      <c r="F33" s="27">
        <v>59.436225999999998</v>
      </c>
      <c r="G33" s="28">
        <v>1.851382E-2</v>
      </c>
      <c r="H33" s="23" t="s">
        <v>148</v>
      </c>
    </row>
    <row r="34" spans="1:8" x14ac:dyDescent="0.2">
      <c r="A34" s="24">
        <v>28</v>
      </c>
      <c r="B34" s="25" t="s">
        <v>464</v>
      </c>
      <c r="C34" s="25" t="s">
        <v>465</v>
      </c>
      <c r="D34" s="25" t="s">
        <v>383</v>
      </c>
      <c r="E34" s="26">
        <v>6011</v>
      </c>
      <c r="F34" s="27">
        <v>54.8533805</v>
      </c>
      <c r="G34" s="28">
        <v>1.708631E-2</v>
      </c>
      <c r="H34" s="23" t="s">
        <v>148</v>
      </c>
    </row>
    <row r="35" spans="1:8" x14ac:dyDescent="0.2">
      <c r="A35" s="24">
        <v>29</v>
      </c>
      <c r="B35" s="25" t="s">
        <v>513</v>
      </c>
      <c r="C35" s="25" t="s">
        <v>514</v>
      </c>
      <c r="D35" s="25" t="s">
        <v>66</v>
      </c>
      <c r="E35" s="26">
        <v>9769</v>
      </c>
      <c r="F35" s="27">
        <v>45.1376645</v>
      </c>
      <c r="G35" s="28">
        <v>1.405995E-2</v>
      </c>
      <c r="H35" s="23" t="s">
        <v>148</v>
      </c>
    </row>
    <row r="36" spans="1:8" x14ac:dyDescent="0.2">
      <c r="A36" s="24">
        <v>30</v>
      </c>
      <c r="B36" s="25" t="s">
        <v>478</v>
      </c>
      <c r="C36" s="25" t="s">
        <v>479</v>
      </c>
      <c r="D36" s="25" t="s">
        <v>346</v>
      </c>
      <c r="E36" s="26">
        <v>12245</v>
      </c>
      <c r="F36" s="27">
        <v>39.973802499999998</v>
      </c>
      <c r="G36" s="28">
        <v>1.2451459999999999E-2</v>
      </c>
      <c r="H36" s="23" t="s">
        <v>148</v>
      </c>
    </row>
    <row r="37" spans="1:8" x14ac:dyDescent="0.2">
      <c r="A37" s="24">
        <v>31</v>
      </c>
      <c r="B37" s="25" t="s">
        <v>380</v>
      </c>
      <c r="C37" s="25" t="s">
        <v>381</v>
      </c>
      <c r="D37" s="25" t="s">
        <v>137</v>
      </c>
      <c r="E37" s="26">
        <v>25659</v>
      </c>
      <c r="F37" s="27">
        <v>39.576441600000003</v>
      </c>
      <c r="G37" s="28">
        <v>1.2327690000000001E-2</v>
      </c>
      <c r="H37" s="23" t="s">
        <v>148</v>
      </c>
    </row>
    <row r="38" spans="1:8" x14ac:dyDescent="0.2">
      <c r="A38" s="24">
        <v>32</v>
      </c>
      <c r="B38" s="25" t="s">
        <v>482</v>
      </c>
      <c r="C38" s="25" t="s">
        <v>483</v>
      </c>
      <c r="D38" s="25" t="s">
        <v>38</v>
      </c>
      <c r="E38" s="26">
        <v>5528</v>
      </c>
      <c r="F38" s="27">
        <v>33.082315999999999</v>
      </c>
      <c r="G38" s="28">
        <v>1.0304829999999999E-2</v>
      </c>
      <c r="H38" s="23" t="s">
        <v>148</v>
      </c>
    </row>
    <row r="39" spans="1:8" x14ac:dyDescent="0.2">
      <c r="A39" s="24">
        <v>33</v>
      </c>
      <c r="B39" s="25" t="s">
        <v>480</v>
      </c>
      <c r="C39" s="25" t="s">
        <v>481</v>
      </c>
      <c r="D39" s="25" t="s">
        <v>38</v>
      </c>
      <c r="E39" s="26">
        <v>3447</v>
      </c>
      <c r="F39" s="27">
        <v>24.437506500000001</v>
      </c>
      <c r="G39" s="28">
        <v>7.6120500000000004E-3</v>
      </c>
      <c r="H39" s="23" t="s">
        <v>148</v>
      </c>
    </row>
    <row r="40" spans="1:8" x14ac:dyDescent="0.2">
      <c r="A40" s="24">
        <v>34</v>
      </c>
      <c r="B40" s="25" t="s">
        <v>486</v>
      </c>
      <c r="C40" s="25" t="s">
        <v>487</v>
      </c>
      <c r="D40" s="25" t="s">
        <v>71</v>
      </c>
      <c r="E40" s="26">
        <v>4314</v>
      </c>
      <c r="F40" s="27">
        <v>14.607203999999999</v>
      </c>
      <c r="G40" s="28">
        <v>4.5500100000000002E-3</v>
      </c>
      <c r="H40" s="23" t="s">
        <v>148</v>
      </c>
    </row>
    <row r="41" spans="1:8" x14ac:dyDescent="0.2">
      <c r="A41" s="21"/>
      <c r="B41" s="21"/>
      <c r="C41" s="22" t="s">
        <v>147</v>
      </c>
      <c r="D41" s="21"/>
      <c r="E41" s="21" t="s">
        <v>148</v>
      </c>
      <c r="F41" s="29">
        <v>3057.6196977999998</v>
      </c>
      <c r="G41" s="30">
        <v>0.95241953999999995</v>
      </c>
      <c r="H41" s="23" t="s">
        <v>148</v>
      </c>
    </row>
    <row r="42" spans="1:8" x14ac:dyDescent="0.2">
      <c r="A42" s="21"/>
      <c r="B42" s="21"/>
      <c r="C42" s="31"/>
      <c r="D42" s="21"/>
      <c r="E42" s="21"/>
      <c r="F42" s="32"/>
      <c r="G42" s="32"/>
      <c r="H42" s="23" t="s">
        <v>148</v>
      </c>
    </row>
    <row r="43" spans="1:8" x14ac:dyDescent="0.2">
      <c r="A43" s="21"/>
      <c r="B43" s="21"/>
      <c r="C43" s="22" t="s">
        <v>149</v>
      </c>
      <c r="D43" s="21"/>
      <c r="E43" s="21"/>
      <c r="F43" s="21"/>
      <c r="G43" s="21"/>
      <c r="H43" s="23" t="s">
        <v>148</v>
      </c>
    </row>
    <row r="44" spans="1:8" x14ac:dyDescent="0.2">
      <c r="A44" s="21"/>
      <c r="B44" s="21"/>
      <c r="C44" s="22" t="s">
        <v>147</v>
      </c>
      <c r="D44" s="21"/>
      <c r="E44" s="21" t="s">
        <v>148</v>
      </c>
      <c r="F44" s="33" t="s">
        <v>150</v>
      </c>
      <c r="G44" s="30">
        <v>0</v>
      </c>
      <c r="H44" s="23" t="s">
        <v>148</v>
      </c>
    </row>
    <row r="45" spans="1:8" x14ac:dyDescent="0.2">
      <c r="A45" s="21"/>
      <c r="B45" s="21"/>
      <c r="C45" s="31"/>
      <c r="D45" s="21"/>
      <c r="E45" s="21"/>
      <c r="F45" s="32"/>
      <c r="G45" s="32"/>
      <c r="H45" s="23" t="s">
        <v>148</v>
      </c>
    </row>
    <row r="46" spans="1:8" x14ac:dyDescent="0.2">
      <c r="A46" s="21"/>
      <c r="B46" s="21"/>
      <c r="C46" s="22" t="s">
        <v>151</v>
      </c>
      <c r="D46" s="21"/>
      <c r="E46" s="21"/>
      <c r="F46" s="21"/>
      <c r="G46" s="21"/>
      <c r="H46" s="23" t="s">
        <v>148</v>
      </c>
    </row>
    <row r="47" spans="1:8" x14ac:dyDescent="0.2">
      <c r="A47" s="21"/>
      <c r="B47" s="21"/>
      <c r="C47" s="22" t="s">
        <v>147</v>
      </c>
      <c r="D47" s="21"/>
      <c r="E47" s="21" t="s">
        <v>148</v>
      </c>
      <c r="F47" s="33" t="s">
        <v>150</v>
      </c>
      <c r="G47" s="30">
        <v>0</v>
      </c>
      <c r="H47" s="23" t="s">
        <v>148</v>
      </c>
    </row>
    <row r="48" spans="1:8" x14ac:dyDescent="0.2">
      <c r="A48" s="21"/>
      <c r="B48" s="21"/>
      <c r="C48" s="31"/>
      <c r="D48" s="21"/>
      <c r="E48" s="21"/>
      <c r="F48" s="32"/>
      <c r="G48" s="32"/>
      <c r="H48" s="23" t="s">
        <v>148</v>
      </c>
    </row>
    <row r="49" spans="1:8" x14ac:dyDescent="0.2">
      <c r="A49" s="21"/>
      <c r="B49" s="21"/>
      <c r="C49" s="22" t="s">
        <v>152</v>
      </c>
      <c r="D49" s="21"/>
      <c r="E49" s="21"/>
      <c r="F49" s="21"/>
      <c r="G49" s="21"/>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153</v>
      </c>
      <c r="D52" s="21"/>
      <c r="E52" s="21"/>
      <c r="F52" s="32"/>
      <c r="G52" s="32"/>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154</v>
      </c>
      <c r="D55" s="21"/>
      <c r="E55" s="21"/>
      <c r="F55" s="32"/>
      <c r="G55" s="32"/>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155</v>
      </c>
      <c r="D58" s="21"/>
      <c r="E58" s="21"/>
      <c r="F58" s="29">
        <v>3057.6196977999998</v>
      </c>
      <c r="G58" s="30">
        <v>0.95241953999999995</v>
      </c>
      <c r="H58" s="23" t="s">
        <v>148</v>
      </c>
    </row>
    <row r="59" spans="1:8" x14ac:dyDescent="0.2">
      <c r="A59" s="21"/>
      <c r="B59" s="21"/>
      <c r="C59" s="31"/>
      <c r="D59" s="21"/>
      <c r="E59" s="21"/>
      <c r="F59" s="32"/>
      <c r="G59" s="32"/>
      <c r="H59" s="23" t="s">
        <v>148</v>
      </c>
    </row>
    <row r="60" spans="1:8" x14ac:dyDescent="0.2">
      <c r="A60" s="21"/>
      <c r="B60" s="21"/>
      <c r="C60" s="22" t="s">
        <v>156</v>
      </c>
      <c r="D60" s="21"/>
      <c r="E60" s="21"/>
      <c r="F60" s="32"/>
      <c r="G60" s="32"/>
      <c r="H60" s="23" t="s">
        <v>148</v>
      </c>
    </row>
    <row r="61" spans="1:8" x14ac:dyDescent="0.2">
      <c r="A61" s="21"/>
      <c r="B61" s="21"/>
      <c r="C61" s="22" t="s">
        <v>10</v>
      </c>
      <c r="D61" s="21"/>
      <c r="E61" s="21"/>
      <c r="F61" s="32"/>
      <c r="G61" s="32"/>
      <c r="H61" s="23" t="s">
        <v>148</v>
      </c>
    </row>
    <row r="62" spans="1:8" x14ac:dyDescent="0.2">
      <c r="A62" s="21"/>
      <c r="B62" s="21"/>
      <c r="C62" s="22" t="s">
        <v>147</v>
      </c>
      <c r="D62" s="21"/>
      <c r="E62" s="21" t="s">
        <v>148</v>
      </c>
      <c r="F62" s="33" t="s">
        <v>150</v>
      </c>
      <c r="G62" s="30">
        <v>0</v>
      </c>
      <c r="H62" s="23" t="s">
        <v>148</v>
      </c>
    </row>
    <row r="63" spans="1:8" x14ac:dyDescent="0.2">
      <c r="A63" s="21"/>
      <c r="B63" s="21"/>
      <c r="C63" s="31"/>
      <c r="D63" s="21"/>
      <c r="E63" s="21"/>
      <c r="F63" s="32"/>
      <c r="G63" s="32"/>
      <c r="H63" s="23" t="s">
        <v>148</v>
      </c>
    </row>
    <row r="64" spans="1:8" x14ac:dyDescent="0.2">
      <c r="A64" s="21"/>
      <c r="B64" s="21"/>
      <c r="C64" s="22" t="s">
        <v>157</v>
      </c>
      <c r="D64" s="21"/>
      <c r="E64" s="21"/>
      <c r="F64" s="21"/>
      <c r="G64" s="21"/>
      <c r="H64" s="23" t="s">
        <v>148</v>
      </c>
    </row>
    <row r="65" spans="1:8" x14ac:dyDescent="0.2">
      <c r="A65" s="21"/>
      <c r="B65" s="21"/>
      <c r="C65" s="22" t="s">
        <v>147</v>
      </c>
      <c r="D65" s="21"/>
      <c r="E65" s="21" t="s">
        <v>148</v>
      </c>
      <c r="F65" s="33" t="s">
        <v>150</v>
      </c>
      <c r="G65" s="30">
        <v>0</v>
      </c>
      <c r="H65" s="23" t="s">
        <v>148</v>
      </c>
    </row>
    <row r="66" spans="1:8" x14ac:dyDescent="0.2">
      <c r="A66" s="21"/>
      <c r="B66" s="21"/>
      <c r="C66" s="31"/>
      <c r="D66" s="21"/>
      <c r="E66" s="21"/>
      <c r="F66" s="32"/>
      <c r="G66" s="32"/>
      <c r="H66" s="23" t="s">
        <v>148</v>
      </c>
    </row>
    <row r="67" spans="1:8" x14ac:dyDescent="0.2">
      <c r="A67" s="21"/>
      <c r="B67" s="21"/>
      <c r="C67" s="22" t="s">
        <v>158</v>
      </c>
      <c r="D67" s="21"/>
      <c r="E67" s="21"/>
      <c r="F67" s="21"/>
      <c r="G67" s="21"/>
      <c r="H67" s="23" t="s">
        <v>148</v>
      </c>
    </row>
    <row r="68" spans="1:8" x14ac:dyDescent="0.2">
      <c r="A68" s="21"/>
      <c r="B68" s="21"/>
      <c r="C68" s="22" t="s">
        <v>147</v>
      </c>
      <c r="D68" s="21"/>
      <c r="E68" s="21" t="s">
        <v>148</v>
      </c>
      <c r="F68" s="33" t="s">
        <v>150</v>
      </c>
      <c r="G68" s="30">
        <v>0</v>
      </c>
      <c r="H68" s="23" t="s">
        <v>148</v>
      </c>
    </row>
    <row r="69" spans="1:8" x14ac:dyDescent="0.2">
      <c r="A69" s="21"/>
      <c r="B69" s="21"/>
      <c r="C69" s="31"/>
      <c r="D69" s="21"/>
      <c r="E69" s="21"/>
      <c r="F69" s="32"/>
      <c r="G69" s="32"/>
      <c r="H69" s="23" t="s">
        <v>148</v>
      </c>
    </row>
    <row r="70" spans="1:8" x14ac:dyDescent="0.2">
      <c r="A70" s="21"/>
      <c r="B70" s="21"/>
      <c r="C70" s="22" t="s">
        <v>159</v>
      </c>
      <c r="D70" s="21"/>
      <c r="E70" s="21"/>
      <c r="F70" s="32"/>
      <c r="G70" s="32"/>
      <c r="H70" s="23" t="s">
        <v>148</v>
      </c>
    </row>
    <row r="71" spans="1:8" x14ac:dyDescent="0.2">
      <c r="A71" s="21"/>
      <c r="B71" s="21"/>
      <c r="C71" s="22" t="s">
        <v>147</v>
      </c>
      <c r="D71" s="21"/>
      <c r="E71" s="21" t="s">
        <v>148</v>
      </c>
      <c r="F71" s="33" t="s">
        <v>150</v>
      </c>
      <c r="G71" s="30">
        <v>0</v>
      </c>
      <c r="H71" s="23" t="s">
        <v>148</v>
      </c>
    </row>
    <row r="72" spans="1:8" x14ac:dyDescent="0.2">
      <c r="A72" s="21"/>
      <c r="B72" s="21"/>
      <c r="C72" s="31"/>
      <c r="D72" s="21"/>
      <c r="E72" s="21"/>
      <c r="F72" s="32"/>
      <c r="G72" s="32"/>
      <c r="H72" s="23" t="s">
        <v>148</v>
      </c>
    </row>
    <row r="73" spans="1:8" x14ac:dyDescent="0.2">
      <c r="A73" s="21"/>
      <c r="B73" s="21"/>
      <c r="C73" s="22" t="s">
        <v>160</v>
      </c>
      <c r="D73" s="21"/>
      <c r="E73" s="21"/>
      <c r="F73" s="29">
        <v>0</v>
      </c>
      <c r="G73" s="30">
        <v>0</v>
      </c>
      <c r="H73" s="23" t="s">
        <v>148</v>
      </c>
    </row>
    <row r="74" spans="1:8" x14ac:dyDescent="0.2">
      <c r="A74" s="21"/>
      <c r="B74" s="21"/>
      <c r="C74" s="31"/>
      <c r="D74" s="21"/>
      <c r="E74" s="21"/>
      <c r="F74" s="32"/>
      <c r="G74" s="32"/>
      <c r="H74" s="23" t="s">
        <v>148</v>
      </c>
    </row>
    <row r="75" spans="1:8" x14ac:dyDescent="0.2">
      <c r="A75" s="21"/>
      <c r="B75" s="21"/>
      <c r="C75" s="22" t="s">
        <v>161</v>
      </c>
      <c r="D75" s="21"/>
      <c r="E75" s="21"/>
      <c r="F75" s="32"/>
      <c r="G75" s="32"/>
      <c r="H75" s="23" t="s">
        <v>148</v>
      </c>
    </row>
    <row r="76" spans="1:8" x14ac:dyDescent="0.2">
      <c r="A76" s="21"/>
      <c r="B76" s="21"/>
      <c r="C76" s="22" t="s">
        <v>162</v>
      </c>
      <c r="D76" s="21"/>
      <c r="E76" s="21"/>
      <c r="F76" s="32"/>
      <c r="G76" s="32"/>
      <c r="H76" s="23" t="s">
        <v>148</v>
      </c>
    </row>
    <row r="77" spans="1:8" x14ac:dyDescent="0.2">
      <c r="A77" s="21"/>
      <c r="B77" s="21"/>
      <c r="C77" s="22" t="s">
        <v>147</v>
      </c>
      <c r="D77" s="21"/>
      <c r="E77" s="21" t="s">
        <v>148</v>
      </c>
      <c r="F77" s="33" t="s">
        <v>150</v>
      </c>
      <c r="G77" s="30">
        <v>0</v>
      </c>
      <c r="H77" s="23" t="s">
        <v>148</v>
      </c>
    </row>
    <row r="78" spans="1:8" x14ac:dyDescent="0.2">
      <c r="A78" s="21"/>
      <c r="B78" s="21"/>
      <c r="C78" s="31"/>
      <c r="D78" s="21"/>
      <c r="E78" s="21"/>
      <c r="F78" s="32"/>
      <c r="G78" s="32"/>
      <c r="H78" s="23" t="s">
        <v>148</v>
      </c>
    </row>
    <row r="79" spans="1:8" x14ac:dyDescent="0.2">
      <c r="A79" s="21"/>
      <c r="B79" s="21"/>
      <c r="C79" s="22" t="s">
        <v>163</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164</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21"/>
      <c r="B84" s="21"/>
      <c r="C84" s="31"/>
      <c r="D84" s="21"/>
      <c r="E84" s="21"/>
      <c r="F84" s="32"/>
      <c r="G84" s="32"/>
      <c r="H84" s="23" t="s">
        <v>148</v>
      </c>
    </row>
    <row r="85" spans="1:8" x14ac:dyDescent="0.2">
      <c r="A85" s="21"/>
      <c r="B85" s="21"/>
      <c r="C85" s="22" t="s">
        <v>165</v>
      </c>
      <c r="D85" s="21"/>
      <c r="E85" s="21"/>
      <c r="F85" s="32"/>
      <c r="G85" s="32"/>
      <c r="H85" s="23" t="s">
        <v>148</v>
      </c>
    </row>
    <row r="86" spans="1:8" x14ac:dyDescent="0.2">
      <c r="A86" s="24">
        <v>1</v>
      </c>
      <c r="B86" s="25"/>
      <c r="C86" s="25" t="s">
        <v>166</v>
      </c>
      <c r="D86" s="25"/>
      <c r="E86" s="35"/>
      <c r="F86" s="27">
        <v>152.6532981</v>
      </c>
      <c r="G86" s="28">
        <v>4.7550050000000003E-2</v>
      </c>
      <c r="H86" s="23">
        <v>6.76</v>
      </c>
    </row>
    <row r="87" spans="1:8" x14ac:dyDescent="0.2">
      <c r="A87" s="21"/>
      <c r="B87" s="21"/>
      <c r="C87" s="22" t="s">
        <v>147</v>
      </c>
      <c r="D87" s="21"/>
      <c r="E87" s="21" t="s">
        <v>148</v>
      </c>
      <c r="F87" s="29">
        <v>152.6532981</v>
      </c>
      <c r="G87" s="30">
        <v>4.7550050000000003E-2</v>
      </c>
      <c r="H87" s="23" t="s">
        <v>148</v>
      </c>
    </row>
    <row r="88" spans="1:8" x14ac:dyDescent="0.2">
      <c r="A88" s="21"/>
      <c r="B88" s="21"/>
      <c r="C88" s="31"/>
      <c r="D88" s="21"/>
      <c r="E88" s="21"/>
      <c r="F88" s="32"/>
      <c r="G88" s="32"/>
      <c r="H88" s="23" t="s">
        <v>148</v>
      </c>
    </row>
    <row r="89" spans="1:8" x14ac:dyDescent="0.2">
      <c r="A89" s="21"/>
      <c r="B89" s="21"/>
      <c r="C89" s="22" t="s">
        <v>167</v>
      </c>
      <c r="D89" s="21"/>
      <c r="E89" s="21"/>
      <c r="F89" s="29">
        <v>152.6532981</v>
      </c>
      <c r="G89" s="30">
        <v>4.7550050000000003E-2</v>
      </c>
      <c r="H89" s="23" t="s">
        <v>148</v>
      </c>
    </row>
    <row r="90" spans="1:8" x14ac:dyDescent="0.2">
      <c r="A90" s="21"/>
      <c r="B90" s="21"/>
      <c r="C90" s="32"/>
      <c r="D90" s="21"/>
      <c r="E90" s="21"/>
      <c r="F90" s="21"/>
      <c r="G90" s="21"/>
      <c r="H90" s="23" t="s">
        <v>148</v>
      </c>
    </row>
    <row r="91" spans="1:8" x14ac:dyDescent="0.2">
      <c r="A91" s="21"/>
      <c r="B91" s="21"/>
      <c r="C91" s="22" t="s">
        <v>168</v>
      </c>
      <c r="D91" s="21"/>
      <c r="E91" s="21"/>
      <c r="F91" s="21"/>
      <c r="G91" s="21"/>
      <c r="H91" s="23" t="s">
        <v>148</v>
      </c>
    </row>
    <row r="92" spans="1:8" x14ac:dyDescent="0.2">
      <c r="A92" s="21"/>
      <c r="B92" s="21"/>
      <c r="C92" s="22" t="s">
        <v>169</v>
      </c>
      <c r="D92" s="21"/>
      <c r="E92" s="21"/>
      <c r="F92" s="21"/>
      <c r="G92" s="21"/>
      <c r="H92" s="23" t="s">
        <v>148</v>
      </c>
    </row>
    <row r="93" spans="1:8" x14ac:dyDescent="0.2">
      <c r="A93" s="21"/>
      <c r="B93" s="21"/>
      <c r="C93" s="22" t="s">
        <v>147</v>
      </c>
      <c r="D93" s="21"/>
      <c r="E93" s="21" t="s">
        <v>148</v>
      </c>
      <c r="F93" s="33" t="s">
        <v>150</v>
      </c>
      <c r="G93" s="30">
        <v>0</v>
      </c>
      <c r="H93" s="23" t="s">
        <v>148</v>
      </c>
    </row>
    <row r="94" spans="1:8" x14ac:dyDescent="0.2">
      <c r="A94" s="21"/>
      <c r="B94" s="21"/>
      <c r="C94" s="31"/>
      <c r="D94" s="21"/>
      <c r="E94" s="21"/>
      <c r="F94" s="32"/>
      <c r="G94" s="32"/>
      <c r="H94" s="23" t="s">
        <v>148</v>
      </c>
    </row>
    <row r="95" spans="1:8" x14ac:dyDescent="0.2">
      <c r="A95" s="21"/>
      <c r="B95" s="21"/>
      <c r="C95" s="22" t="s">
        <v>170</v>
      </c>
      <c r="D95" s="21"/>
      <c r="E95" s="21"/>
      <c r="F95" s="21"/>
      <c r="G95" s="21"/>
      <c r="H95" s="23" t="s">
        <v>148</v>
      </c>
    </row>
    <row r="96" spans="1:8" x14ac:dyDescent="0.2">
      <c r="A96" s="21"/>
      <c r="B96" s="21"/>
      <c r="C96" s="22" t="s">
        <v>171</v>
      </c>
      <c r="D96" s="21"/>
      <c r="E96" s="21"/>
      <c r="F96" s="21"/>
      <c r="G96" s="21"/>
      <c r="H96" s="23" t="s">
        <v>148</v>
      </c>
    </row>
    <row r="97" spans="1:17" x14ac:dyDescent="0.2">
      <c r="A97" s="21"/>
      <c r="B97" s="21"/>
      <c r="C97" s="22" t="s">
        <v>147</v>
      </c>
      <c r="D97" s="21"/>
      <c r="E97" s="21" t="s">
        <v>148</v>
      </c>
      <c r="F97" s="33" t="s">
        <v>150</v>
      </c>
      <c r="G97" s="30">
        <v>0</v>
      </c>
      <c r="H97" s="23" t="s">
        <v>148</v>
      </c>
    </row>
    <row r="98" spans="1:17" x14ac:dyDescent="0.2">
      <c r="A98" s="21"/>
      <c r="B98" s="21"/>
      <c r="C98" s="31"/>
      <c r="D98" s="21"/>
      <c r="E98" s="21"/>
      <c r="F98" s="32"/>
      <c r="G98" s="32"/>
      <c r="H98" s="23" t="s">
        <v>148</v>
      </c>
    </row>
    <row r="99" spans="1:17" x14ac:dyDescent="0.2">
      <c r="A99" s="21"/>
      <c r="B99" s="21"/>
      <c r="C99" s="22" t="s">
        <v>172</v>
      </c>
      <c r="D99" s="21"/>
      <c r="E99" s="21"/>
      <c r="F99" s="32"/>
      <c r="G99" s="32"/>
      <c r="H99" s="23" t="s">
        <v>148</v>
      </c>
    </row>
    <row r="100" spans="1:17" x14ac:dyDescent="0.2">
      <c r="A100" s="21"/>
      <c r="B100" s="21"/>
      <c r="C100" s="22" t="s">
        <v>147</v>
      </c>
      <c r="D100" s="21"/>
      <c r="E100" s="21" t="s">
        <v>148</v>
      </c>
      <c r="F100" s="33" t="s">
        <v>150</v>
      </c>
      <c r="G100" s="30">
        <v>0</v>
      </c>
      <c r="H100" s="23" t="s">
        <v>148</v>
      </c>
    </row>
    <row r="101" spans="1:17" x14ac:dyDescent="0.2">
      <c r="A101" s="21"/>
      <c r="B101" s="25"/>
      <c r="C101" s="25"/>
      <c r="D101" s="22"/>
      <c r="E101" s="21"/>
      <c r="F101" s="25"/>
      <c r="G101" s="35"/>
      <c r="H101" s="23" t="s">
        <v>148</v>
      </c>
    </row>
    <row r="102" spans="1:17" x14ac:dyDescent="0.2">
      <c r="A102" s="35"/>
      <c r="B102" s="25"/>
      <c r="C102" s="25" t="s">
        <v>173</v>
      </c>
      <c r="D102" s="25"/>
      <c r="E102" s="35"/>
      <c r="F102" s="27">
        <v>9.773635E-2</v>
      </c>
      <c r="G102" s="28">
        <v>3.044E-5</v>
      </c>
      <c r="H102" s="23" t="s">
        <v>148</v>
      </c>
    </row>
    <row r="103" spans="1:17" x14ac:dyDescent="0.2">
      <c r="A103" s="31"/>
      <c r="B103" s="31"/>
      <c r="C103" s="22" t="s">
        <v>174</v>
      </c>
      <c r="D103" s="32"/>
      <c r="E103" s="32"/>
      <c r="F103" s="29">
        <v>3210.3707322499999</v>
      </c>
      <c r="G103" s="36">
        <v>1.00000003</v>
      </c>
      <c r="H103" s="23" t="s">
        <v>148</v>
      </c>
    </row>
    <row r="104" spans="1:17" x14ac:dyDescent="0.2">
      <c r="A104" s="66"/>
      <c r="B104" s="66"/>
      <c r="C104" s="66"/>
      <c r="D104" s="67"/>
      <c r="E104" s="67"/>
      <c r="F104" s="67"/>
      <c r="G104" s="67"/>
    </row>
    <row r="105" spans="1:17" x14ac:dyDescent="0.2">
      <c r="A105" s="39"/>
      <c r="B105" s="217" t="s">
        <v>848</v>
      </c>
      <c r="C105" s="217"/>
      <c r="D105" s="217"/>
      <c r="E105" s="217"/>
      <c r="F105" s="217"/>
      <c r="G105" s="217"/>
      <c r="H105" s="217"/>
      <c r="J105" s="41"/>
    </row>
    <row r="106" spans="1:17" x14ac:dyDescent="0.2">
      <c r="A106" s="39"/>
      <c r="B106" s="217" t="s">
        <v>849</v>
      </c>
      <c r="C106" s="217"/>
      <c r="D106" s="217"/>
      <c r="E106" s="217"/>
      <c r="F106" s="217"/>
      <c r="G106" s="217"/>
      <c r="H106" s="217"/>
      <c r="J106" s="41"/>
    </row>
    <row r="107" spans="1:17" x14ac:dyDescent="0.2">
      <c r="A107" s="39"/>
      <c r="B107" s="217" t="s">
        <v>850</v>
      </c>
      <c r="C107" s="217"/>
      <c r="D107" s="217"/>
      <c r="E107" s="217"/>
      <c r="F107" s="217"/>
      <c r="G107" s="217"/>
      <c r="H107" s="217"/>
      <c r="J107" s="41"/>
    </row>
    <row r="108" spans="1:17" s="43" customFormat="1" ht="66.75" customHeight="1" x14ac:dyDescent="0.25">
      <c r="A108" s="42"/>
      <c r="B108" s="218" t="s">
        <v>851</v>
      </c>
      <c r="C108" s="218"/>
      <c r="D108" s="218"/>
      <c r="E108" s="218"/>
      <c r="F108" s="218"/>
      <c r="G108" s="218"/>
      <c r="H108" s="218"/>
      <c r="I108"/>
      <c r="J108" s="41"/>
      <c r="K108"/>
      <c r="L108"/>
      <c r="M108"/>
      <c r="N108"/>
      <c r="O108"/>
      <c r="P108"/>
      <c r="Q108"/>
    </row>
    <row r="109" spans="1:17" x14ac:dyDescent="0.2">
      <c r="A109" s="39"/>
      <c r="B109" s="217" t="s">
        <v>852</v>
      </c>
      <c r="C109" s="217"/>
      <c r="D109" s="217"/>
      <c r="E109" s="217"/>
      <c r="F109" s="217"/>
      <c r="G109" s="217"/>
      <c r="H109" s="217"/>
      <c r="J109" s="41"/>
    </row>
    <row r="110" spans="1:17" x14ac:dyDescent="0.2">
      <c r="A110" s="45"/>
      <c r="B110" s="222" t="s">
        <v>148</v>
      </c>
      <c r="C110" s="222"/>
      <c r="D110" s="222"/>
      <c r="E110" s="222"/>
      <c r="F110" s="222"/>
      <c r="G110" s="47"/>
    </row>
    <row r="111" spans="1:17" x14ac:dyDescent="0.2">
      <c r="A111" s="45"/>
      <c r="B111" s="45"/>
      <c r="C111" s="45"/>
      <c r="D111" s="47"/>
      <c r="E111" s="47"/>
      <c r="F111" s="47"/>
      <c r="G111" s="47"/>
    </row>
    <row r="112" spans="1:17" x14ac:dyDescent="0.2">
      <c r="A112" s="45"/>
      <c r="B112" s="214" t="s">
        <v>175</v>
      </c>
      <c r="C112" s="215"/>
      <c r="D112" s="216"/>
      <c r="E112" s="46"/>
      <c r="F112" s="47"/>
      <c r="G112" s="47"/>
    </row>
    <row r="113" spans="1:10" x14ac:dyDescent="0.2">
      <c r="A113" s="45"/>
      <c r="B113" s="212" t="s">
        <v>176</v>
      </c>
      <c r="C113" s="213"/>
      <c r="D113" s="22" t="s">
        <v>177</v>
      </c>
      <c r="E113" s="46"/>
      <c r="F113" s="47"/>
      <c r="G113" s="47"/>
    </row>
    <row r="114" spans="1:10" ht="12.75" customHeight="1" x14ac:dyDescent="0.2">
      <c r="A114" s="45"/>
      <c r="B114" s="210" t="s">
        <v>853</v>
      </c>
      <c r="C114" s="211"/>
      <c r="D114" s="22" t="s">
        <v>177</v>
      </c>
      <c r="E114" s="46"/>
      <c r="F114" s="47"/>
      <c r="G114" s="47"/>
    </row>
    <row r="115" spans="1:10" x14ac:dyDescent="0.2">
      <c r="A115" s="45"/>
      <c r="B115" s="212" t="s">
        <v>178</v>
      </c>
      <c r="C115" s="213"/>
      <c r="D115" s="32" t="s">
        <v>148</v>
      </c>
      <c r="E115" s="46"/>
      <c r="F115" s="47"/>
      <c r="G115" s="47"/>
    </row>
    <row r="116" spans="1:10" x14ac:dyDescent="0.2">
      <c r="A116" s="50"/>
      <c r="B116" s="51" t="s">
        <v>148</v>
      </c>
      <c r="C116" s="51" t="s">
        <v>854</v>
      </c>
      <c r="D116" s="51" t="s">
        <v>179</v>
      </c>
      <c r="E116" s="50"/>
      <c r="F116" s="50"/>
      <c r="G116" s="50"/>
      <c r="H116" s="50"/>
      <c r="J116" s="41"/>
    </row>
    <row r="117" spans="1:10" x14ac:dyDescent="0.2">
      <c r="A117" s="50"/>
      <c r="B117" s="52" t="s">
        <v>180</v>
      </c>
      <c r="C117" s="53">
        <v>45716</v>
      </c>
      <c r="D117" s="53">
        <v>45747</v>
      </c>
      <c r="E117" s="50"/>
      <c r="F117" s="50"/>
      <c r="G117" s="50"/>
      <c r="J117" s="41"/>
    </row>
    <row r="118" spans="1:10" x14ac:dyDescent="0.2">
      <c r="A118" s="54"/>
      <c r="B118" s="25" t="s">
        <v>181</v>
      </c>
      <c r="C118" s="55">
        <v>24.070699999999999</v>
      </c>
      <c r="D118" s="55">
        <v>25.1069</v>
      </c>
      <c r="E118" s="54"/>
      <c r="F118" s="56"/>
      <c r="G118" s="57"/>
    </row>
    <row r="119" spans="1:10" x14ac:dyDescent="0.2">
      <c r="A119" s="54"/>
      <c r="B119" s="25" t="s">
        <v>1025</v>
      </c>
      <c r="C119" s="55">
        <v>22.910399999999999</v>
      </c>
      <c r="D119" s="55">
        <v>23.896599999999999</v>
      </c>
      <c r="E119" s="54"/>
      <c r="F119" s="56"/>
      <c r="G119" s="57"/>
    </row>
    <row r="120" spans="1:10" x14ac:dyDescent="0.2">
      <c r="A120" s="54"/>
      <c r="B120" s="25" t="s">
        <v>182</v>
      </c>
      <c r="C120" s="55">
        <v>23.551100000000002</v>
      </c>
      <c r="D120" s="55">
        <v>24.5626</v>
      </c>
      <c r="E120" s="54"/>
      <c r="F120" s="56"/>
      <c r="G120" s="57"/>
    </row>
    <row r="121" spans="1:10" x14ac:dyDescent="0.2">
      <c r="A121" s="54"/>
      <c r="B121" s="25" t="s">
        <v>1026</v>
      </c>
      <c r="C121" s="55">
        <v>22.392099999999999</v>
      </c>
      <c r="D121" s="55">
        <v>23.3538</v>
      </c>
      <c r="E121" s="54"/>
      <c r="F121" s="56"/>
      <c r="G121" s="57"/>
    </row>
    <row r="122" spans="1:10" x14ac:dyDescent="0.2">
      <c r="A122" s="54"/>
      <c r="B122" s="54"/>
      <c r="C122" s="54"/>
      <c r="D122" s="54"/>
      <c r="E122" s="54"/>
      <c r="F122" s="54"/>
      <c r="G122" s="54"/>
    </row>
    <row r="123" spans="1:10" x14ac:dyDescent="0.2">
      <c r="A123" s="50"/>
      <c r="B123" s="210" t="s">
        <v>855</v>
      </c>
      <c r="C123" s="211"/>
      <c r="D123" s="48" t="s">
        <v>177</v>
      </c>
      <c r="E123" s="50"/>
      <c r="F123" s="50"/>
      <c r="G123" s="50"/>
    </row>
    <row r="124" spans="1:10" x14ac:dyDescent="0.2">
      <c r="A124" s="50"/>
      <c r="B124" s="75"/>
      <c r="C124" s="75"/>
      <c r="D124" s="75"/>
      <c r="E124" s="50"/>
      <c r="F124" s="50"/>
      <c r="G124" s="50"/>
    </row>
    <row r="125" spans="1:10" x14ac:dyDescent="0.2">
      <c r="A125" s="50"/>
      <c r="B125" s="210" t="s">
        <v>183</v>
      </c>
      <c r="C125" s="211"/>
      <c r="D125" s="48" t="s">
        <v>177</v>
      </c>
      <c r="E125" s="61"/>
      <c r="F125" s="50"/>
      <c r="G125" s="50"/>
    </row>
    <row r="126" spans="1:10" x14ac:dyDescent="0.2">
      <c r="A126" s="50"/>
      <c r="B126" s="210" t="s">
        <v>184</v>
      </c>
      <c r="C126" s="211"/>
      <c r="D126" s="48" t="s">
        <v>177</v>
      </c>
      <c r="E126" s="61"/>
      <c r="F126" s="50"/>
      <c r="G126" s="50"/>
    </row>
    <row r="127" spans="1:10" x14ac:dyDescent="0.2">
      <c r="A127" s="50"/>
      <c r="B127" s="210" t="s">
        <v>185</v>
      </c>
      <c r="C127" s="211"/>
      <c r="D127" s="48" t="s">
        <v>177</v>
      </c>
      <c r="E127" s="61"/>
      <c r="F127" s="50"/>
      <c r="G127" s="50"/>
    </row>
    <row r="128" spans="1:10" x14ac:dyDescent="0.2">
      <c r="A128" s="50"/>
      <c r="B128" s="210" t="s">
        <v>186</v>
      </c>
      <c r="C128" s="211"/>
      <c r="D128" s="62">
        <v>0.3085910170687472</v>
      </c>
      <c r="E128" s="50"/>
      <c r="F128" s="40"/>
      <c r="G128" s="60"/>
    </row>
    <row r="130" spans="2:10" x14ac:dyDescent="0.2">
      <c r="B130" s="219" t="s">
        <v>856</v>
      </c>
      <c r="C130" s="219"/>
    </row>
    <row r="132" spans="2:10" ht="153.75" customHeight="1" x14ac:dyDescent="0.2"/>
    <row r="135" spans="2:10" x14ac:dyDescent="0.2">
      <c r="B135" s="63" t="s">
        <v>857</v>
      </c>
      <c r="C135" s="64"/>
      <c r="D135" s="63"/>
    </row>
    <row r="136" spans="2:10" x14ac:dyDescent="0.2">
      <c r="B136" s="63" t="s">
        <v>871</v>
      </c>
      <c r="D136" s="63"/>
    </row>
    <row r="137" spans="2:10" ht="165" customHeight="1" x14ac:dyDescent="0.2"/>
    <row r="138" spans="2:10" x14ac:dyDescent="0.2">
      <c r="J138" s="20"/>
    </row>
    <row r="145" customFormat="1" x14ac:dyDescent="0.2"/>
    <row r="146" customFormat="1" x14ac:dyDescent="0.2"/>
    <row r="147" customFormat="1" x14ac:dyDescent="0.2"/>
  </sheetData>
  <mergeCells count="19">
    <mergeCell ref="B130:C130"/>
    <mergeCell ref="B123:C123"/>
    <mergeCell ref="B127:C127"/>
    <mergeCell ref="B128:C128"/>
    <mergeCell ref="B125:C125"/>
    <mergeCell ref="B126:C126"/>
    <mergeCell ref="A1:H1"/>
    <mergeCell ref="A2:H2"/>
    <mergeCell ref="A3:H3"/>
    <mergeCell ref="B114:C114"/>
    <mergeCell ref="B115:C115"/>
    <mergeCell ref="B110:F110"/>
    <mergeCell ref="B112:D112"/>
    <mergeCell ref="B113:C113"/>
    <mergeCell ref="B105:H105"/>
    <mergeCell ref="B106:H106"/>
    <mergeCell ref="B107:H107"/>
    <mergeCell ref="B108:H108"/>
    <mergeCell ref="B109:H109"/>
  </mergeCells>
  <hyperlinks>
    <hyperlink ref="I1" location="Index!B2" display="Index" xr:uid="{B1D0C0BB-A3DA-4E8B-AE8F-486B0BF3AD8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7BC4-6885-4E8F-B89F-7C9E7F9D7C5D}">
  <sheetPr>
    <outlinePr summaryBelow="0" summaryRight="0"/>
  </sheetPr>
  <dimension ref="A1:Q13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516</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349</v>
      </c>
      <c r="C7" s="25" t="s">
        <v>350</v>
      </c>
      <c r="D7" s="25" t="s">
        <v>248</v>
      </c>
      <c r="E7" s="26">
        <v>3236</v>
      </c>
      <c r="F7" s="27">
        <v>171.88822999999999</v>
      </c>
      <c r="G7" s="28">
        <v>6.3200489999999998E-2</v>
      </c>
      <c r="H7" s="23" t="s">
        <v>148</v>
      </c>
    </row>
    <row r="8" spans="1:9" x14ac:dyDescent="0.2">
      <c r="A8" s="24">
        <v>2</v>
      </c>
      <c r="B8" s="25" t="s">
        <v>344</v>
      </c>
      <c r="C8" s="25" t="s">
        <v>345</v>
      </c>
      <c r="D8" s="25" t="s">
        <v>346</v>
      </c>
      <c r="E8" s="26">
        <v>8793</v>
      </c>
      <c r="F8" s="27">
        <v>141.43980149999999</v>
      </c>
      <c r="G8" s="28">
        <v>5.2005099999999999E-2</v>
      </c>
      <c r="H8" s="23" t="s">
        <v>148</v>
      </c>
    </row>
    <row r="9" spans="1:9" x14ac:dyDescent="0.2">
      <c r="A9" s="24">
        <v>3</v>
      </c>
      <c r="B9" s="25" t="s">
        <v>437</v>
      </c>
      <c r="C9" s="25" t="s">
        <v>438</v>
      </c>
      <c r="D9" s="25" t="s">
        <v>203</v>
      </c>
      <c r="E9" s="26">
        <v>28701</v>
      </c>
      <c r="F9" s="27">
        <v>138.76933500000001</v>
      </c>
      <c r="G9" s="28">
        <v>5.1023209999999999E-2</v>
      </c>
      <c r="H9" s="23" t="s">
        <v>148</v>
      </c>
    </row>
    <row r="10" spans="1:9" x14ac:dyDescent="0.2">
      <c r="A10" s="24">
        <v>4</v>
      </c>
      <c r="B10" s="25" t="s">
        <v>441</v>
      </c>
      <c r="C10" s="25" t="s">
        <v>442</v>
      </c>
      <c r="D10" s="25" t="s">
        <v>38</v>
      </c>
      <c r="E10" s="26">
        <v>6658</v>
      </c>
      <c r="F10" s="27">
        <v>131.59537</v>
      </c>
      <c r="G10" s="28">
        <v>4.8385459999999998E-2</v>
      </c>
      <c r="H10" s="23" t="s">
        <v>148</v>
      </c>
    </row>
    <row r="11" spans="1:9" x14ac:dyDescent="0.2">
      <c r="A11" s="24">
        <v>5</v>
      </c>
      <c r="B11" s="25" t="s">
        <v>439</v>
      </c>
      <c r="C11" s="25" t="s">
        <v>440</v>
      </c>
      <c r="D11" s="25" t="s">
        <v>226</v>
      </c>
      <c r="E11" s="26">
        <v>43035</v>
      </c>
      <c r="F11" s="27">
        <v>126.71655749999999</v>
      </c>
      <c r="G11" s="28">
        <v>4.6591599999999997E-2</v>
      </c>
      <c r="H11" s="23" t="s">
        <v>148</v>
      </c>
    </row>
    <row r="12" spans="1:9" ht="25.5" x14ac:dyDescent="0.2">
      <c r="A12" s="24">
        <v>6</v>
      </c>
      <c r="B12" s="25" t="s">
        <v>321</v>
      </c>
      <c r="C12" s="25" t="s">
        <v>322</v>
      </c>
      <c r="D12" s="25" t="s">
        <v>265</v>
      </c>
      <c r="E12" s="26">
        <v>2841</v>
      </c>
      <c r="F12" s="27">
        <v>119.63024849999999</v>
      </c>
      <c r="G12" s="28">
        <v>4.3986079999999997E-2</v>
      </c>
      <c r="H12" s="23" t="s">
        <v>148</v>
      </c>
    </row>
    <row r="13" spans="1:9" x14ac:dyDescent="0.2">
      <c r="A13" s="24">
        <v>7</v>
      </c>
      <c r="B13" s="25" t="s">
        <v>74</v>
      </c>
      <c r="C13" s="25" t="s">
        <v>75</v>
      </c>
      <c r="D13" s="25" t="s">
        <v>66</v>
      </c>
      <c r="E13" s="26">
        <v>15343</v>
      </c>
      <c r="F13" s="27">
        <v>109.518334</v>
      </c>
      <c r="G13" s="28">
        <v>4.0268100000000001E-2</v>
      </c>
      <c r="H13" s="23" t="s">
        <v>148</v>
      </c>
    </row>
    <row r="14" spans="1:9" x14ac:dyDescent="0.2">
      <c r="A14" s="24">
        <v>8</v>
      </c>
      <c r="B14" s="25" t="s">
        <v>451</v>
      </c>
      <c r="C14" s="25" t="s">
        <v>452</v>
      </c>
      <c r="D14" s="25" t="s">
        <v>248</v>
      </c>
      <c r="E14" s="26">
        <v>4435</v>
      </c>
      <c r="F14" s="27">
        <v>102.59041999999999</v>
      </c>
      <c r="G14" s="28">
        <v>3.7720820000000002E-2</v>
      </c>
      <c r="H14" s="23" t="s">
        <v>148</v>
      </c>
    </row>
    <row r="15" spans="1:9" x14ac:dyDescent="0.2">
      <c r="A15" s="24">
        <v>9</v>
      </c>
      <c r="B15" s="25" t="s">
        <v>443</v>
      </c>
      <c r="C15" s="25" t="s">
        <v>444</v>
      </c>
      <c r="D15" s="25" t="s">
        <v>28</v>
      </c>
      <c r="E15" s="26">
        <v>31040</v>
      </c>
      <c r="F15" s="27">
        <v>93.818399999999997</v>
      </c>
      <c r="G15" s="28">
        <v>3.4495489999999997E-2</v>
      </c>
      <c r="H15" s="23" t="s">
        <v>148</v>
      </c>
    </row>
    <row r="16" spans="1:9" ht="25.5" x14ac:dyDescent="0.2">
      <c r="A16" s="24">
        <v>10</v>
      </c>
      <c r="B16" s="25" t="s">
        <v>468</v>
      </c>
      <c r="C16" s="25" t="s">
        <v>469</v>
      </c>
      <c r="D16" s="25" t="s">
        <v>200</v>
      </c>
      <c r="E16" s="26">
        <v>15078</v>
      </c>
      <c r="F16" s="27">
        <v>92.488451999999995</v>
      </c>
      <c r="G16" s="28">
        <v>3.400649E-2</v>
      </c>
      <c r="H16" s="23" t="s">
        <v>148</v>
      </c>
    </row>
    <row r="17" spans="1:8" x14ac:dyDescent="0.2">
      <c r="A17" s="24">
        <v>11</v>
      </c>
      <c r="B17" s="25" t="s">
        <v>142</v>
      </c>
      <c r="C17" s="25" t="s">
        <v>143</v>
      </c>
      <c r="D17" s="25" t="s">
        <v>38</v>
      </c>
      <c r="E17" s="26">
        <v>39512</v>
      </c>
      <c r="F17" s="27">
        <v>89.652727999999996</v>
      </c>
      <c r="G17" s="28">
        <v>3.2963840000000001E-2</v>
      </c>
      <c r="H17" s="23" t="s">
        <v>148</v>
      </c>
    </row>
    <row r="18" spans="1:8" x14ac:dyDescent="0.2">
      <c r="A18" s="24">
        <v>12</v>
      </c>
      <c r="B18" s="25" t="s">
        <v>133</v>
      </c>
      <c r="C18" s="25" t="s">
        <v>134</v>
      </c>
      <c r="D18" s="25" t="s">
        <v>66</v>
      </c>
      <c r="E18" s="26">
        <v>2963</v>
      </c>
      <c r="F18" s="27">
        <v>85.715145500000006</v>
      </c>
      <c r="G18" s="28">
        <v>3.1516049999999997E-2</v>
      </c>
      <c r="H18" s="23" t="s">
        <v>148</v>
      </c>
    </row>
    <row r="19" spans="1:8" x14ac:dyDescent="0.2">
      <c r="A19" s="24">
        <v>13</v>
      </c>
      <c r="B19" s="25" t="s">
        <v>445</v>
      </c>
      <c r="C19" s="25" t="s">
        <v>446</v>
      </c>
      <c r="D19" s="25" t="s">
        <v>28</v>
      </c>
      <c r="E19" s="26">
        <v>241296</v>
      </c>
      <c r="F19" s="27">
        <v>83.029953599999999</v>
      </c>
      <c r="G19" s="28">
        <v>3.052875E-2</v>
      </c>
      <c r="H19" s="23" t="s">
        <v>148</v>
      </c>
    </row>
    <row r="20" spans="1:8" ht="25.5" x14ac:dyDescent="0.2">
      <c r="A20" s="24">
        <v>14</v>
      </c>
      <c r="B20" s="25" t="s">
        <v>447</v>
      </c>
      <c r="C20" s="25" t="s">
        <v>448</v>
      </c>
      <c r="D20" s="25" t="s">
        <v>200</v>
      </c>
      <c r="E20" s="26">
        <v>1573</v>
      </c>
      <c r="F20" s="27">
        <v>80.954445000000007</v>
      </c>
      <c r="G20" s="28">
        <v>2.976562E-2</v>
      </c>
      <c r="H20" s="23" t="s">
        <v>148</v>
      </c>
    </row>
    <row r="21" spans="1:8" x14ac:dyDescent="0.2">
      <c r="A21" s="24">
        <v>15</v>
      </c>
      <c r="B21" s="25" t="s">
        <v>453</v>
      </c>
      <c r="C21" s="25" t="s">
        <v>454</v>
      </c>
      <c r="D21" s="25" t="s">
        <v>28</v>
      </c>
      <c r="E21" s="26">
        <v>141618</v>
      </c>
      <c r="F21" s="27">
        <v>77.861576400000004</v>
      </c>
      <c r="G21" s="28">
        <v>2.862843E-2</v>
      </c>
      <c r="H21" s="23" t="s">
        <v>148</v>
      </c>
    </row>
    <row r="22" spans="1:8" x14ac:dyDescent="0.2">
      <c r="A22" s="24">
        <v>16</v>
      </c>
      <c r="B22" s="25" t="s">
        <v>466</v>
      </c>
      <c r="C22" s="25" t="s">
        <v>467</v>
      </c>
      <c r="D22" s="25" t="s">
        <v>89</v>
      </c>
      <c r="E22" s="26">
        <v>10672</v>
      </c>
      <c r="F22" s="27">
        <v>71.443703999999997</v>
      </c>
      <c r="G22" s="28">
        <v>2.6268679999999999E-2</v>
      </c>
      <c r="H22" s="23" t="s">
        <v>148</v>
      </c>
    </row>
    <row r="23" spans="1:8" ht="25.5" x14ac:dyDescent="0.2">
      <c r="A23" s="24">
        <v>17</v>
      </c>
      <c r="B23" s="25" t="s">
        <v>455</v>
      </c>
      <c r="C23" s="25" t="s">
        <v>456</v>
      </c>
      <c r="D23" s="25" t="s">
        <v>457</v>
      </c>
      <c r="E23" s="26">
        <v>21854</v>
      </c>
      <c r="F23" s="27">
        <v>71.003646000000003</v>
      </c>
      <c r="G23" s="28">
        <v>2.6106879999999999E-2</v>
      </c>
      <c r="H23" s="23" t="s">
        <v>148</v>
      </c>
    </row>
    <row r="24" spans="1:8" ht="25.5" x14ac:dyDescent="0.2">
      <c r="A24" s="24">
        <v>18</v>
      </c>
      <c r="B24" s="25" t="s">
        <v>39</v>
      </c>
      <c r="C24" s="25" t="s">
        <v>40</v>
      </c>
      <c r="D24" s="25" t="s">
        <v>25</v>
      </c>
      <c r="E24" s="26">
        <v>1255</v>
      </c>
      <c r="F24" s="27">
        <v>61.904757500000002</v>
      </c>
      <c r="G24" s="28">
        <v>2.276137E-2</v>
      </c>
      <c r="H24" s="23" t="s">
        <v>148</v>
      </c>
    </row>
    <row r="25" spans="1:8" x14ac:dyDescent="0.2">
      <c r="A25" s="24">
        <v>19</v>
      </c>
      <c r="B25" s="25" t="s">
        <v>472</v>
      </c>
      <c r="C25" s="25" t="s">
        <v>473</v>
      </c>
      <c r="D25" s="25" t="s">
        <v>206</v>
      </c>
      <c r="E25" s="26">
        <v>15429</v>
      </c>
      <c r="F25" s="27">
        <v>59.818232999999999</v>
      </c>
      <c r="G25" s="28">
        <v>2.1994179999999999E-2</v>
      </c>
      <c r="H25" s="23" t="s">
        <v>148</v>
      </c>
    </row>
    <row r="26" spans="1:8" x14ac:dyDescent="0.2">
      <c r="A26" s="24">
        <v>20</v>
      </c>
      <c r="B26" s="25" t="s">
        <v>460</v>
      </c>
      <c r="C26" s="25" t="s">
        <v>461</v>
      </c>
      <c r="D26" s="25" t="s">
        <v>66</v>
      </c>
      <c r="E26" s="26">
        <v>11627</v>
      </c>
      <c r="F26" s="27">
        <v>58.983770999999997</v>
      </c>
      <c r="G26" s="28">
        <v>2.1687370000000001E-2</v>
      </c>
      <c r="H26" s="23" t="s">
        <v>148</v>
      </c>
    </row>
    <row r="27" spans="1:8" x14ac:dyDescent="0.2">
      <c r="A27" s="24">
        <v>21</v>
      </c>
      <c r="B27" s="25" t="s">
        <v>57</v>
      </c>
      <c r="C27" s="25" t="s">
        <v>58</v>
      </c>
      <c r="D27" s="25" t="s">
        <v>19</v>
      </c>
      <c r="E27" s="26">
        <v>6049</v>
      </c>
      <c r="F27" s="27">
        <v>58.947505</v>
      </c>
      <c r="G27" s="28">
        <v>2.167403E-2</v>
      </c>
      <c r="H27" s="23" t="s">
        <v>148</v>
      </c>
    </row>
    <row r="28" spans="1:8" x14ac:dyDescent="0.2">
      <c r="A28" s="24">
        <v>22</v>
      </c>
      <c r="B28" s="25" t="s">
        <v>458</v>
      </c>
      <c r="C28" s="25" t="s">
        <v>459</v>
      </c>
      <c r="D28" s="25" t="s">
        <v>206</v>
      </c>
      <c r="E28" s="26">
        <v>13180</v>
      </c>
      <c r="F28" s="27">
        <v>58.651000000000003</v>
      </c>
      <c r="G28" s="28">
        <v>2.1565009999999999E-2</v>
      </c>
      <c r="H28" s="23" t="s">
        <v>148</v>
      </c>
    </row>
    <row r="29" spans="1:8" x14ac:dyDescent="0.2">
      <c r="A29" s="24">
        <v>23</v>
      </c>
      <c r="B29" s="25" t="s">
        <v>462</v>
      </c>
      <c r="C29" s="25" t="s">
        <v>463</v>
      </c>
      <c r="D29" s="25" t="s">
        <v>89</v>
      </c>
      <c r="E29" s="26">
        <v>3287</v>
      </c>
      <c r="F29" s="27">
        <v>57.570161499999998</v>
      </c>
      <c r="G29" s="28">
        <v>2.116761E-2</v>
      </c>
      <c r="H29" s="23" t="s">
        <v>148</v>
      </c>
    </row>
    <row r="30" spans="1:8" x14ac:dyDescent="0.2">
      <c r="A30" s="24">
        <v>24</v>
      </c>
      <c r="B30" s="25" t="s">
        <v>470</v>
      </c>
      <c r="C30" s="25" t="s">
        <v>471</v>
      </c>
      <c r="D30" s="25" t="s">
        <v>226</v>
      </c>
      <c r="E30" s="26">
        <v>8090</v>
      </c>
      <c r="F30" s="27">
        <v>56.613819999999997</v>
      </c>
      <c r="G30" s="28">
        <v>2.081597E-2</v>
      </c>
      <c r="H30" s="23" t="s">
        <v>148</v>
      </c>
    </row>
    <row r="31" spans="1:8" x14ac:dyDescent="0.2">
      <c r="A31" s="24">
        <v>25</v>
      </c>
      <c r="B31" s="25" t="s">
        <v>64</v>
      </c>
      <c r="C31" s="25" t="s">
        <v>65</v>
      </c>
      <c r="D31" s="25" t="s">
        <v>66</v>
      </c>
      <c r="E31" s="26">
        <v>1222</v>
      </c>
      <c r="F31" s="27">
        <v>55.338881000000001</v>
      </c>
      <c r="G31" s="28">
        <v>2.0347199999999999E-2</v>
      </c>
      <c r="H31" s="23" t="s">
        <v>148</v>
      </c>
    </row>
    <row r="32" spans="1:8" x14ac:dyDescent="0.2">
      <c r="A32" s="24">
        <v>26</v>
      </c>
      <c r="B32" s="25" t="s">
        <v>59</v>
      </c>
      <c r="C32" s="25" t="s">
        <v>60</v>
      </c>
      <c r="D32" s="25" t="s">
        <v>61</v>
      </c>
      <c r="E32" s="26">
        <v>5587</v>
      </c>
      <c r="F32" s="27">
        <v>54.5654355</v>
      </c>
      <c r="G32" s="28">
        <v>2.0062819999999999E-2</v>
      </c>
      <c r="H32" s="23" t="s">
        <v>148</v>
      </c>
    </row>
    <row r="33" spans="1:8" x14ac:dyDescent="0.2">
      <c r="A33" s="24">
        <v>27</v>
      </c>
      <c r="B33" s="25" t="s">
        <v>464</v>
      </c>
      <c r="C33" s="25" t="s">
        <v>465</v>
      </c>
      <c r="D33" s="25" t="s">
        <v>383</v>
      </c>
      <c r="E33" s="26">
        <v>5857</v>
      </c>
      <c r="F33" s="27">
        <v>53.4480535</v>
      </c>
      <c r="G33" s="28">
        <v>1.9651970000000001E-2</v>
      </c>
      <c r="H33" s="23" t="s">
        <v>148</v>
      </c>
    </row>
    <row r="34" spans="1:8" x14ac:dyDescent="0.2">
      <c r="A34" s="24">
        <v>28</v>
      </c>
      <c r="B34" s="25" t="s">
        <v>253</v>
      </c>
      <c r="C34" s="25" t="s">
        <v>254</v>
      </c>
      <c r="D34" s="25" t="s">
        <v>89</v>
      </c>
      <c r="E34" s="26">
        <v>601</v>
      </c>
      <c r="F34" s="27">
        <v>51.6201905</v>
      </c>
      <c r="G34" s="28">
        <v>1.8979900000000001E-2</v>
      </c>
      <c r="H34" s="23" t="s">
        <v>148</v>
      </c>
    </row>
    <row r="35" spans="1:8" x14ac:dyDescent="0.2">
      <c r="A35" s="24">
        <v>29</v>
      </c>
      <c r="B35" s="25" t="s">
        <v>110</v>
      </c>
      <c r="C35" s="25" t="s">
        <v>111</v>
      </c>
      <c r="D35" s="25" t="s">
        <v>66</v>
      </c>
      <c r="E35" s="26">
        <v>3026</v>
      </c>
      <c r="F35" s="27">
        <v>51.342142000000003</v>
      </c>
      <c r="G35" s="28">
        <v>1.8877660000000001E-2</v>
      </c>
      <c r="H35" s="23" t="s">
        <v>148</v>
      </c>
    </row>
    <row r="36" spans="1:8" x14ac:dyDescent="0.2">
      <c r="A36" s="24">
        <v>30</v>
      </c>
      <c r="B36" s="25" t="s">
        <v>513</v>
      </c>
      <c r="C36" s="25" t="s">
        <v>514</v>
      </c>
      <c r="D36" s="25" t="s">
        <v>66</v>
      </c>
      <c r="E36" s="26">
        <v>8418</v>
      </c>
      <c r="F36" s="27">
        <v>38.895369000000002</v>
      </c>
      <c r="G36" s="28">
        <v>1.430119E-2</v>
      </c>
      <c r="H36" s="23" t="s">
        <v>148</v>
      </c>
    </row>
    <row r="37" spans="1:8" x14ac:dyDescent="0.2">
      <c r="A37" s="24">
        <v>31</v>
      </c>
      <c r="B37" s="25" t="s">
        <v>478</v>
      </c>
      <c r="C37" s="25" t="s">
        <v>479</v>
      </c>
      <c r="D37" s="25" t="s">
        <v>346</v>
      </c>
      <c r="E37" s="26">
        <v>10471</v>
      </c>
      <c r="F37" s="27">
        <v>34.182579500000003</v>
      </c>
      <c r="G37" s="28">
        <v>1.2568370000000001E-2</v>
      </c>
      <c r="H37" s="23" t="s">
        <v>148</v>
      </c>
    </row>
    <row r="38" spans="1:8" x14ac:dyDescent="0.2">
      <c r="A38" s="24">
        <v>32</v>
      </c>
      <c r="B38" s="25" t="s">
        <v>380</v>
      </c>
      <c r="C38" s="25" t="s">
        <v>381</v>
      </c>
      <c r="D38" s="25" t="s">
        <v>137</v>
      </c>
      <c r="E38" s="26">
        <v>19513</v>
      </c>
      <c r="F38" s="27">
        <v>30.0968512</v>
      </c>
      <c r="G38" s="28">
        <v>1.106612E-2</v>
      </c>
      <c r="H38" s="23" t="s">
        <v>148</v>
      </c>
    </row>
    <row r="39" spans="1:8" x14ac:dyDescent="0.2">
      <c r="A39" s="24">
        <v>33</v>
      </c>
      <c r="B39" s="25" t="s">
        <v>482</v>
      </c>
      <c r="C39" s="25" t="s">
        <v>483</v>
      </c>
      <c r="D39" s="25" t="s">
        <v>38</v>
      </c>
      <c r="E39" s="26">
        <v>4636</v>
      </c>
      <c r="F39" s="27">
        <v>27.744142</v>
      </c>
      <c r="G39" s="28">
        <v>1.020107E-2</v>
      </c>
      <c r="H39" s="23" t="s">
        <v>148</v>
      </c>
    </row>
    <row r="40" spans="1:8" x14ac:dyDescent="0.2">
      <c r="A40" s="24">
        <v>34</v>
      </c>
      <c r="B40" s="25" t="s">
        <v>480</v>
      </c>
      <c r="C40" s="25" t="s">
        <v>481</v>
      </c>
      <c r="D40" s="25" t="s">
        <v>38</v>
      </c>
      <c r="E40" s="26">
        <v>3000</v>
      </c>
      <c r="F40" s="27">
        <v>21.2685</v>
      </c>
      <c r="G40" s="28">
        <v>7.8200800000000001E-3</v>
      </c>
      <c r="H40" s="23" t="s">
        <v>148</v>
      </c>
    </row>
    <row r="41" spans="1:8" x14ac:dyDescent="0.2">
      <c r="A41" s="24">
        <v>35</v>
      </c>
      <c r="B41" s="25" t="s">
        <v>486</v>
      </c>
      <c r="C41" s="25" t="s">
        <v>487</v>
      </c>
      <c r="D41" s="25" t="s">
        <v>71</v>
      </c>
      <c r="E41" s="26">
        <v>4242</v>
      </c>
      <c r="F41" s="27">
        <v>14.363412</v>
      </c>
      <c r="G41" s="28">
        <v>5.2811899999999998E-3</v>
      </c>
      <c r="H41" s="23" t="s">
        <v>148</v>
      </c>
    </row>
    <row r="42" spans="1:8" x14ac:dyDescent="0.2">
      <c r="A42" s="21"/>
      <c r="B42" s="21"/>
      <c r="C42" s="22" t="s">
        <v>147</v>
      </c>
      <c r="D42" s="21"/>
      <c r="E42" s="21" t="s">
        <v>148</v>
      </c>
      <c r="F42" s="29">
        <v>2633.4711511999999</v>
      </c>
      <c r="G42" s="30">
        <v>0.96828420000000004</v>
      </c>
      <c r="H42" s="23" t="s">
        <v>148</v>
      </c>
    </row>
    <row r="43" spans="1:8" x14ac:dyDescent="0.2">
      <c r="A43" s="21"/>
      <c r="B43" s="21"/>
      <c r="C43" s="31"/>
      <c r="D43" s="21"/>
      <c r="E43" s="21"/>
      <c r="F43" s="32"/>
      <c r="G43" s="32"/>
      <c r="H43" s="23" t="s">
        <v>148</v>
      </c>
    </row>
    <row r="44" spans="1:8" x14ac:dyDescent="0.2">
      <c r="A44" s="21"/>
      <c r="B44" s="21"/>
      <c r="C44" s="22" t="s">
        <v>149</v>
      </c>
      <c r="D44" s="21"/>
      <c r="E44" s="21"/>
      <c r="F44" s="21"/>
      <c r="G44" s="21"/>
      <c r="H44" s="23" t="s">
        <v>148</v>
      </c>
    </row>
    <row r="45" spans="1:8" x14ac:dyDescent="0.2">
      <c r="A45" s="21"/>
      <c r="B45" s="21"/>
      <c r="C45" s="22" t="s">
        <v>147</v>
      </c>
      <c r="D45" s="21"/>
      <c r="E45" s="21" t="s">
        <v>148</v>
      </c>
      <c r="F45" s="33" t="s">
        <v>150</v>
      </c>
      <c r="G45" s="30">
        <v>0</v>
      </c>
      <c r="H45" s="23" t="s">
        <v>148</v>
      </c>
    </row>
    <row r="46" spans="1:8" x14ac:dyDescent="0.2">
      <c r="A46" s="21"/>
      <c r="B46" s="21"/>
      <c r="C46" s="31"/>
      <c r="D46" s="21"/>
      <c r="E46" s="21"/>
      <c r="F46" s="32"/>
      <c r="G46" s="32"/>
      <c r="H46" s="23" t="s">
        <v>148</v>
      </c>
    </row>
    <row r="47" spans="1:8" x14ac:dyDescent="0.2">
      <c r="A47" s="21"/>
      <c r="B47" s="21"/>
      <c r="C47" s="22" t="s">
        <v>151</v>
      </c>
      <c r="D47" s="21"/>
      <c r="E47" s="21"/>
      <c r="F47" s="21"/>
      <c r="G47" s="21"/>
      <c r="H47" s="23" t="s">
        <v>148</v>
      </c>
    </row>
    <row r="48" spans="1:8" x14ac:dyDescent="0.2">
      <c r="A48" s="21"/>
      <c r="B48" s="21"/>
      <c r="C48" s="22" t="s">
        <v>147</v>
      </c>
      <c r="D48" s="21"/>
      <c r="E48" s="21" t="s">
        <v>148</v>
      </c>
      <c r="F48" s="33" t="s">
        <v>150</v>
      </c>
      <c r="G48" s="30">
        <v>0</v>
      </c>
      <c r="H48" s="23" t="s">
        <v>148</v>
      </c>
    </row>
    <row r="49" spans="1:8" x14ac:dyDescent="0.2">
      <c r="A49" s="21"/>
      <c r="B49" s="21"/>
      <c r="C49" s="31"/>
      <c r="D49" s="21"/>
      <c r="E49" s="21"/>
      <c r="F49" s="32"/>
      <c r="G49" s="32"/>
      <c r="H49" s="23" t="s">
        <v>148</v>
      </c>
    </row>
    <row r="50" spans="1:8" x14ac:dyDescent="0.2">
      <c r="A50" s="21"/>
      <c r="B50" s="21"/>
      <c r="C50" s="22" t="s">
        <v>152</v>
      </c>
      <c r="D50" s="21"/>
      <c r="E50" s="21"/>
      <c r="F50" s="21"/>
      <c r="G50" s="21"/>
      <c r="H50" s="23" t="s">
        <v>148</v>
      </c>
    </row>
    <row r="51" spans="1:8" x14ac:dyDescent="0.2">
      <c r="A51" s="21"/>
      <c r="B51" s="21"/>
      <c r="C51" s="22" t="s">
        <v>147</v>
      </c>
      <c r="D51" s="21"/>
      <c r="E51" s="21" t="s">
        <v>148</v>
      </c>
      <c r="F51" s="33" t="s">
        <v>150</v>
      </c>
      <c r="G51" s="30">
        <v>0</v>
      </c>
      <c r="H51" s="23" t="s">
        <v>148</v>
      </c>
    </row>
    <row r="52" spans="1:8" x14ac:dyDescent="0.2">
      <c r="A52" s="21"/>
      <c r="B52" s="21"/>
      <c r="C52" s="31"/>
      <c r="D52" s="21"/>
      <c r="E52" s="21"/>
      <c r="F52" s="32"/>
      <c r="G52" s="32"/>
      <c r="H52" s="23" t="s">
        <v>148</v>
      </c>
    </row>
    <row r="53" spans="1:8" x14ac:dyDescent="0.2">
      <c r="A53" s="21"/>
      <c r="B53" s="21"/>
      <c r="C53" s="22" t="s">
        <v>153</v>
      </c>
      <c r="D53" s="21"/>
      <c r="E53" s="21"/>
      <c r="F53" s="32"/>
      <c r="G53" s="32"/>
      <c r="H53" s="23" t="s">
        <v>148</v>
      </c>
    </row>
    <row r="54" spans="1:8" x14ac:dyDescent="0.2">
      <c r="A54" s="21"/>
      <c r="B54" s="21"/>
      <c r="C54" s="22" t="s">
        <v>147</v>
      </c>
      <c r="D54" s="21"/>
      <c r="E54" s="21" t="s">
        <v>148</v>
      </c>
      <c r="F54" s="33" t="s">
        <v>150</v>
      </c>
      <c r="G54" s="30">
        <v>0</v>
      </c>
      <c r="H54" s="23" t="s">
        <v>148</v>
      </c>
    </row>
    <row r="55" spans="1:8" x14ac:dyDescent="0.2">
      <c r="A55" s="21"/>
      <c r="B55" s="21"/>
      <c r="C55" s="31"/>
      <c r="D55" s="21"/>
      <c r="E55" s="21"/>
      <c r="F55" s="32"/>
      <c r="G55" s="32"/>
      <c r="H55" s="23" t="s">
        <v>148</v>
      </c>
    </row>
    <row r="56" spans="1:8" x14ac:dyDescent="0.2">
      <c r="A56" s="21"/>
      <c r="B56" s="21"/>
      <c r="C56" s="22" t="s">
        <v>154</v>
      </c>
      <c r="D56" s="21"/>
      <c r="E56" s="21"/>
      <c r="F56" s="32"/>
      <c r="G56" s="32"/>
      <c r="H56" s="23" t="s">
        <v>148</v>
      </c>
    </row>
    <row r="57" spans="1:8" x14ac:dyDescent="0.2">
      <c r="A57" s="21"/>
      <c r="B57" s="21"/>
      <c r="C57" s="22" t="s">
        <v>147</v>
      </c>
      <c r="D57" s="21"/>
      <c r="E57" s="21" t="s">
        <v>148</v>
      </c>
      <c r="F57" s="33" t="s">
        <v>150</v>
      </c>
      <c r="G57" s="30">
        <v>0</v>
      </c>
      <c r="H57" s="23" t="s">
        <v>148</v>
      </c>
    </row>
    <row r="58" spans="1:8" x14ac:dyDescent="0.2">
      <c r="A58" s="21"/>
      <c r="B58" s="21"/>
      <c r="C58" s="31"/>
      <c r="D58" s="21"/>
      <c r="E58" s="21"/>
      <c r="F58" s="32"/>
      <c r="G58" s="32"/>
      <c r="H58" s="23" t="s">
        <v>148</v>
      </c>
    </row>
    <row r="59" spans="1:8" x14ac:dyDescent="0.2">
      <c r="A59" s="21"/>
      <c r="B59" s="21"/>
      <c r="C59" s="22" t="s">
        <v>155</v>
      </c>
      <c r="D59" s="21"/>
      <c r="E59" s="21"/>
      <c r="F59" s="29">
        <v>2633.4711511999999</v>
      </c>
      <c r="G59" s="30">
        <v>0.96828420000000004</v>
      </c>
      <c r="H59" s="23" t="s">
        <v>148</v>
      </c>
    </row>
    <row r="60" spans="1:8" x14ac:dyDescent="0.2">
      <c r="A60" s="21"/>
      <c r="B60" s="21"/>
      <c r="C60" s="31"/>
      <c r="D60" s="21"/>
      <c r="E60" s="21"/>
      <c r="F60" s="32"/>
      <c r="G60" s="32"/>
      <c r="H60" s="23" t="s">
        <v>148</v>
      </c>
    </row>
    <row r="61" spans="1:8" x14ac:dyDescent="0.2">
      <c r="A61" s="21"/>
      <c r="B61" s="21"/>
      <c r="C61" s="22" t="s">
        <v>156</v>
      </c>
      <c r="D61" s="21"/>
      <c r="E61" s="21"/>
      <c r="F61" s="32"/>
      <c r="G61" s="32"/>
      <c r="H61" s="23" t="s">
        <v>148</v>
      </c>
    </row>
    <row r="62" spans="1:8" x14ac:dyDescent="0.2">
      <c r="A62" s="21"/>
      <c r="B62" s="21"/>
      <c r="C62" s="22" t="s">
        <v>10</v>
      </c>
      <c r="D62" s="21"/>
      <c r="E62" s="21"/>
      <c r="F62" s="32"/>
      <c r="G62" s="32"/>
      <c r="H62" s="23" t="s">
        <v>148</v>
      </c>
    </row>
    <row r="63" spans="1:8" x14ac:dyDescent="0.2">
      <c r="A63" s="21"/>
      <c r="B63" s="21"/>
      <c r="C63" s="22" t="s">
        <v>147</v>
      </c>
      <c r="D63" s="21"/>
      <c r="E63" s="21" t="s">
        <v>148</v>
      </c>
      <c r="F63" s="33" t="s">
        <v>150</v>
      </c>
      <c r="G63" s="30">
        <v>0</v>
      </c>
      <c r="H63" s="23" t="s">
        <v>148</v>
      </c>
    </row>
    <row r="64" spans="1:8" x14ac:dyDescent="0.2">
      <c r="A64" s="21"/>
      <c r="B64" s="21"/>
      <c r="C64" s="31"/>
      <c r="D64" s="21"/>
      <c r="E64" s="21"/>
      <c r="F64" s="32"/>
      <c r="G64" s="32"/>
      <c r="H64" s="23" t="s">
        <v>148</v>
      </c>
    </row>
    <row r="65" spans="1:8" x14ac:dyDescent="0.2">
      <c r="A65" s="21"/>
      <c r="B65" s="21"/>
      <c r="C65" s="22" t="s">
        <v>157</v>
      </c>
      <c r="D65" s="21"/>
      <c r="E65" s="21"/>
      <c r="F65" s="21"/>
      <c r="G65" s="21"/>
      <c r="H65" s="23" t="s">
        <v>148</v>
      </c>
    </row>
    <row r="66" spans="1:8" x14ac:dyDescent="0.2">
      <c r="A66" s="21"/>
      <c r="B66" s="21"/>
      <c r="C66" s="22" t="s">
        <v>147</v>
      </c>
      <c r="D66" s="21"/>
      <c r="E66" s="21" t="s">
        <v>148</v>
      </c>
      <c r="F66" s="33" t="s">
        <v>150</v>
      </c>
      <c r="G66" s="30">
        <v>0</v>
      </c>
      <c r="H66" s="23" t="s">
        <v>148</v>
      </c>
    </row>
    <row r="67" spans="1:8" x14ac:dyDescent="0.2">
      <c r="A67" s="21"/>
      <c r="B67" s="21"/>
      <c r="C67" s="31"/>
      <c r="D67" s="21"/>
      <c r="E67" s="21"/>
      <c r="F67" s="32"/>
      <c r="G67" s="32"/>
      <c r="H67" s="23" t="s">
        <v>148</v>
      </c>
    </row>
    <row r="68" spans="1:8" x14ac:dyDescent="0.2">
      <c r="A68" s="21"/>
      <c r="B68" s="21"/>
      <c r="C68" s="22" t="s">
        <v>158</v>
      </c>
      <c r="D68" s="21"/>
      <c r="E68" s="21"/>
      <c r="F68" s="21"/>
      <c r="G68" s="21"/>
      <c r="H68" s="23" t="s">
        <v>148</v>
      </c>
    </row>
    <row r="69" spans="1:8" x14ac:dyDescent="0.2">
      <c r="A69" s="21"/>
      <c r="B69" s="21"/>
      <c r="C69" s="22" t="s">
        <v>147</v>
      </c>
      <c r="D69" s="21"/>
      <c r="E69" s="21" t="s">
        <v>148</v>
      </c>
      <c r="F69" s="33" t="s">
        <v>150</v>
      </c>
      <c r="G69" s="30">
        <v>0</v>
      </c>
      <c r="H69" s="23" t="s">
        <v>148</v>
      </c>
    </row>
    <row r="70" spans="1:8" x14ac:dyDescent="0.2">
      <c r="A70" s="21"/>
      <c r="B70" s="21"/>
      <c r="C70" s="31"/>
      <c r="D70" s="21"/>
      <c r="E70" s="21"/>
      <c r="F70" s="32"/>
      <c r="G70" s="32"/>
      <c r="H70" s="23" t="s">
        <v>148</v>
      </c>
    </row>
    <row r="71" spans="1:8" x14ac:dyDescent="0.2">
      <c r="A71" s="21"/>
      <c r="B71" s="21"/>
      <c r="C71" s="22" t="s">
        <v>159</v>
      </c>
      <c r="D71" s="21"/>
      <c r="E71" s="21"/>
      <c r="F71" s="32"/>
      <c r="G71" s="32"/>
      <c r="H71" s="23" t="s">
        <v>148</v>
      </c>
    </row>
    <row r="72" spans="1:8" x14ac:dyDescent="0.2">
      <c r="A72" s="21"/>
      <c r="B72" s="21"/>
      <c r="C72" s="22" t="s">
        <v>147</v>
      </c>
      <c r="D72" s="21"/>
      <c r="E72" s="21" t="s">
        <v>148</v>
      </c>
      <c r="F72" s="33" t="s">
        <v>150</v>
      </c>
      <c r="G72" s="30">
        <v>0</v>
      </c>
      <c r="H72" s="23" t="s">
        <v>148</v>
      </c>
    </row>
    <row r="73" spans="1:8" x14ac:dyDescent="0.2">
      <c r="A73" s="21"/>
      <c r="B73" s="21"/>
      <c r="C73" s="31"/>
      <c r="D73" s="21"/>
      <c r="E73" s="21"/>
      <c r="F73" s="32"/>
      <c r="G73" s="32"/>
      <c r="H73" s="23" t="s">
        <v>148</v>
      </c>
    </row>
    <row r="74" spans="1:8" x14ac:dyDescent="0.2">
      <c r="A74" s="21"/>
      <c r="B74" s="21"/>
      <c r="C74" s="22" t="s">
        <v>160</v>
      </c>
      <c r="D74" s="21"/>
      <c r="E74" s="21"/>
      <c r="F74" s="29">
        <v>0</v>
      </c>
      <c r="G74" s="30">
        <v>0</v>
      </c>
      <c r="H74" s="23" t="s">
        <v>148</v>
      </c>
    </row>
    <row r="75" spans="1:8" x14ac:dyDescent="0.2">
      <c r="A75" s="21"/>
      <c r="B75" s="21"/>
      <c r="C75" s="31"/>
      <c r="D75" s="21"/>
      <c r="E75" s="21"/>
      <c r="F75" s="32"/>
      <c r="G75" s="32"/>
      <c r="H75" s="23" t="s">
        <v>148</v>
      </c>
    </row>
    <row r="76" spans="1:8" x14ac:dyDescent="0.2">
      <c r="A76" s="21"/>
      <c r="B76" s="21"/>
      <c r="C76" s="22" t="s">
        <v>161</v>
      </c>
      <c r="D76" s="21"/>
      <c r="E76" s="21"/>
      <c r="F76" s="32"/>
      <c r="G76" s="32"/>
      <c r="H76" s="23" t="s">
        <v>148</v>
      </c>
    </row>
    <row r="77" spans="1:8" x14ac:dyDescent="0.2">
      <c r="A77" s="21"/>
      <c r="B77" s="21"/>
      <c r="C77" s="22" t="s">
        <v>162</v>
      </c>
      <c r="D77" s="21"/>
      <c r="E77" s="21"/>
      <c r="F77" s="32"/>
      <c r="G77" s="32"/>
      <c r="H77" s="23" t="s">
        <v>148</v>
      </c>
    </row>
    <row r="78" spans="1:8" x14ac:dyDescent="0.2">
      <c r="A78" s="21"/>
      <c r="B78" s="21"/>
      <c r="C78" s="22" t="s">
        <v>147</v>
      </c>
      <c r="D78" s="21"/>
      <c r="E78" s="21" t="s">
        <v>148</v>
      </c>
      <c r="F78" s="33" t="s">
        <v>150</v>
      </c>
      <c r="G78" s="30">
        <v>0</v>
      </c>
      <c r="H78" s="23" t="s">
        <v>148</v>
      </c>
    </row>
    <row r="79" spans="1:8" x14ac:dyDescent="0.2">
      <c r="A79" s="21"/>
      <c r="B79" s="21"/>
      <c r="C79" s="31"/>
      <c r="D79" s="21"/>
      <c r="E79" s="21"/>
      <c r="F79" s="32"/>
      <c r="G79" s="32"/>
      <c r="H79" s="23" t="s">
        <v>148</v>
      </c>
    </row>
    <row r="80" spans="1:8" x14ac:dyDescent="0.2">
      <c r="A80" s="21"/>
      <c r="B80" s="21"/>
      <c r="C80" s="22" t="s">
        <v>163</v>
      </c>
      <c r="D80" s="21"/>
      <c r="E80" s="21"/>
      <c r="F80" s="32"/>
      <c r="G80" s="32"/>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164</v>
      </c>
      <c r="D83" s="21"/>
      <c r="E83" s="21"/>
      <c r="F83" s="32"/>
      <c r="G83" s="32"/>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165</v>
      </c>
      <c r="D86" s="21"/>
      <c r="E86" s="21"/>
      <c r="F86" s="32"/>
      <c r="G86" s="32"/>
      <c r="H86" s="23" t="s">
        <v>148</v>
      </c>
    </row>
    <row r="87" spans="1:8" x14ac:dyDescent="0.2">
      <c r="A87" s="24">
        <v>1</v>
      </c>
      <c r="B87" s="25"/>
      <c r="C87" s="25" t="s">
        <v>166</v>
      </c>
      <c r="D87" s="25"/>
      <c r="E87" s="35"/>
      <c r="F87" s="27">
        <v>87.178628700000004</v>
      </c>
      <c r="G87" s="28">
        <v>3.2054149999999997E-2</v>
      </c>
      <c r="H87" s="23">
        <v>6.76</v>
      </c>
    </row>
    <row r="88" spans="1:8" x14ac:dyDescent="0.2">
      <c r="A88" s="21"/>
      <c r="B88" s="21"/>
      <c r="C88" s="22" t="s">
        <v>147</v>
      </c>
      <c r="D88" s="21"/>
      <c r="E88" s="21" t="s">
        <v>148</v>
      </c>
      <c r="F88" s="29">
        <v>87.178628700000004</v>
      </c>
      <c r="G88" s="30">
        <v>3.2054149999999997E-2</v>
      </c>
      <c r="H88" s="23" t="s">
        <v>148</v>
      </c>
    </row>
    <row r="89" spans="1:8" x14ac:dyDescent="0.2">
      <c r="A89" s="21"/>
      <c r="B89" s="21"/>
      <c r="C89" s="31"/>
      <c r="D89" s="21"/>
      <c r="E89" s="21"/>
      <c r="F89" s="32"/>
      <c r="G89" s="32"/>
      <c r="H89" s="23" t="s">
        <v>148</v>
      </c>
    </row>
    <row r="90" spans="1:8" x14ac:dyDescent="0.2">
      <c r="A90" s="21"/>
      <c r="B90" s="21"/>
      <c r="C90" s="22" t="s">
        <v>167</v>
      </c>
      <c r="D90" s="21"/>
      <c r="E90" s="21"/>
      <c r="F90" s="29">
        <v>87.178628700000004</v>
      </c>
      <c r="G90" s="30">
        <v>3.2054149999999997E-2</v>
      </c>
      <c r="H90" s="23" t="s">
        <v>148</v>
      </c>
    </row>
    <row r="91" spans="1:8" x14ac:dyDescent="0.2">
      <c r="A91" s="21"/>
      <c r="B91" s="21"/>
      <c r="C91" s="32"/>
      <c r="D91" s="21"/>
      <c r="E91" s="21"/>
      <c r="F91" s="21"/>
      <c r="G91" s="21"/>
      <c r="H91" s="23" t="s">
        <v>148</v>
      </c>
    </row>
    <row r="92" spans="1:8" x14ac:dyDescent="0.2">
      <c r="A92" s="21"/>
      <c r="B92" s="21"/>
      <c r="C92" s="22" t="s">
        <v>168</v>
      </c>
      <c r="D92" s="21"/>
      <c r="E92" s="21"/>
      <c r="F92" s="21"/>
      <c r="G92" s="21"/>
      <c r="H92" s="23" t="s">
        <v>148</v>
      </c>
    </row>
    <row r="93" spans="1:8" x14ac:dyDescent="0.2">
      <c r="A93" s="21"/>
      <c r="B93" s="21"/>
      <c r="C93" s="22" t="s">
        <v>169</v>
      </c>
      <c r="D93" s="21"/>
      <c r="E93" s="21"/>
      <c r="F93" s="21"/>
      <c r="G93" s="21"/>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170</v>
      </c>
      <c r="D96" s="21"/>
      <c r="E96" s="21"/>
      <c r="F96" s="21"/>
      <c r="G96" s="21"/>
      <c r="H96" s="23" t="s">
        <v>148</v>
      </c>
    </row>
    <row r="97" spans="1:17" x14ac:dyDescent="0.2">
      <c r="A97" s="21"/>
      <c r="B97" s="21"/>
      <c r="C97" s="22" t="s">
        <v>171</v>
      </c>
      <c r="D97" s="21"/>
      <c r="E97" s="21"/>
      <c r="F97" s="21"/>
      <c r="G97" s="21"/>
      <c r="H97" s="23" t="s">
        <v>148</v>
      </c>
    </row>
    <row r="98" spans="1:17" x14ac:dyDescent="0.2">
      <c r="A98" s="21"/>
      <c r="B98" s="21"/>
      <c r="C98" s="22" t="s">
        <v>147</v>
      </c>
      <c r="D98" s="21"/>
      <c r="E98" s="21" t="s">
        <v>148</v>
      </c>
      <c r="F98" s="33" t="s">
        <v>150</v>
      </c>
      <c r="G98" s="30">
        <v>0</v>
      </c>
      <c r="H98" s="23" t="s">
        <v>148</v>
      </c>
    </row>
    <row r="99" spans="1:17" x14ac:dyDescent="0.2">
      <c r="A99" s="21"/>
      <c r="B99" s="21"/>
      <c r="C99" s="31"/>
      <c r="D99" s="21"/>
      <c r="E99" s="21"/>
      <c r="F99" s="32"/>
      <c r="G99" s="32"/>
      <c r="H99" s="23" t="s">
        <v>148</v>
      </c>
    </row>
    <row r="100" spans="1:17" x14ac:dyDescent="0.2">
      <c r="A100" s="21"/>
      <c r="B100" s="21"/>
      <c r="C100" s="22" t="s">
        <v>172</v>
      </c>
      <c r="D100" s="21"/>
      <c r="E100" s="21"/>
      <c r="F100" s="32"/>
      <c r="G100" s="32"/>
      <c r="H100" s="23" t="s">
        <v>148</v>
      </c>
    </row>
    <row r="101" spans="1:17" x14ac:dyDescent="0.2">
      <c r="A101" s="21"/>
      <c r="B101" s="21"/>
      <c r="C101" s="22" t="s">
        <v>147</v>
      </c>
      <c r="D101" s="21"/>
      <c r="E101" s="21" t="s">
        <v>148</v>
      </c>
      <c r="F101" s="33" t="s">
        <v>150</v>
      </c>
      <c r="G101" s="30">
        <v>0</v>
      </c>
      <c r="H101" s="23" t="s">
        <v>148</v>
      </c>
    </row>
    <row r="102" spans="1:17" x14ac:dyDescent="0.2">
      <c r="A102" s="21"/>
      <c r="B102" s="21"/>
      <c r="C102" s="31"/>
      <c r="D102" s="21"/>
      <c r="E102" s="21"/>
      <c r="F102" s="32"/>
      <c r="G102" s="32"/>
      <c r="H102" s="23" t="s">
        <v>148</v>
      </c>
    </row>
    <row r="103" spans="1:17" x14ac:dyDescent="0.2">
      <c r="A103" s="35"/>
      <c r="B103" s="25"/>
      <c r="C103" s="25" t="s">
        <v>173</v>
      </c>
      <c r="D103" s="25"/>
      <c r="E103" s="35"/>
      <c r="F103" s="27">
        <v>-0.92018535000000001</v>
      </c>
      <c r="G103" s="28">
        <v>-3.3834000000000002E-4</v>
      </c>
      <c r="H103" s="23" t="s">
        <v>148</v>
      </c>
    </row>
    <row r="104" spans="1:17" x14ac:dyDescent="0.2">
      <c r="A104" s="31"/>
      <c r="B104" s="31"/>
      <c r="C104" s="22" t="s">
        <v>174</v>
      </c>
      <c r="D104" s="32"/>
      <c r="E104" s="32"/>
      <c r="F104" s="29">
        <v>2719.72959455</v>
      </c>
      <c r="G104" s="36">
        <v>1.0000000099999999</v>
      </c>
      <c r="H104" s="23" t="s">
        <v>148</v>
      </c>
    </row>
    <row r="105" spans="1:17" x14ac:dyDescent="0.2">
      <c r="A105" s="66"/>
      <c r="B105" s="66"/>
      <c r="C105" s="66"/>
      <c r="D105" s="67"/>
      <c r="E105" s="67"/>
      <c r="F105" s="67"/>
      <c r="G105" s="67"/>
    </row>
    <row r="106" spans="1:17" x14ac:dyDescent="0.2">
      <c r="A106" s="39"/>
      <c r="B106" s="217" t="s">
        <v>848</v>
      </c>
      <c r="C106" s="217"/>
      <c r="D106" s="217"/>
      <c r="E106" s="217"/>
      <c r="F106" s="217"/>
      <c r="G106" s="217"/>
      <c r="H106" s="217"/>
      <c r="J106" s="41"/>
    </row>
    <row r="107" spans="1:17" x14ac:dyDescent="0.2">
      <c r="A107" s="39"/>
      <c r="B107" s="217" t="s">
        <v>849</v>
      </c>
      <c r="C107" s="217"/>
      <c r="D107" s="217"/>
      <c r="E107" s="217"/>
      <c r="F107" s="217"/>
      <c r="G107" s="217"/>
      <c r="H107" s="217"/>
      <c r="J107" s="41"/>
    </row>
    <row r="108" spans="1:17" x14ac:dyDescent="0.2">
      <c r="A108" s="39"/>
      <c r="B108" s="217" t="s">
        <v>850</v>
      </c>
      <c r="C108" s="217"/>
      <c r="D108" s="217"/>
      <c r="E108" s="217"/>
      <c r="F108" s="217"/>
      <c r="G108" s="217"/>
      <c r="H108" s="217"/>
      <c r="J108" s="41"/>
    </row>
    <row r="109" spans="1:17" s="43" customFormat="1" ht="66.75" customHeight="1" x14ac:dyDescent="0.25">
      <c r="A109" s="42"/>
      <c r="B109" s="218" t="s">
        <v>851</v>
      </c>
      <c r="C109" s="218"/>
      <c r="D109" s="218"/>
      <c r="E109" s="218"/>
      <c r="F109" s="218"/>
      <c r="G109" s="218"/>
      <c r="H109" s="218"/>
      <c r="I109"/>
      <c r="J109" s="41"/>
      <c r="K109"/>
      <c r="L109"/>
      <c r="M109"/>
      <c r="N109"/>
      <c r="O109"/>
      <c r="P109"/>
      <c r="Q109"/>
    </row>
    <row r="110" spans="1:17" x14ac:dyDescent="0.2">
      <c r="A110" s="39"/>
      <c r="B110" s="217" t="s">
        <v>852</v>
      </c>
      <c r="C110" s="217"/>
      <c r="D110" s="217"/>
      <c r="E110" s="217"/>
      <c r="F110" s="217"/>
      <c r="G110" s="217"/>
      <c r="H110" s="217"/>
      <c r="J110" s="41"/>
    </row>
    <row r="111" spans="1:17" x14ac:dyDescent="0.2">
      <c r="A111" s="45"/>
      <c r="B111" s="45"/>
      <c r="C111" s="45"/>
      <c r="D111" s="47"/>
      <c r="E111" s="47"/>
      <c r="F111" s="47"/>
      <c r="G111" s="47"/>
    </row>
    <row r="112" spans="1:17" x14ac:dyDescent="0.2">
      <c r="A112" s="45"/>
      <c r="B112" s="214" t="s">
        <v>175</v>
      </c>
      <c r="C112" s="215"/>
      <c r="D112" s="216"/>
      <c r="E112" s="46"/>
      <c r="F112" s="47"/>
      <c r="G112" s="47"/>
    </row>
    <row r="113" spans="1:10" ht="29.25" customHeight="1" x14ac:dyDescent="0.2">
      <c r="A113" s="45"/>
      <c r="B113" s="212" t="s">
        <v>176</v>
      </c>
      <c r="C113" s="213"/>
      <c r="D113" s="22" t="s">
        <v>177</v>
      </c>
      <c r="E113" s="46"/>
      <c r="F113" s="47"/>
      <c r="G113" s="47"/>
    </row>
    <row r="114" spans="1:10" ht="12.75" customHeight="1" x14ac:dyDescent="0.2">
      <c r="A114" s="45"/>
      <c r="B114" s="210" t="s">
        <v>853</v>
      </c>
      <c r="C114" s="211"/>
      <c r="D114" s="22" t="s">
        <v>177</v>
      </c>
      <c r="E114" s="46"/>
      <c r="F114" s="47"/>
      <c r="G114" s="47"/>
    </row>
    <row r="115" spans="1:10" x14ac:dyDescent="0.2">
      <c r="A115" s="45"/>
      <c r="B115" s="212" t="s">
        <v>178</v>
      </c>
      <c r="C115" s="213"/>
      <c r="D115" s="32" t="s">
        <v>148</v>
      </c>
      <c r="E115" s="46"/>
      <c r="F115" s="47"/>
      <c r="G115" s="47"/>
    </row>
    <row r="116" spans="1:10" x14ac:dyDescent="0.2">
      <c r="A116" s="50"/>
      <c r="B116" s="51" t="s">
        <v>148</v>
      </c>
      <c r="C116" s="51" t="s">
        <v>854</v>
      </c>
      <c r="D116" s="51" t="s">
        <v>179</v>
      </c>
      <c r="E116" s="50"/>
      <c r="F116" s="50"/>
      <c r="G116" s="50"/>
      <c r="H116" s="50"/>
      <c r="J116" s="41"/>
    </row>
    <row r="117" spans="1:10" x14ac:dyDescent="0.2">
      <c r="A117" s="50"/>
      <c r="B117" s="52" t="s">
        <v>180</v>
      </c>
      <c r="C117" s="53">
        <v>45716</v>
      </c>
      <c r="D117" s="53">
        <v>45747</v>
      </c>
      <c r="E117" s="50"/>
      <c r="F117" s="50"/>
      <c r="G117" s="50"/>
      <c r="J117" s="41"/>
    </row>
    <row r="118" spans="1:10" x14ac:dyDescent="0.2">
      <c r="A118" s="54"/>
      <c r="B118" s="25" t="s">
        <v>181</v>
      </c>
      <c r="C118" s="55">
        <v>23.4207</v>
      </c>
      <c r="D118" s="55">
        <v>24.532599999999999</v>
      </c>
      <c r="E118" s="54"/>
      <c r="F118" s="56"/>
      <c r="G118" s="57"/>
    </row>
    <row r="119" spans="1:10" x14ac:dyDescent="0.2">
      <c r="A119" s="54"/>
      <c r="B119" s="25" t="s">
        <v>1025</v>
      </c>
      <c r="C119" s="55">
        <v>22.297799999999999</v>
      </c>
      <c r="D119" s="55">
        <v>23.356300000000001</v>
      </c>
      <c r="E119" s="54"/>
      <c r="F119" s="56"/>
      <c r="G119" s="57"/>
    </row>
    <row r="120" spans="1:10" x14ac:dyDescent="0.2">
      <c r="A120" s="54"/>
      <c r="B120" s="25" t="s">
        <v>182</v>
      </c>
      <c r="C120" s="55">
        <v>22.7911</v>
      </c>
      <c r="D120" s="55">
        <v>23.8687</v>
      </c>
      <c r="E120" s="54"/>
      <c r="F120" s="56"/>
      <c r="G120" s="57"/>
    </row>
    <row r="121" spans="1:10" x14ac:dyDescent="0.2">
      <c r="A121" s="54"/>
      <c r="B121" s="25" t="s">
        <v>1026</v>
      </c>
      <c r="C121" s="55">
        <v>21.671199999999999</v>
      </c>
      <c r="D121" s="55">
        <v>22.695799999999998</v>
      </c>
      <c r="E121" s="54"/>
      <c r="F121" s="56"/>
      <c r="G121" s="57"/>
    </row>
    <row r="122" spans="1:10" x14ac:dyDescent="0.2">
      <c r="A122" s="54"/>
      <c r="B122" s="54"/>
      <c r="C122" s="54"/>
      <c r="D122" s="54"/>
      <c r="E122" s="54"/>
      <c r="F122" s="54"/>
      <c r="G122" s="54"/>
    </row>
    <row r="123" spans="1:10" x14ac:dyDescent="0.2">
      <c r="A123" s="50"/>
      <c r="B123" s="210" t="s">
        <v>855</v>
      </c>
      <c r="C123" s="211"/>
      <c r="D123" s="48" t="s">
        <v>177</v>
      </c>
      <c r="E123" s="50"/>
      <c r="F123" s="50"/>
      <c r="G123" s="50"/>
    </row>
    <row r="124" spans="1:10" x14ac:dyDescent="0.2">
      <c r="A124" s="50"/>
      <c r="B124" s="75"/>
      <c r="C124" s="75"/>
      <c r="D124" s="75"/>
      <c r="E124" s="50"/>
      <c r="F124" s="50"/>
      <c r="G124" s="50"/>
    </row>
    <row r="125" spans="1:10" x14ac:dyDescent="0.2">
      <c r="A125" s="50"/>
      <c r="B125" s="210" t="s">
        <v>183</v>
      </c>
      <c r="C125" s="211"/>
      <c r="D125" s="48" t="s">
        <v>177</v>
      </c>
      <c r="E125" s="61"/>
      <c r="F125" s="50"/>
      <c r="G125" s="50"/>
    </row>
    <row r="126" spans="1:10" x14ac:dyDescent="0.2">
      <c r="A126" s="50"/>
      <c r="B126" s="210" t="s">
        <v>184</v>
      </c>
      <c r="C126" s="211"/>
      <c r="D126" s="48" t="s">
        <v>177</v>
      </c>
      <c r="E126" s="61"/>
      <c r="F126" s="50"/>
      <c r="G126" s="50"/>
    </row>
    <row r="127" spans="1:10" x14ac:dyDescent="0.2">
      <c r="A127" s="50"/>
      <c r="B127" s="210" t="s">
        <v>185</v>
      </c>
      <c r="C127" s="211"/>
      <c r="D127" s="48" t="s">
        <v>177</v>
      </c>
      <c r="E127" s="61"/>
      <c r="F127" s="50"/>
      <c r="G127" s="50"/>
    </row>
    <row r="128" spans="1:10" x14ac:dyDescent="0.2">
      <c r="A128" s="50"/>
      <c r="B128" s="210" t="s">
        <v>186</v>
      </c>
      <c r="C128" s="211"/>
      <c r="D128" s="62">
        <v>0.30127618283623747</v>
      </c>
      <c r="E128" s="50"/>
      <c r="F128" s="40"/>
      <c r="G128" s="60"/>
    </row>
    <row r="130" spans="2:10" x14ac:dyDescent="0.2">
      <c r="B130" s="219" t="s">
        <v>856</v>
      </c>
      <c r="C130" s="219"/>
    </row>
    <row r="132" spans="2:10" ht="153.75" customHeight="1" x14ac:dyDescent="0.2"/>
    <row r="135" spans="2:10" x14ac:dyDescent="0.2">
      <c r="B135" s="63" t="s">
        <v>857</v>
      </c>
      <c r="C135" s="64"/>
      <c r="D135" s="63"/>
    </row>
    <row r="136" spans="2:10" x14ac:dyDescent="0.2">
      <c r="B136" s="63" t="s">
        <v>872</v>
      </c>
      <c r="D136" s="63"/>
    </row>
    <row r="137" spans="2:10" ht="165" customHeight="1" x14ac:dyDescent="0.2"/>
    <row r="138" spans="2:10" x14ac:dyDescent="0.2">
      <c r="J138" s="20"/>
    </row>
  </sheetData>
  <mergeCells count="18">
    <mergeCell ref="B130:C130"/>
    <mergeCell ref="B123:C123"/>
    <mergeCell ref="B127:C127"/>
    <mergeCell ref="B128:C128"/>
    <mergeCell ref="B125:C125"/>
    <mergeCell ref="B126:C126"/>
    <mergeCell ref="A1:H1"/>
    <mergeCell ref="A2:H2"/>
    <mergeCell ref="A3:H3"/>
    <mergeCell ref="B114:C114"/>
    <mergeCell ref="B115:C115"/>
    <mergeCell ref="B112:D112"/>
    <mergeCell ref="B113:C113"/>
    <mergeCell ref="B106:H106"/>
    <mergeCell ref="B107:H107"/>
    <mergeCell ref="B108:H108"/>
    <mergeCell ref="B109:H109"/>
    <mergeCell ref="B110:H110"/>
  </mergeCells>
  <hyperlinks>
    <hyperlink ref="I1" location="Index!B2" display="Index" xr:uid="{11359F9D-8EFA-4762-A439-952FE424648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66B2-9AD9-42BB-86CE-4B605DDB3DAD}">
  <sheetPr>
    <outlinePr summaryBelow="0" summaryRight="0"/>
  </sheetPr>
  <dimension ref="A1:Q15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517</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437</v>
      </c>
      <c r="C7" s="25" t="s">
        <v>438</v>
      </c>
      <c r="D7" s="25" t="s">
        <v>203</v>
      </c>
      <c r="E7" s="26">
        <v>35553</v>
      </c>
      <c r="F7" s="27">
        <v>171.89875499999999</v>
      </c>
      <c r="G7" s="28">
        <v>5.268689E-2</v>
      </c>
      <c r="H7" s="23" t="s">
        <v>148</v>
      </c>
    </row>
    <row r="8" spans="1:9" x14ac:dyDescent="0.2">
      <c r="A8" s="24">
        <v>2</v>
      </c>
      <c r="B8" s="25" t="s">
        <v>344</v>
      </c>
      <c r="C8" s="25" t="s">
        <v>345</v>
      </c>
      <c r="D8" s="25" t="s">
        <v>346</v>
      </c>
      <c r="E8" s="26">
        <v>10679</v>
      </c>
      <c r="F8" s="27">
        <v>171.77705449999999</v>
      </c>
      <c r="G8" s="28">
        <v>5.2649590000000003E-2</v>
      </c>
      <c r="H8" s="23" t="s">
        <v>148</v>
      </c>
    </row>
    <row r="9" spans="1:9" x14ac:dyDescent="0.2">
      <c r="A9" s="24">
        <v>3</v>
      </c>
      <c r="B9" s="25" t="s">
        <v>349</v>
      </c>
      <c r="C9" s="25" t="s">
        <v>350</v>
      </c>
      <c r="D9" s="25" t="s">
        <v>248</v>
      </c>
      <c r="E9" s="26">
        <v>3121</v>
      </c>
      <c r="F9" s="27">
        <v>165.7797175</v>
      </c>
      <c r="G9" s="28">
        <v>5.0811410000000001E-2</v>
      </c>
      <c r="H9" s="23" t="s">
        <v>148</v>
      </c>
    </row>
    <row r="10" spans="1:9" x14ac:dyDescent="0.2">
      <c r="A10" s="24">
        <v>4</v>
      </c>
      <c r="B10" s="25" t="s">
        <v>74</v>
      </c>
      <c r="C10" s="25" t="s">
        <v>75</v>
      </c>
      <c r="D10" s="25" t="s">
        <v>66</v>
      </c>
      <c r="E10" s="26">
        <v>22800</v>
      </c>
      <c r="F10" s="27">
        <v>162.74639999999999</v>
      </c>
      <c r="G10" s="28">
        <v>4.9881700000000001E-2</v>
      </c>
      <c r="H10" s="23" t="s">
        <v>148</v>
      </c>
    </row>
    <row r="11" spans="1:9" x14ac:dyDescent="0.2">
      <c r="A11" s="24">
        <v>5</v>
      </c>
      <c r="B11" s="25" t="s">
        <v>441</v>
      </c>
      <c r="C11" s="25" t="s">
        <v>442</v>
      </c>
      <c r="D11" s="25" t="s">
        <v>38</v>
      </c>
      <c r="E11" s="26">
        <v>8097</v>
      </c>
      <c r="F11" s="27">
        <v>160.037205</v>
      </c>
      <c r="G11" s="28">
        <v>4.9051329999999997E-2</v>
      </c>
      <c r="H11" s="23" t="s">
        <v>148</v>
      </c>
    </row>
    <row r="12" spans="1:9" x14ac:dyDescent="0.2">
      <c r="A12" s="24">
        <v>6</v>
      </c>
      <c r="B12" s="25" t="s">
        <v>439</v>
      </c>
      <c r="C12" s="25" t="s">
        <v>440</v>
      </c>
      <c r="D12" s="25" t="s">
        <v>226</v>
      </c>
      <c r="E12" s="26">
        <v>53380</v>
      </c>
      <c r="F12" s="27">
        <v>157.17741000000001</v>
      </c>
      <c r="G12" s="28">
        <v>4.8174809999999998E-2</v>
      </c>
      <c r="H12" s="23" t="s">
        <v>148</v>
      </c>
    </row>
    <row r="13" spans="1:9" ht="25.5" x14ac:dyDescent="0.2">
      <c r="A13" s="24">
        <v>7</v>
      </c>
      <c r="B13" s="25" t="s">
        <v>321</v>
      </c>
      <c r="C13" s="25" t="s">
        <v>322</v>
      </c>
      <c r="D13" s="25" t="s">
        <v>265</v>
      </c>
      <c r="E13" s="26">
        <v>3361</v>
      </c>
      <c r="F13" s="27">
        <v>141.5266685</v>
      </c>
      <c r="G13" s="28">
        <v>4.3377859999999997E-2</v>
      </c>
      <c r="H13" s="23" t="s">
        <v>148</v>
      </c>
    </row>
    <row r="14" spans="1:9" x14ac:dyDescent="0.2">
      <c r="A14" s="24">
        <v>8</v>
      </c>
      <c r="B14" s="25" t="s">
        <v>451</v>
      </c>
      <c r="C14" s="25" t="s">
        <v>452</v>
      </c>
      <c r="D14" s="25" t="s">
        <v>248</v>
      </c>
      <c r="E14" s="26">
        <v>5956</v>
      </c>
      <c r="F14" s="27">
        <v>137.774192</v>
      </c>
      <c r="G14" s="28">
        <v>4.2227729999999998E-2</v>
      </c>
      <c r="H14" s="23" t="s">
        <v>148</v>
      </c>
    </row>
    <row r="15" spans="1:9" x14ac:dyDescent="0.2">
      <c r="A15" s="24">
        <v>9</v>
      </c>
      <c r="B15" s="25" t="s">
        <v>443</v>
      </c>
      <c r="C15" s="25" t="s">
        <v>444</v>
      </c>
      <c r="D15" s="25" t="s">
        <v>28</v>
      </c>
      <c r="E15" s="26">
        <v>37549</v>
      </c>
      <c r="F15" s="27">
        <v>113.49185249999999</v>
      </c>
      <c r="G15" s="28">
        <v>3.4785200000000002E-2</v>
      </c>
      <c r="H15" s="23" t="s">
        <v>148</v>
      </c>
    </row>
    <row r="16" spans="1:9" ht="25.5" x14ac:dyDescent="0.2">
      <c r="A16" s="24">
        <v>10</v>
      </c>
      <c r="B16" s="25" t="s">
        <v>39</v>
      </c>
      <c r="C16" s="25" t="s">
        <v>40</v>
      </c>
      <c r="D16" s="25" t="s">
        <v>25</v>
      </c>
      <c r="E16" s="26">
        <v>2267</v>
      </c>
      <c r="F16" s="27">
        <v>111.8231755</v>
      </c>
      <c r="G16" s="28">
        <v>3.4273749999999999E-2</v>
      </c>
      <c r="H16" s="23" t="s">
        <v>148</v>
      </c>
    </row>
    <row r="17" spans="1:8" x14ac:dyDescent="0.2">
      <c r="A17" s="24">
        <v>11</v>
      </c>
      <c r="B17" s="25" t="s">
        <v>142</v>
      </c>
      <c r="C17" s="25" t="s">
        <v>143</v>
      </c>
      <c r="D17" s="25" t="s">
        <v>38</v>
      </c>
      <c r="E17" s="26">
        <v>46205</v>
      </c>
      <c r="F17" s="27">
        <v>104.839145</v>
      </c>
      <c r="G17" s="28">
        <v>3.2133149999999999E-2</v>
      </c>
      <c r="H17" s="23" t="s">
        <v>148</v>
      </c>
    </row>
    <row r="18" spans="1:8" x14ac:dyDescent="0.2">
      <c r="A18" s="24">
        <v>12</v>
      </c>
      <c r="B18" s="25" t="s">
        <v>445</v>
      </c>
      <c r="C18" s="25" t="s">
        <v>446</v>
      </c>
      <c r="D18" s="25" t="s">
        <v>28</v>
      </c>
      <c r="E18" s="26">
        <v>298383</v>
      </c>
      <c r="F18" s="27">
        <v>102.6735903</v>
      </c>
      <c r="G18" s="28">
        <v>3.1469410000000003E-2</v>
      </c>
      <c r="H18" s="23" t="s">
        <v>148</v>
      </c>
    </row>
    <row r="19" spans="1:8" x14ac:dyDescent="0.2">
      <c r="A19" s="24">
        <v>13</v>
      </c>
      <c r="B19" s="25" t="s">
        <v>453</v>
      </c>
      <c r="C19" s="25" t="s">
        <v>454</v>
      </c>
      <c r="D19" s="25" t="s">
        <v>28</v>
      </c>
      <c r="E19" s="26">
        <v>180840</v>
      </c>
      <c r="F19" s="27">
        <v>99.425832</v>
      </c>
      <c r="G19" s="28">
        <v>3.047397E-2</v>
      </c>
      <c r="H19" s="23" t="s">
        <v>148</v>
      </c>
    </row>
    <row r="20" spans="1:8" x14ac:dyDescent="0.2">
      <c r="A20" s="24">
        <v>14</v>
      </c>
      <c r="B20" s="25" t="s">
        <v>133</v>
      </c>
      <c r="C20" s="25" t="s">
        <v>134</v>
      </c>
      <c r="D20" s="25" t="s">
        <v>66</v>
      </c>
      <c r="E20" s="26">
        <v>3360</v>
      </c>
      <c r="F20" s="27">
        <v>97.199759999999998</v>
      </c>
      <c r="G20" s="28">
        <v>2.9791680000000001E-2</v>
      </c>
      <c r="H20" s="23" t="s">
        <v>148</v>
      </c>
    </row>
    <row r="21" spans="1:8" ht="25.5" x14ac:dyDescent="0.2">
      <c r="A21" s="24">
        <v>15</v>
      </c>
      <c r="B21" s="25" t="s">
        <v>447</v>
      </c>
      <c r="C21" s="25" t="s">
        <v>448</v>
      </c>
      <c r="D21" s="25" t="s">
        <v>200</v>
      </c>
      <c r="E21" s="26">
        <v>1831</v>
      </c>
      <c r="F21" s="27">
        <v>94.232415000000003</v>
      </c>
      <c r="G21" s="28">
        <v>2.8882189999999999E-2</v>
      </c>
      <c r="H21" s="23" t="s">
        <v>148</v>
      </c>
    </row>
    <row r="22" spans="1:8" ht="25.5" x14ac:dyDescent="0.2">
      <c r="A22" s="24">
        <v>16</v>
      </c>
      <c r="B22" s="25" t="s">
        <v>455</v>
      </c>
      <c r="C22" s="25" t="s">
        <v>456</v>
      </c>
      <c r="D22" s="25" t="s">
        <v>457</v>
      </c>
      <c r="E22" s="26">
        <v>26872</v>
      </c>
      <c r="F22" s="27">
        <v>87.307128000000006</v>
      </c>
      <c r="G22" s="28">
        <v>2.6759600000000001E-2</v>
      </c>
      <c r="H22" s="23" t="s">
        <v>148</v>
      </c>
    </row>
    <row r="23" spans="1:8" x14ac:dyDescent="0.2">
      <c r="A23" s="24">
        <v>17</v>
      </c>
      <c r="B23" s="25" t="s">
        <v>472</v>
      </c>
      <c r="C23" s="25" t="s">
        <v>473</v>
      </c>
      <c r="D23" s="25" t="s">
        <v>206</v>
      </c>
      <c r="E23" s="26">
        <v>19125</v>
      </c>
      <c r="F23" s="27">
        <v>74.147625000000005</v>
      </c>
      <c r="G23" s="28">
        <v>2.272621E-2</v>
      </c>
      <c r="H23" s="23" t="s">
        <v>148</v>
      </c>
    </row>
    <row r="24" spans="1:8" x14ac:dyDescent="0.2">
      <c r="A24" s="24">
        <v>18</v>
      </c>
      <c r="B24" s="25" t="s">
        <v>59</v>
      </c>
      <c r="C24" s="25" t="s">
        <v>60</v>
      </c>
      <c r="D24" s="25" t="s">
        <v>61</v>
      </c>
      <c r="E24" s="26">
        <v>7562</v>
      </c>
      <c r="F24" s="27">
        <v>73.854273000000006</v>
      </c>
      <c r="G24" s="28">
        <v>2.2636300000000002E-2</v>
      </c>
      <c r="H24" s="23" t="s">
        <v>148</v>
      </c>
    </row>
    <row r="25" spans="1:8" x14ac:dyDescent="0.2">
      <c r="A25" s="24">
        <v>19</v>
      </c>
      <c r="B25" s="25" t="s">
        <v>57</v>
      </c>
      <c r="C25" s="25" t="s">
        <v>58</v>
      </c>
      <c r="D25" s="25" t="s">
        <v>19</v>
      </c>
      <c r="E25" s="26">
        <v>7465</v>
      </c>
      <c r="F25" s="27">
        <v>72.746425000000002</v>
      </c>
      <c r="G25" s="28">
        <v>2.2296750000000001E-2</v>
      </c>
      <c r="H25" s="23" t="s">
        <v>148</v>
      </c>
    </row>
    <row r="26" spans="1:8" x14ac:dyDescent="0.2">
      <c r="A26" s="24">
        <v>20</v>
      </c>
      <c r="B26" s="25" t="s">
        <v>458</v>
      </c>
      <c r="C26" s="25" t="s">
        <v>459</v>
      </c>
      <c r="D26" s="25" t="s">
        <v>206</v>
      </c>
      <c r="E26" s="26">
        <v>16328</v>
      </c>
      <c r="F26" s="27">
        <v>72.659599999999998</v>
      </c>
      <c r="G26" s="28">
        <v>2.2270140000000001E-2</v>
      </c>
      <c r="H26" s="23" t="s">
        <v>148</v>
      </c>
    </row>
    <row r="27" spans="1:8" x14ac:dyDescent="0.2">
      <c r="A27" s="24">
        <v>21</v>
      </c>
      <c r="B27" s="25" t="s">
        <v>462</v>
      </c>
      <c r="C27" s="25" t="s">
        <v>463</v>
      </c>
      <c r="D27" s="25" t="s">
        <v>89</v>
      </c>
      <c r="E27" s="26">
        <v>4105</v>
      </c>
      <c r="F27" s="27">
        <v>71.897022500000006</v>
      </c>
      <c r="G27" s="28">
        <v>2.2036409999999999E-2</v>
      </c>
      <c r="H27" s="23" t="s">
        <v>148</v>
      </c>
    </row>
    <row r="28" spans="1:8" x14ac:dyDescent="0.2">
      <c r="A28" s="24">
        <v>22</v>
      </c>
      <c r="B28" s="25" t="s">
        <v>460</v>
      </c>
      <c r="C28" s="25" t="s">
        <v>461</v>
      </c>
      <c r="D28" s="25" t="s">
        <v>66</v>
      </c>
      <c r="E28" s="26">
        <v>14157</v>
      </c>
      <c r="F28" s="27">
        <v>71.818460999999999</v>
      </c>
      <c r="G28" s="28">
        <v>2.201233E-2</v>
      </c>
      <c r="H28" s="23" t="s">
        <v>148</v>
      </c>
    </row>
    <row r="29" spans="1:8" x14ac:dyDescent="0.2">
      <c r="A29" s="24">
        <v>23</v>
      </c>
      <c r="B29" s="25" t="s">
        <v>64</v>
      </c>
      <c r="C29" s="25" t="s">
        <v>65</v>
      </c>
      <c r="D29" s="25" t="s">
        <v>66</v>
      </c>
      <c r="E29" s="26">
        <v>1517</v>
      </c>
      <c r="F29" s="27">
        <v>68.698103500000002</v>
      </c>
      <c r="G29" s="28">
        <v>2.1055939999999999E-2</v>
      </c>
      <c r="H29" s="23" t="s">
        <v>148</v>
      </c>
    </row>
    <row r="30" spans="1:8" x14ac:dyDescent="0.2">
      <c r="A30" s="24">
        <v>24</v>
      </c>
      <c r="B30" s="25" t="s">
        <v>464</v>
      </c>
      <c r="C30" s="25" t="s">
        <v>465</v>
      </c>
      <c r="D30" s="25" t="s">
        <v>383</v>
      </c>
      <c r="E30" s="26">
        <v>7495</v>
      </c>
      <c r="F30" s="27">
        <v>68.395622500000002</v>
      </c>
      <c r="G30" s="28">
        <v>2.0963229999999999E-2</v>
      </c>
      <c r="H30" s="23" t="s">
        <v>148</v>
      </c>
    </row>
    <row r="31" spans="1:8" x14ac:dyDescent="0.2">
      <c r="A31" s="24">
        <v>25</v>
      </c>
      <c r="B31" s="25" t="s">
        <v>470</v>
      </c>
      <c r="C31" s="25" t="s">
        <v>471</v>
      </c>
      <c r="D31" s="25" t="s">
        <v>226</v>
      </c>
      <c r="E31" s="26">
        <v>9506</v>
      </c>
      <c r="F31" s="27">
        <v>66.522987999999998</v>
      </c>
      <c r="G31" s="28">
        <v>2.0389270000000001E-2</v>
      </c>
      <c r="H31" s="23" t="s">
        <v>148</v>
      </c>
    </row>
    <row r="32" spans="1:8" ht="25.5" x14ac:dyDescent="0.2">
      <c r="A32" s="24">
        <v>26</v>
      </c>
      <c r="B32" s="25" t="s">
        <v>468</v>
      </c>
      <c r="C32" s="25" t="s">
        <v>469</v>
      </c>
      <c r="D32" s="25" t="s">
        <v>200</v>
      </c>
      <c r="E32" s="26">
        <v>10194</v>
      </c>
      <c r="F32" s="27">
        <v>62.529995999999997</v>
      </c>
      <c r="G32" s="28">
        <v>1.9165419999999999E-2</v>
      </c>
      <c r="H32" s="23" t="s">
        <v>148</v>
      </c>
    </row>
    <row r="33" spans="1:8" x14ac:dyDescent="0.2">
      <c r="A33" s="24">
        <v>27</v>
      </c>
      <c r="B33" s="25" t="s">
        <v>466</v>
      </c>
      <c r="C33" s="25" t="s">
        <v>467</v>
      </c>
      <c r="D33" s="25" t="s">
        <v>89</v>
      </c>
      <c r="E33" s="26">
        <v>9140</v>
      </c>
      <c r="F33" s="27">
        <v>61.187730000000002</v>
      </c>
      <c r="G33" s="28">
        <v>1.8754010000000002E-2</v>
      </c>
      <c r="H33" s="23" t="s">
        <v>148</v>
      </c>
    </row>
    <row r="34" spans="1:8" x14ac:dyDescent="0.2">
      <c r="A34" s="24">
        <v>28</v>
      </c>
      <c r="B34" s="25" t="s">
        <v>253</v>
      </c>
      <c r="C34" s="25" t="s">
        <v>254</v>
      </c>
      <c r="D34" s="25" t="s">
        <v>89</v>
      </c>
      <c r="E34" s="26">
        <v>707</v>
      </c>
      <c r="F34" s="27">
        <v>60.724583500000001</v>
      </c>
      <c r="G34" s="28">
        <v>1.861206E-2</v>
      </c>
      <c r="H34" s="23" t="s">
        <v>148</v>
      </c>
    </row>
    <row r="35" spans="1:8" x14ac:dyDescent="0.2">
      <c r="A35" s="24">
        <v>29</v>
      </c>
      <c r="B35" s="25" t="s">
        <v>513</v>
      </c>
      <c r="C35" s="25" t="s">
        <v>514</v>
      </c>
      <c r="D35" s="25" t="s">
        <v>66</v>
      </c>
      <c r="E35" s="26">
        <v>10251</v>
      </c>
      <c r="F35" s="27">
        <v>47.364745499999998</v>
      </c>
      <c r="G35" s="28">
        <v>1.4517270000000001E-2</v>
      </c>
      <c r="H35" s="23" t="s">
        <v>148</v>
      </c>
    </row>
    <row r="36" spans="1:8" x14ac:dyDescent="0.2">
      <c r="A36" s="24">
        <v>30</v>
      </c>
      <c r="B36" s="25" t="s">
        <v>478</v>
      </c>
      <c r="C36" s="25" t="s">
        <v>479</v>
      </c>
      <c r="D36" s="25" t="s">
        <v>346</v>
      </c>
      <c r="E36" s="26">
        <v>12789</v>
      </c>
      <c r="F36" s="27">
        <v>41.7496905</v>
      </c>
      <c r="G36" s="28">
        <v>1.279626E-2</v>
      </c>
      <c r="H36" s="23" t="s">
        <v>148</v>
      </c>
    </row>
    <row r="37" spans="1:8" x14ac:dyDescent="0.2">
      <c r="A37" s="24">
        <v>31</v>
      </c>
      <c r="B37" s="25" t="s">
        <v>482</v>
      </c>
      <c r="C37" s="25" t="s">
        <v>483</v>
      </c>
      <c r="D37" s="25" t="s">
        <v>38</v>
      </c>
      <c r="E37" s="26">
        <v>5457</v>
      </c>
      <c r="F37" s="27">
        <v>32.657416499999997</v>
      </c>
      <c r="G37" s="28">
        <v>1.0009479999999999E-2</v>
      </c>
      <c r="H37" s="23" t="s">
        <v>148</v>
      </c>
    </row>
    <row r="38" spans="1:8" x14ac:dyDescent="0.2">
      <c r="A38" s="24">
        <v>32</v>
      </c>
      <c r="B38" s="25" t="s">
        <v>480</v>
      </c>
      <c r="C38" s="25" t="s">
        <v>481</v>
      </c>
      <c r="D38" s="25" t="s">
        <v>38</v>
      </c>
      <c r="E38" s="26">
        <v>3365</v>
      </c>
      <c r="F38" s="27">
        <v>23.856167500000002</v>
      </c>
      <c r="G38" s="28">
        <v>7.3119099999999996E-3</v>
      </c>
      <c r="H38" s="23" t="s">
        <v>148</v>
      </c>
    </row>
    <row r="39" spans="1:8" x14ac:dyDescent="0.2">
      <c r="A39" s="24">
        <v>33</v>
      </c>
      <c r="B39" s="25" t="s">
        <v>486</v>
      </c>
      <c r="C39" s="25" t="s">
        <v>487</v>
      </c>
      <c r="D39" s="25" t="s">
        <v>71</v>
      </c>
      <c r="E39" s="26">
        <v>4604</v>
      </c>
      <c r="F39" s="27">
        <v>15.589143999999999</v>
      </c>
      <c r="G39" s="28">
        <v>4.7780699999999997E-3</v>
      </c>
      <c r="H39" s="23" t="s">
        <v>148</v>
      </c>
    </row>
    <row r="40" spans="1:8" x14ac:dyDescent="0.2">
      <c r="A40" s="21"/>
      <c r="B40" s="21"/>
      <c r="C40" s="22" t="s">
        <v>147</v>
      </c>
      <c r="D40" s="21"/>
      <c r="E40" s="21" t="s">
        <v>148</v>
      </c>
      <c r="F40" s="29">
        <v>3066.1098947999999</v>
      </c>
      <c r="G40" s="30">
        <v>0.93976132999999995</v>
      </c>
      <c r="H40" s="23" t="s">
        <v>148</v>
      </c>
    </row>
    <row r="41" spans="1:8" x14ac:dyDescent="0.2">
      <c r="A41" s="21"/>
      <c r="B41" s="21"/>
      <c r="C41" s="31"/>
      <c r="D41" s="21"/>
      <c r="E41" s="21"/>
      <c r="F41" s="32"/>
      <c r="G41" s="32"/>
      <c r="H41" s="23" t="s">
        <v>148</v>
      </c>
    </row>
    <row r="42" spans="1:8" x14ac:dyDescent="0.2">
      <c r="A42" s="21"/>
      <c r="B42" s="21"/>
      <c r="C42" s="22" t="s">
        <v>149</v>
      </c>
      <c r="D42" s="21"/>
      <c r="E42" s="21"/>
      <c r="F42" s="21"/>
      <c r="G42" s="21"/>
      <c r="H42" s="23" t="s">
        <v>148</v>
      </c>
    </row>
    <row r="43" spans="1:8" x14ac:dyDescent="0.2">
      <c r="A43" s="21"/>
      <c r="B43" s="21"/>
      <c r="C43" s="22" t="s">
        <v>147</v>
      </c>
      <c r="D43" s="21"/>
      <c r="E43" s="21" t="s">
        <v>148</v>
      </c>
      <c r="F43" s="33" t="s">
        <v>150</v>
      </c>
      <c r="G43" s="30">
        <v>0</v>
      </c>
      <c r="H43" s="23" t="s">
        <v>148</v>
      </c>
    </row>
    <row r="44" spans="1:8" x14ac:dyDescent="0.2">
      <c r="A44" s="21"/>
      <c r="B44" s="21"/>
      <c r="C44" s="31"/>
      <c r="D44" s="21"/>
      <c r="E44" s="21"/>
      <c r="F44" s="32"/>
      <c r="G44" s="32"/>
      <c r="H44" s="23" t="s">
        <v>148</v>
      </c>
    </row>
    <row r="45" spans="1:8" x14ac:dyDescent="0.2">
      <c r="A45" s="21"/>
      <c r="B45" s="21"/>
      <c r="C45" s="22" t="s">
        <v>151</v>
      </c>
      <c r="D45" s="21"/>
      <c r="E45" s="21"/>
      <c r="F45" s="21"/>
      <c r="G45" s="21"/>
      <c r="H45" s="23" t="s">
        <v>148</v>
      </c>
    </row>
    <row r="46" spans="1:8" x14ac:dyDescent="0.2">
      <c r="A46" s="21"/>
      <c r="B46" s="21"/>
      <c r="C46" s="22" t="s">
        <v>147</v>
      </c>
      <c r="D46" s="21"/>
      <c r="E46" s="21" t="s">
        <v>148</v>
      </c>
      <c r="F46" s="33" t="s">
        <v>150</v>
      </c>
      <c r="G46" s="30">
        <v>0</v>
      </c>
      <c r="H46" s="23" t="s">
        <v>148</v>
      </c>
    </row>
    <row r="47" spans="1:8" x14ac:dyDescent="0.2">
      <c r="A47" s="21"/>
      <c r="B47" s="21"/>
      <c r="C47" s="31"/>
      <c r="D47" s="21"/>
      <c r="E47" s="21"/>
      <c r="F47" s="32"/>
      <c r="G47" s="32"/>
      <c r="H47" s="23" t="s">
        <v>148</v>
      </c>
    </row>
    <row r="48" spans="1:8" x14ac:dyDescent="0.2">
      <c r="A48" s="21"/>
      <c r="B48" s="21"/>
      <c r="C48" s="22" t="s">
        <v>152</v>
      </c>
      <c r="D48" s="21"/>
      <c r="E48" s="21"/>
      <c r="F48" s="21"/>
      <c r="G48" s="21"/>
      <c r="H48" s="23" t="s">
        <v>148</v>
      </c>
    </row>
    <row r="49" spans="1:8" x14ac:dyDescent="0.2">
      <c r="A49" s="21"/>
      <c r="B49" s="21"/>
      <c r="C49" s="22" t="s">
        <v>147</v>
      </c>
      <c r="D49" s="21"/>
      <c r="E49" s="21" t="s">
        <v>148</v>
      </c>
      <c r="F49" s="33" t="s">
        <v>150</v>
      </c>
      <c r="G49" s="30">
        <v>0</v>
      </c>
      <c r="H49" s="23" t="s">
        <v>148</v>
      </c>
    </row>
    <row r="50" spans="1:8" x14ac:dyDescent="0.2">
      <c r="A50" s="21"/>
      <c r="B50" s="21"/>
      <c r="C50" s="31"/>
      <c r="D50" s="21"/>
      <c r="E50" s="21"/>
      <c r="F50" s="32"/>
      <c r="G50" s="32"/>
      <c r="H50" s="23" t="s">
        <v>148</v>
      </c>
    </row>
    <row r="51" spans="1:8" x14ac:dyDescent="0.2">
      <c r="A51" s="21"/>
      <c r="B51" s="21"/>
      <c r="C51" s="22" t="s">
        <v>153</v>
      </c>
      <c r="D51" s="21"/>
      <c r="E51" s="21"/>
      <c r="F51" s="32"/>
      <c r="G51" s="32"/>
      <c r="H51" s="23" t="s">
        <v>148</v>
      </c>
    </row>
    <row r="52" spans="1:8" x14ac:dyDescent="0.2">
      <c r="A52" s="21"/>
      <c r="B52" s="21"/>
      <c r="C52" s="22" t="s">
        <v>147</v>
      </c>
      <c r="D52" s="21"/>
      <c r="E52" s="21" t="s">
        <v>148</v>
      </c>
      <c r="F52" s="33" t="s">
        <v>150</v>
      </c>
      <c r="G52" s="30">
        <v>0</v>
      </c>
      <c r="H52" s="23" t="s">
        <v>148</v>
      </c>
    </row>
    <row r="53" spans="1:8" x14ac:dyDescent="0.2">
      <c r="A53" s="21"/>
      <c r="B53" s="21"/>
      <c r="C53" s="31"/>
      <c r="D53" s="21"/>
      <c r="E53" s="21"/>
      <c r="F53" s="32"/>
      <c r="G53" s="32"/>
      <c r="H53" s="23" t="s">
        <v>148</v>
      </c>
    </row>
    <row r="54" spans="1:8" x14ac:dyDescent="0.2">
      <c r="A54" s="21"/>
      <c r="B54" s="21"/>
      <c r="C54" s="22" t="s">
        <v>154</v>
      </c>
      <c r="D54" s="21"/>
      <c r="E54" s="21"/>
      <c r="F54" s="32"/>
      <c r="G54" s="32"/>
      <c r="H54" s="23" t="s">
        <v>148</v>
      </c>
    </row>
    <row r="55" spans="1:8" x14ac:dyDescent="0.2">
      <c r="A55" s="21"/>
      <c r="B55" s="21"/>
      <c r="C55" s="22" t="s">
        <v>147</v>
      </c>
      <c r="D55" s="21"/>
      <c r="E55" s="21" t="s">
        <v>148</v>
      </c>
      <c r="F55" s="33" t="s">
        <v>150</v>
      </c>
      <c r="G55" s="30">
        <v>0</v>
      </c>
      <c r="H55" s="23" t="s">
        <v>148</v>
      </c>
    </row>
    <row r="56" spans="1:8" x14ac:dyDescent="0.2">
      <c r="A56" s="21"/>
      <c r="B56" s="21"/>
      <c r="C56" s="31"/>
      <c r="D56" s="21"/>
      <c r="E56" s="21"/>
      <c r="F56" s="32"/>
      <c r="G56" s="32"/>
      <c r="H56" s="23" t="s">
        <v>148</v>
      </c>
    </row>
    <row r="57" spans="1:8" x14ac:dyDescent="0.2">
      <c r="A57" s="21"/>
      <c r="B57" s="21"/>
      <c r="C57" s="22" t="s">
        <v>155</v>
      </c>
      <c r="D57" s="21"/>
      <c r="E57" s="21"/>
      <c r="F57" s="29">
        <v>3066.1098947999999</v>
      </c>
      <c r="G57" s="30">
        <v>0.93976132999999995</v>
      </c>
      <c r="H57" s="23" t="s">
        <v>148</v>
      </c>
    </row>
    <row r="58" spans="1:8" x14ac:dyDescent="0.2">
      <c r="A58" s="21"/>
      <c r="B58" s="21"/>
      <c r="C58" s="31"/>
      <c r="D58" s="21"/>
      <c r="E58" s="21"/>
      <c r="F58" s="32"/>
      <c r="G58" s="32"/>
      <c r="H58" s="23" t="s">
        <v>148</v>
      </c>
    </row>
    <row r="59" spans="1:8" x14ac:dyDescent="0.2">
      <c r="A59" s="21"/>
      <c r="B59" s="21"/>
      <c r="C59" s="22" t="s">
        <v>156</v>
      </c>
      <c r="D59" s="21"/>
      <c r="E59" s="21"/>
      <c r="F59" s="32"/>
      <c r="G59" s="32"/>
      <c r="H59" s="23" t="s">
        <v>148</v>
      </c>
    </row>
    <row r="60" spans="1:8" x14ac:dyDescent="0.2">
      <c r="A60" s="21"/>
      <c r="B60" s="21"/>
      <c r="C60" s="22" t="s">
        <v>10</v>
      </c>
      <c r="D60" s="21"/>
      <c r="E60" s="21"/>
      <c r="F60" s="32"/>
      <c r="G60" s="32"/>
      <c r="H60" s="23" t="s">
        <v>148</v>
      </c>
    </row>
    <row r="61" spans="1:8" x14ac:dyDescent="0.2">
      <c r="A61" s="21"/>
      <c r="B61" s="21"/>
      <c r="C61" s="22" t="s">
        <v>147</v>
      </c>
      <c r="D61" s="21"/>
      <c r="E61" s="21" t="s">
        <v>148</v>
      </c>
      <c r="F61" s="33" t="s">
        <v>150</v>
      </c>
      <c r="G61" s="30">
        <v>0</v>
      </c>
      <c r="H61" s="23" t="s">
        <v>148</v>
      </c>
    </row>
    <row r="62" spans="1:8" x14ac:dyDescent="0.2">
      <c r="A62" s="21"/>
      <c r="B62" s="21"/>
      <c r="C62" s="31"/>
      <c r="D62" s="21"/>
      <c r="E62" s="21"/>
      <c r="F62" s="32"/>
      <c r="G62" s="32"/>
      <c r="H62" s="23" t="s">
        <v>148</v>
      </c>
    </row>
    <row r="63" spans="1:8" x14ac:dyDescent="0.2">
      <c r="A63" s="21"/>
      <c r="B63" s="21"/>
      <c r="C63" s="22" t="s">
        <v>157</v>
      </c>
      <c r="D63" s="21"/>
      <c r="E63" s="21"/>
      <c r="F63" s="21"/>
      <c r="G63" s="21"/>
      <c r="H63" s="23" t="s">
        <v>148</v>
      </c>
    </row>
    <row r="64" spans="1:8" x14ac:dyDescent="0.2">
      <c r="A64" s="21"/>
      <c r="B64" s="21"/>
      <c r="C64" s="22" t="s">
        <v>147</v>
      </c>
      <c r="D64" s="21"/>
      <c r="E64" s="21" t="s">
        <v>148</v>
      </c>
      <c r="F64" s="33" t="s">
        <v>150</v>
      </c>
      <c r="G64" s="30">
        <v>0</v>
      </c>
      <c r="H64" s="23" t="s">
        <v>148</v>
      </c>
    </row>
    <row r="65" spans="1:8" x14ac:dyDescent="0.2">
      <c r="A65" s="21"/>
      <c r="B65" s="21"/>
      <c r="C65" s="31"/>
      <c r="D65" s="21"/>
      <c r="E65" s="21"/>
      <c r="F65" s="32"/>
      <c r="G65" s="32"/>
      <c r="H65" s="23" t="s">
        <v>148</v>
      </c>
    </row>
    <row r="66" spans="1:8" x14ac:dyDescent="0.2">
      <c r="A66" s="21"/>
      <c r="B66" s="21"/>
      <c r="C66" s="22" t="s">
        <v>158</v>
      </c>
      <c r="D66" s="21"/>
      <c r="E66" s="21"/>
      <c r="F66" s="21"/>
      <c r="G66" s="21"/>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159</v>
      </c>
      <c r="D69" s="21"/>
      <c r="E69" s="21"/>
      <c r="F69" s="32"/>
      <c r="G69" s="32"/>
      <c r="H69" s="23" t="s">
        <v>148</v>
      </c>
    </row>
    <row r="70" spans="1:8" x14ac:dyDescent="0.2">
      <c r="A70" s="21"/>
      <c r="B70" s="21"/>
      <c r="C70" s="22" t="s">
        <v>147</v>
      </c>
      <c r="D70" s="21"/>
      <c r="E70" s="21" t="s">
        <v>148</v>
      </c>
      <c r="F70" s="33" t="s">
        <v>150</v>
      </c>
      <c r="G70" s="30">
        <v>0</v>
      </c>
      <c r="H70" s="23" t="s">
        <v>148</v>
      </c>
    </row>
    <row r="71" spans="1:8" x14ac:dyDescent="0.2">
      <c r="A71" s="21"/>
      <c r="B71" s="21"/>
      <c r="C71" s="31"/>
      <c r="D71" s="21"/>
      <c r="E71" s="21"/>
      <c r="F71" s="32"/>
      <c r="G71" s="32"/>
      <c r="H71" s="23" t="s">
        <v>148</v>
      </c>
    </row>
    <row r="72" spans="1:8" x14ac:dyDescent="0.2">
      <c r="A72" s="21"/>
      <c r="B72" s="21"/>
      <c r="C72" s="22" t="s">
        <v>160</v>
      </c>
      <c r="D72" s="21"/>
      <c r="E72" s="21"/>
      <c r="F72" s="29">
        <v>0</v>
      </c>
      <c r="G72" s="30">
        <v>0</v>
      </c>
      <c r="H72" s="23" t="s">
        <v>148</v>
      </c>
    </row>
    <row r="73" spans="1:8" x14ac:dyDescent="0.2">
      <c r="A73" s="21"/>
      <c r="B73" s="21"/>
      <c r="C73" s="31"/>
      <c r="D73" s="21"/>
      <c r="E73" s="21"/>
      <c r="F73" s="32"/>
      <c r="G73" s="32"/>
      <c r="H73" s="23" t="s">
        <v>148</v>
      </c>
    </row>
    <row r="74" spans="1:8" x14ac:dyDescent="0.2">
      <c r="A74" s="21"/>
      <c r="B74" s="21"/>
      <c r="C74" s="22" t="s">
        <v>161</v>
      </c>
      <c r="D74" s="21"/>
      <c r="E74" s="21"/>
      <c r="F74" s="32"/>
      <c r="G74" s="32"/>
      <c r="H74" s="23" t="s">
        <v>148</v>
      </c>
    </row>
    <row r="75" spans="1:8" x14ac:dyDescent="0.2">
      <c r="A75" s="21"/>
      <c r="B75" s="21"/>
      <c r="C75" s="22" t="s">
        <v>162</v>
      </c>
      <c r="D75" s="21"/>
      <c r="E75" s="21"/>
      <c r="F75" s="32"/>
      <c r="G75" s="32"/>
      <c r="H75" s="23" t="s">
        <v>148</v>
      </c>
    </row>
    <row r="76" spans="1:8" x14ac:dyDescent="0.2">
      <c r="A76" s="21"/>
      <c r="B76" s="21"/>
      <c r="C76" s="22" t="s">
        <v>147</v>
      </c>
      <c r="D76" s="21"/>
      <c r="E76" s="21" t="s">
        <v>148</v>
      </c>
      <c r="F76" s="33" t="s">
        <v>150</v>
      </c>
      <c r="G76" s="30">
        <v>0</v>
      </c>
      <c r="H76" s="23" t="s">
        <v>148</v>
      </c>
    </row>
    <row r="77" spans="1:8" x14ac:dyDescent="0.2">
      <c r="A77" s="21"/>
      <c r="B77" s="21"/>
      <c r="C77" s="31"/>
      <c r="D77" s="21"/>
      <c r="E77" s="21"/>
      <c r="F77" s="32"/>
      <c r="G77" s="32"/>
      <c r="H77" s="23" t="s">
        <v>148</v>
      </c>
    </row>
    <row r="78" spans="1:8" x14ac:dyDescent="0.2">
      <c r="A78" s="21"/>
      <c r="B78" s="21"/>
      <c r="C78" s="22" t="s">
        <v>163</v>
      </c>
      <c r="D78" s="21"/>
      <c r="E78" s="21"/>
      <c r="F78" s="32"/>
      <c r="G78" s="32"/>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164</v>
      </c>
      <c r="D81" s="21"/>
      <c r="E81" s="21"/>
      <c r="F81" s="32"/>
      <c r="G81" s="32"/>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165</v>
      </c>
      <c r="D84" s="21"/>
      <c r="E84" s="21"/>
      <c r="F84" s="32"/>
      <c r="G84" s="32"/>
      <c r="H84" s="23" t="s">
        <v>148</v>
      </c>
    </row>
    <row r="85" spans="1:8" x14ac:dyDescent="0.2">
      <c r="A85" s="24">
        <v>1</v>
      </c>
      <c r="B85" s="25"/>
      <c r="C85" s="25" t="s">
        <v>166</v>
      </c>
      <c r="D85" s="25"/>
      <c r="E85" s="35"/>
      <c r="F85" s="27">
        <v>197.29564800099999</v>
      </c>
      <c r="G85" s="28">
        <v>6.0471030000000002E-2</v>
      </c>
      <c r="H85" s="23">
        <v>6.76</v>
      </c>
    </row>
    <row r="86" spans="1:8" x14ac:dyDescent="0.2">
      <c r="A86" s="21"/>
      <c r="B86" s="21"/>
      <c r="C86" s="22" t="s">
        <v>147</v>
      </c>
      <c r="D86" s="21"/>
      <c r="E86" s="21" t="s">
        <v>148</v>
      </c>
      <c r="F86" s="29">
        <v>197.29564800099999</v>
      </c>
      <c r="G86" s="30">
        <v>6.0471030000000002E-2</v>
      </c>
      <c r="H86" s="23" t="s">
        <v>148</v>
      </c>
    </row>
    <row r="87" spans="1:8" x14ac:dyDescent="0.2">
      <c r="A87" s="21"/>
      <c r="B87" s="21"/>
      <c r="C87" s="31"/>
      <c r="D87" s="21"/>
      <c r="E87" s="21"/>
      <c r="F87" s="32"/>
      <c r="G87" s="32"/>
      <c r="H87" s="23" t="s">
        <v>148</v>
      </c>
    </row>
    <row r="88" spans="1:8" x14ac:dyDescent="0.2">
      <c r="A88" s="21"/>
      <c r="B88" s="21"/>
      <c r="C88" s="22" t="s">
        <v>167</v>
      </c>
      <c r="D88" s="21"/>
      <c r="E88" s="21"/>
      <c r="F88" s="29">
        <v>197.29564800099999</v>
      </c>
      <c r="G88" s="30">
        <v>6.0471030000000002E-2</v>
      </c>
      <c r="H88" s="23" t="s">
        <v>148</v>
      </c>
    </row>
    <row r="89" spans="1:8" x14ac:dyDescent="0.2">
      <c r="A89" s="21"/>
      <c r="B89" s="21"/>
      <c r="C89" s="32"/>
      <c r="D89" s="21"/>
      <c r="E89" s="21"/>
      <c r="F89" s="21"/>
      <c r="G89" s="21"/>
      <c r="H89" s="23" t="s">
        <v>148</v>
      </c>
    </row>
    <row r="90" spans="1:8" x14ac:dyDescent="0.2">
      <c r="A90" s="21"/>
      <c r="B90" s="21"/>
      <c r="C90" s="22" t="s">
        <v>168</v>
      </c>
      <c r="D90" s="21"/>
      <c r="E90" s="21"/>
      <c r="F90" s="21"/>
      <c r="G90" s="21"/>
      <c r="H90" s="23" t="s">
        <v>148</v>
      </c>
    </row>
    <row r="91" spans="1:8" x14ac:dyDescent="0.2">
      <c r="A91" s="21"/>
      <c r="B91" s="21"/>
      <c r="C91" s="22" t="s">
        <v>169</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170</v>
      </c>
      <c r="D94" s="21"/>
      <c r="E94" s="21"/>
      <c r="F94" s="21"/>
      <c r="G94" s="21"/>
      <c r="H94" s="23" t="s">
        <v>148</v>
      </c>
    </row>
    <row r="95" spans="1:8" x14ac:dyDescent="0.2">
      <c r="A95" s="21"/>
      <c r="B95" s="21"/>
      <c r="C95" s="22" t="s">
        <v>171</v>
      </c>
      <c r="D95" s="21"/>
      <c r="E95" s="21"/>
      <c r="F95" s="21"/>
      <c r="G95" s="21"/>
      <c r="H95" s="23" t="s">
        <v>148</v>
      </c>
    </row>
    <row r="96" spans="1:8" x14ac:dyDescent="0.2">
      <c r="A96" s="21"/>
      <c r="B96" s="21"/>
      <c r="C96" s="22" t="s">
        <v>147</v>
      </c>
      <c r="D96" s="21"/>
      <c r="E96" s="21" t="s">
        <v>148</v>
      </c>
      <c r="F96" s="33" t="s">
        <v>150</v>
      </c>
      <c r="G96" s="30">
        <v>0</v>
      </c>
      <c r="H96" s="23" t="s">
        <v>148</v>
      </c>
    </row>
    <row r="97" spans="1:17" x14ac:dyDescent="0.2">
      <c r="A97" s="21"/>
      <c r="B97" s="21"/>
      <c r="C97" s="31"/>
      <c r="D97" s="21"/>
      <c r="E97" s="21"/>
      <c r="F97" s="32"/>
      <c r="G97" s="32"/>
      <c r="H97" s="23" t="s">
        <v>148</v>
      </c>
    </row>
    <row r="98" spans="1:17" x14ac:dyDescent="0.2">
      <c r="A98" s="21"/>
      <c r="B98" s="21"/>
      <c r="C98" s="22" t="s">
        <v>172</v>
      </c>
      <c r="D98" s="21"/>
      <c r="E98" s="21"/>
      <c r="F98" s="32"/>
      <c r="G98" s="32"/>
      <c r="H98" s="23" t="s">
        <v>148</v>
      </c>
    </row>
    <row r="99" spans="1:17" x14ac:dyDescent="0.2">
      <c r="A99" s="21"/>
      <c r="B99" s="21"/>
      <c r="C99" s="22" t="s">
        <v>147</v>
      </c>
      <c r="D99" s="21"/>
      <c r="E99" s="21" t="s">
        <v>148</v>
      </c>
      <c r="F99" s="33" t="s">
        <v>150</v>
      </c>
      <c r="G99" s="30">
        <v>0</v>
      </c>
      <c r="H99" s="23" t="s">
        <v>148</v>
      </c>
    </row>
    <row r="100" spans="1:17" x14ac:dyDescent="0.2">
      <c r="A100" s="21"/>
      <c r="B100" s="21"/>
      <c r="C100" s="31"/>
      <c r="D100" s="21"/>
      <c r="E100" s="21"/>
      <c r="F100" s="32"/>
      <c r="G100" s="32"/>
      <c r="H100" s="23" t="s">
        <v>148</v>
      </c>
    </row>
    <row r="101" spans="1:17" x14ac:dyDescent="0.2">
      <c r="A101" s="35"/>
      <c r="B101" s="25"/>
      <c r="C101" s="25" t="s">
        <v>173</v>
      </c>
      <c r="D101" s="25"/>
      <c r="E101" s="35"/>
      <c r="F101" s="27">
        <v>-0.75801452000000002</v>
      </c>
      <c r="G101" s="28">
        <v>-2.3232999999999999E-4</v>
      </c>
      <c r="H101" s="23" t="s">
        <v>148</v>
      </c>
    </row>
    <row r="102" spans="1:17" x14ac:dyDescent="0.2">
      <c r="A102" s="31"/>
      <c r="B102" s="31"/>
      <c r="C102" s="22" t="s">
        <v>174</v>
      </c>
      <c r="D102" s="32"/>
      <c r="E102" s="32"/>
      <c r="F102" s="29">
        <v>3262.6475282810002</v>
      </c>
      <c r="G102" s="36">
        <v>1.00000003</v>
      </c>
      <c r="H102" s="23" t="s">
        <v>148</v>
      </c>
    </row>
    <row r="103" spans="1:17" x14ac:dyDescent="0.2">
      <c r="A103" s="66"/>
      <c r="B103" s="66"/>
      <c r="C103" s="66"/>
      <c r="D103" s="67"/>
      <c r="E103" s="67"/>
      <c r="F103" s="67"/>
      <c r="G103" s="67"/>
    </row>
    <row r="104" spans="1:17" x14ac:dyDescent="0.2">
      <c r="A104" s="39"/>
      <c r="B104" s="217" t="s">
        <v>848</v>
      </c>
      <c r="C104" s="217"/>
      <c r="D104" s="217"/>
      <c r="E104" s="217"/>
      <c r="F104" s="217"/>
      <c r="G104" s="217"/>
      <c r="H104" s="217"/>
      <c r="J104" s="41"/>
    </row>
    <row r="105" spans="1:17" x14ac:dyDescent="0.2">
      <c r="A105" s="39"/>
      <c r="B105" s="217" t="s">
        <v>849</v>
      </c>
      <c r="C105" s="217"/>
      <c r="D105" s="217"/>
      <c r="E105" s="217"/>
      <c r="F105" s="217"/>
      <c r="G105" s="217"/>
      <c r="H105" s="217"/>
      <c r="J105" s="41"/>
    </row>
    <row r="106" spans="1:17" x14ac:dyDescent="0.2">
      <c r="A106" s="39"/>
      <c r="B106" s="217" t="s">
        <v>850</v>
      </c>
      <c r="C106" s="217"/>
      <c r="D106" s="217"/>
      <c r="E106" s="217"/>
      <c r="F106" s="217"/>
      <c r="G106" s="217"/>
      <c r="H106" s="217"/>
      <c r="J106" s="41"/>
    </row>
    <row r="107" spans="1:17" s="43" customFormat="1" ht="66.75" customHeight="1" x14ac:dyDescent="0.25">
      <c r="A107" s="42"/>
      <c r="B107" s="218" t="s">
        <v>851</v>
      </c>
      <c r="C107" s="218"/>
      <c r="D107" s="218"/>
      <c r="E107" s="218"/>
      <c r="F107" s="218"/>
      <c r="G107" s="218"/>
      <c r="H107" s="218"/>
      <c r="I107"/>
      <c r="J107" s="41"/>
      <c r="K107"/>
      <c r="L107"/>
      <c r="M107"/>
      <c r="N107"/>
      <c r="O107"/>
      <c r="P107"/>
      <c r="Q107"/>
    </row>
    <row r="108" spans="1:17" x14ac:dyDescent="0.2">
      <c r="A108" s="39"/>
      <c r="B108" s="217" t="s">
        <v>852</v>
      </c>
      <c r="C108" s="217"/>
      <c r="D108" s="217"/>
      <c r="E108" s="217"/>
      <c r="F108" s="217"/>
      <c r="G108" s="217"/>
      <c r="H108" s="217"/>
      <c r="J108" s="41"/>
    </row>
    <row r="109" spans="1:17" x14ac:dyDescent="0.2">
      <c r="A109" s="45"/>
      <c r="B109" s="45"/>
      <c r="C109" s="45"/>
      <c r="D109" s="47"/>
      <c r="E109" s="47"/>
      <c r="F109" s="47"/>
      <c r="G109" s="47"/>
    </row>
    <row r="110" spans="1:17" x14ac:dyDescent="0.2">
      <c r="A110" s="45"/>
      <c r="B110" s="214" t="s">
        <v>175</v>
      </c>
      <c r="C110" s="215"/>
      <c r="D110" s="216"/>
      <c r="E110" s="46"/>
      <c r="F110" s="47"/>
      <c r="G110" s="47"/>
    </row>
    <row r="111" spans="1:17" x14ac:dyDescent="0.2">
      <c r="A111" s="45"/>
      <c r="B111" s="212" t="s">
        <v>176</v>
      </c>
      <c r="C111" s="213"/>
      <c r="D111" s="22" t="s">
        <v>177</v>
      </c>
      <c r="E111" s="46"/>
      <c r="F111" s="47"/>
      <c r="G111" s="47"/>
    </row>
    <row r="112" spans="1:17" ht="12.75" customHeight="1" x14ac:dyDescent="0.2">
      <c r="A112" s="45"/>
      <c r="B112" s="210" t="s">
        <v>853</v>
      </c>
      <c r="C112" s="211"/>
      <c r="D112" s="22" t="s">
        <v>177</v>
      </c>
      <c r="E112" s="46"/>
      <c r="F112" s="47"/>
      <c r="G112" s="47"/>
    </row>
    <row r="113" spans="1:10" x14ac:dyDescent="0.2">
      <c r="A113" s="45"/>
      <c r="B113" s="212" t="s">
        <v>178</v>
      </c>
      <c r="C113" s="213"/>
      <c r="D113" s="32" t="s">
        <v>148</v>
      </c>
      <c r="E113" s="46"/>
      <c r="F113" s="47"/>
      <c r="G113" s="47"/>
    </row>
    <row r="114" spans="1:10" x14ac:dyDescent="0.2">
      <c r="A114" s="50"/>
      <c r="B114" s="51" t="s">
        <v>148</v>
      </c>
      <c r="C114" s="51" t="s">
        <v>854</v>
      </c>
      <c r="D114" s="51" t="s">
        <v>179</v>
      </c>
      <c r="E114" s="50"/>
      <c r="F114" s="50"/>
      <c r="G114" s="50"/>
      <c r="H114" s="50"/>
      <c r="J114" s="41"/>
    </row>
    <row r="115" spans="1:10" x14ac:dyDescent="0.2">
      <c r="A115" s="50"/>
      <c r="B115" s="52" t="s">
        <v>180</v>
      </c>
      <c r="C115" s="53">
        <v>45716</v>
      </c>
      <c r="D115" s="53">
        <v>45747</v>
      </c>
      <c r="E115" s="50"/>
      <c r="F115" s="50"/>
      <c r="G115" s="50"/>
      <c r="J115" s="41"/>
    </row>
    <row r="116" spans="1:10" x14ac:dyDescent="0.2">
      <c r="A116" s="54"/>
      <c r="B116" s="25" t="s">
        <v>181</v>
      </c>
      <c r="C116" s="55">
        <v>22.8748</v>
      </c>
      <c r="D116" s="55">
        <v>23.861799999999999</v>
      </c>
      <c r="E116" s="54"/>
      <c r="F116" s="56"/>
      <c r="G116" s="57"/>
    </row>
    <row r="117" spans="1:10" x14ac:dyDescent="0.2">
      <c r="A117" s="54"/>
      <c r="B117" s="25" t="s">
        <v>1025</v>
      </c>
      <c r="C117" s="55">
        <v>22.139500000000002</v>
      </c>
      <c r="D117" s="55">
        <v>23.094799999999999</v>
      </c>
      <c r="E117" s="54"/>
      <c r="F117" s="56"/>
      <c r="G117" s="57"/>
    </row>
    <row r="118" spans="1:10" x14ac:dyDescent="0.2">
      <c r="A118" s="54"/>
      <c r="B118" s="25" t="s">
        <v>182</v>
      </c>
      <c r="C118" s="55">
        <v>21.841999999999999</v>
      </c>
      <c r="D118" s="55">
        <v>22.779800000000002</v>
      </c>
      <c r="E118" s="54"/>
      <c r="F118" s="56"/>
      <c r="G118" s="57"/>
    </row>
    <row r="119" spans="1:10" x14ac:dyDescent="0.2">
      <c r="A119" s="54"/>
      <c r="B119" s="25" t="s">
        <v>1026</v>
      </c>
      <c r="C119" s="55">
        <v>21.108899999999998</v>
      </c>
      <c r="D119" s="55">
        <v>22.0152</v>
      </c>
      <c r="E119" s="54"/>
      <c r="F119" s="56"/>
      <c r="G119" s="57"/>
    </row>
    <row r="120" spans="1:10" x14ac:dyDescent="0.2">
      <c r="A120" s="54"/>
      <c r="B120" s="54"/>
      <c r="C120" s="54"/>
      <c r="D120" s="54"/>
      <c r="E120" s="54"/>
      <c r="F120" s="54"/>
      <c r="G120" s="54"/>
    </row>
    <row r="121" spans="1:10" x14ac:dyDescent="0.2">
      <c r="A121" s="50"/>
      <c r="B121" s="210" t="s">
        <v>855</v>
      </c>
      <c r="C121" s="211"/>
      <c r="D121" s="48" t="s">
        <v>177</v>
      </c>
      <c r="E121" s="50"/>
      <c r="F121" s="50"/>
      <c r="G121" s="50"/>
    </row>
    <row r="122" spans="1:10" x14ac:dyDescent="0.2">
      <c r="A122" s="50"/>
      <c r="B122" s="75"/>
      <c r="C122" s="75"/>
      <c r="D122" s="75"/>
      <c r="E122" s="50"/>
      <c r="F122" s="50"/>
      <c r="G122" s="50"/>
    </row>
    <row r="123" spans="1:10" x14ac:dyDescent="0.2">
      <c r="A123" s="50"/>
      <c r="B123" s="210" t="s">
        <v>183</v>
      </c>
      <c r="C123" s="211"/>
      <c r="D123" s="48" t="s">
        <v>177</v>
      </c>
      <c r="E123" s="61"/>
      <c r="F123" s="50"/>
      <c r="G123" s="50"/>
    </row>
    <row r="124" spans="1:10" x14ac:dyDescent="0.2">
      <c r="A124" s="50"/>
      <c r="B124" s="210" t="s">
        <v>184</v>
      </c>
      <c r="C124" s="211"/>
      <c r="D124" s="48" t="s">
        <v>177</v>
      </c>
      <c r="E124" s="61"/>
      <c r="F124" s="50"/>
      <c r="G124" s="50"/>
    </row>
    <row r="125" spans="1:10" x14ac:dyDescent="0.2">
      <c r="A125" s="50"/>
      <c r="B125" s="210" t="s">
        <v>185</v>
      </c>
      <c r="C125" s="211"/>
      <c r="D125" s="48" t="s">
        <v>177</v>
      </c>
      <c r="E125" s="61"/>
      <c r="F125" s="50"/>
      <c r="G125" s="50"/>
    </row>
    <row r="126" spans="1:10" x14ac:dyDescent="0.2">
      <c r="A126" s="50"/>
      <c r="B126" s="210" t="s">
        <v>186</v>
      </c>
      <c r="C126" s="211"/>
      <c r="D126" s="62">
        <v>0.30653061907844059</v>
      </c>
      <c r="E126" s="50"/>
      <c r="F126" s="40"/>
      <c r="G126" s="60"/>
    </row>
    <row r="128" spans="1:10" x14ac:dyDescent="0.2">
      <c r="B128" s="219" t="s">
        <v>856</v>
      </c>
      <c r="C128" s="219"/>
    </row>
    <row r="130" spans="2:10" ht="153.75" customHeight="1" x14ac:dyDescent="0.2"/>
    <row r="133" spans="2:10" x14ac:dyDescent="0.2">
      <c r="B133" s="63" t="s">
        <v>857</v>
      </c>
      <c r="C133" s="64"/>
      <c r="D133" s="63"/>
    </row>
    <row r="134" spans="2:10" x14ac:dyDescent="0.2">
      <c r="B134" s="63" t="s">
        <v>873</v>
      </c>
      <c r="D134" s="63"/>
    </row>
    <row r="135" spans="2:10" ht="165" customHeight="1" x14ac:dyDescent="0.2"/>
    <row r="136" spans="2:10" x14ac:dyDescent="0.2">
      <c r="J136" s="20"/>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sheetData>
  <mergeCells count="18">
    <mergeCell ref="B128:C128"/>
    <mergeCell ref="B121:C121"/>
    <mergeCell ref="B125:C125"/>
    <mergeCell ref="B126:C126"/>
    <mergeCell ref="B123:C123"/>
    <mergeCell ref="B124:C124"/>
    <mergeCell ref="A1:H1"/>
    <mergeCell ref="A2:H2"/>
    <mergeCell ref="A3:H3"/>
    <mergeCell ref="B112:C112"/>
    <mergeCell ref="B113:C113"/>
    <mergeCell ref="B110:D110"/>
    <mergeCell ref="B111:C111"/>
    <mergeCell ref="B104:H104"/>
    <mergeCell ref="B105:H105"/>
    <mergeCell ref="B106:H106"/>
    <mergeCell ref="B107:H107"/>
    <mergeCell ref="B108:H108"/>
  </mergeCells>
  <hyperlinks>
    <hyperlink ref="I1" location="Index!B2" display="Index" xr:uid="{69D4AA29-1821-430C-B59A-068A378903A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5D049-266D-4672-9A79-8681F4E94CF3}">
  <sheetPr>
    <outlinePr summaryBelow="0" summaryRight="0"/>
  </sheetPr>
  <dimension ref="A1:Q201"/>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518</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437</v>
      </c>
      <c r="C7" s="25" t="s">
        <v>438</v>
      </c>
      <c r="D7" s="25" t="s">
        <v>203</v>
      </c>
      <c r="E7" s="26">
        <v>1898655</v>
      </c>
      <c r="F7" s="27">
        <v>9179.9969249999995</v>
      </c>
      <c r="G7" s="28">
        <v>3.1063239999999999E-2</v>
      </c>
      <c r="H7" s="23" t="s">
        <v>148</v>
      </c>
    </row>
    <row r="8" spans="1:9" x14ac:dyDescent="0.2">
      <c r="A8" s="24">
        <v>2</v>
      </c>
      <c r="B8" s="25" t="s">
        <v>344</v>
      </c>
      <c r="C8" s="25" t="s">
        <v>345</v>
      </c>
      <c r="D8" s="25" t="s">
        <v>346</v>
      </c>
      <c r="E8" s="26">
        <v>509862</v>
      </c>
      <c r="F8" s="27">
        <v>8201.3852009999991</v>
      </c>
      <c r="G8" s="28">
        <v>2.7751809999999998E-2</v>
      </c>
      <c r="H8" s="23" t="s">
        <v>148</v>
      </c>
    </row>
    <row r="9" spans="1:9" x14ac:dyDescent="0.2">
      <c r="A9" s="24">
        <v>3</v>
      </c>
      <c r="B9" s="25" t="s">
        <v>441</v>
      </c>
      <c r="C9" s="25" t="s">
        <v>442</v>
      </c>
      <c r="D9" s="25" t="s">
        <v>38</v>
      </c>
      <c r="E9" s="26">
        <v>400720</v>
      </c>
      <c r="F9" s="27">
        <v>7920.2308000000003</v>
      </c>
      <c r="G9" s="28">
        <v>2.680045E-2</v>
      </c>
      <c r="H9" s="23" t="s">
        <v>148</v>
      </c>
    </row>
    <row r="10" spans="1:9" x14ac:dyDescent="0.2">
      <c r="A10" s="24">
        <v>4</v>
      </c>
      <c r="B10" s="25" t="s">
        <v>462</v>
      </c>
      <c r="C10" s="25" t="s">
        <v>463</v>
      </c>
      <c r="D10" s="25" t="s">
        <v>89</v>
      </c>
      <c r="E10" s="26">
        <v>434995</v>
      </c>
      <c r="F10" s="27">
        <v>7618.7199275000003</v>
      </c>
      <c r="G10" s="28">
        <v>2.5780190000000001E-2</v>
      </c>
      <c r="H10" s="23" t="s">
        <v>148</v>
      </c>
    </row>
    <row r="11" spans="1:9" x14ac:dyDescent="0.2">
      <c r="A11" s="24">
        <v>5</v>
      </c>
      <c r="B11" s="25" t="s">
        <v>519</v>
      </c>
      <c r="C11" s="25" t="s">
        <v>520</v>
      </c>
      <c r="D11" s="25" t="s">
        <v>89</v>
      </c>
      <c r="E11" s="26">
        <v>815542</v>
      </c>
      <c r="F11" s="27">
        <v>7189.0027300000002</v>
      </c>
      <c r="G11" s="28">
        <v>2.432612E-2</v>
      </c>
      <c r="H11" s="23" t="s">
        <v>148</v>
      </c>
    </row>
    <row r="12" spans="1:9" x14ac:dyDescent="0.2">
      <c r="A12" s="24">
        <v>6</v>
      </c>
      <c r="B12" s="25" t="s">
        <v>69</v>
      </c>
      <c r="C12" s="25" t="s">
        <v>70</v>
      </c>
      <c r="D12" s="25" t="s">
        <v>71</v>
      </c>
      <c r="E12" s="26">
        <v>137582</v>
      </c>
      <c r="F12" s="27">
        <v>6710.2868859999999</v>
      </c>
      <c r="G12" s="28">
        <v>2.2706239999999999E-2</v>
      </c>
      <c r="H12" s="23" t="s">
        <v>148</v>
      </c>
    </row>
    <row r="13" spans="1:9" x14ac:dyDescent="0.2">
      <c r="A13" s="24">
        <v>7</v>
      </c>
      <c r="B13" s="25" t="s">
        <v>74</v>
      </c>
      <c r="C13" s="25" t="s">
        <v>75</v>
      </c>
      <c r="D13" s="25" t="s">
        <v>66</v>
      </c>
      <c r="E13" s="26">
        <v>936780</v>
      </c>
      <c r="F13" s="27">
        <v>6686.7356399999999</v>
      </c>
      <c r="G13" s="28">
        <v>2.2626549999999999E-2</v>
      </c>
      <c r="H13" s="23" t="s">
        <v>148</v>
      </c>
    </row>
    <row r="14" spans="1:9" ht="25.5" x14ac:dyDescent="0.2">
      <c r="A14" s="24">
        <v>8</v>
      </c>
      <c r="B14" s="25" t="s">
        <v>521</v>
      </c>
      <c r="C14" s="25" t="s">
        <v>522</v>
      </c>
      <c r="D14" s="25" t="s">
        <v>211</v>
      </c>
      <c r="E14" s="26">
        <v>1184520</v>
      </c>
      <c r="F14" s="27">
        <v>6485.2470000000003</v>
      </c>
      <c r="G14" s="28">
        <v>2.1944749999999999E-2</v>
      </c>
      <c r="H14" s="23" t="s">
        <v>148</v>
      </c>
    </row>
    <row r="15" spans="1:9" x14ac:dyDescent="0.2">
      <c r="A15" s="24">
        <v>9</v>
      </c>
      <c r="B15" s="25" t="s">
        <v>445</v>
      </c>
      <c r="C15" s="25" t="s">
        <v>446</v>
      </c>
      <c r="D15" s="25" t="s">
        <v>28</v>
      </c>
      <c r="E15" s="26">
        <v>18825767</v>
      </c>
      <c r="F15" s="27">
        <v>6477.9464246999996</v>
      </c>
      <c r="G15" s="28">
        <v>2.192005E-2</v>
      </c>
      <c r="H15" s="23" t="s">
        <v>148</v>
      </c>
    </row>
    <row r="16" spans="1:9" x14ac:dyDescent="0.2">
      <c r="A16" s="24">
        <v>10</v>
      </c>
      <c r="B16" s="25" t="s">
        <v>523</v>
      </c>
      <c r="C16" s="25" t="s">
        <v>524</v>
      </c>
      <c r="D16" s="25" t="s">
        <v>525</v>
      </c>
      <c r="E16" s="26">
        <v>791244</v>
      </c>
      <c r="F16" s="27">
        <v>6216.0128640000003</v>
      </c>
      <c r="G16" s="28">
        <v>2.1033719999999999E-2</v>
      </c>
      <c r="H16" s="23" t="s">
        <v>148</v>
      </c>
    </row>
    <row r="17" spans="1:8" x14ac:dyDescent="0.2">
      <c r="A17" s="24">
        <v>11</v>
      </c>
      <c r="B17" s="25" t="s">
        <v>92</v>
      </c>
      <c r="C17" s="25" t="s">
        <v>93</v>
      </c>
      <c r="D17" s="25" t="s">
        <v>71</v>
      </c>
      <c r="E17" s="26">
        <v>644786</v>
      </c>
      <c r="F17" s="27">
        <v>5824.6743310000002</v>
      </c>
      <c r="G17" s="28">
        <v>1.970951E-2</v>
      </c>
      <c r="H17" s="23" t="s">
        <v>148</v>
      </c>
    </row>
    <row r="18" spans="1:8" ht="25.5" x14ac:dyDescent="0.2">
      <c r="A18" s="24">
        <v>12</v>
      </c>
      <c r="B18" s="25" t="s">
        <v>526</v>
      </c>
      <c r="C18" s="25" t="s">
        <v>527</v>
      </c>
      <c r="D18" s="25" t="s">
        <v>200</v>
      </c>
      <c r="E18" s="26">
        <v>115943</v>
      </c>
      <c r="F18" s="27">
        <v>5596.2787525000003</v>
      </c>
      <c r="G18" s="28">
        <v>1.8936669999999999E-2</v>
      </c>
      <c r="H18" s="23" t="s">
        <v>148</v>
      </c>
    </row>
    <row r="19" spans="1:8" x14ac:dyDescent="0.2">
      <c r="A19" s="24">
        <v>13</v>
      </c>
      <c r="B19" s="25" t="s">
        <v>458</v>
      </c>
      <c r="C19" s="25" t="s">
        <v>459</v>
      </c>
      <c r="D19" s="25" t="s">
        <v>206</v>
      </c>
      <c r="E19" s="26">
        <v>1253596</v>
      </c>
      <c r="F19" s="27">
        <v>5578.5021999999999</v>
      </c>
      <c r="G19" s="28">
        <v>1.8876509999999999E-2</v>
      </c>
      <c r="H19" s="23" t="s">
        <v>148</v>
      </c>
    </row>
    <row r="20" spans="1:8" x14ac:dyDescent="0.2">
      <c r="A20" s="24">
        <v>14</v>
      </c>
      <c r="B20" s="25" t="s">
        <v>249</v>
      </c>
      <c r="C20" s="25" t="s">
        <v>250</v>
      </c>
      <c r="D20" s="25" t="s">
        <v>226</v>
      </c>
      <c r="E20" s="26">
        <v>669376</v>
      </c>
      <c r="F20" s="27">
        <v>5485.2016320000002</v>
      </c>
      <c r="G20" s="28">
        <v>1.8560799999999999E-2</v>
      </c>
      <c r="H20" s="23" t="s">
        <v>148</v>
      </c>
    </row>
    <row r="21" spans="1:8" x14ac:dyDescent="0.2">
      <c r="A21" s="24">
        <v>15</v>
      </c>
      <c r="B21" s="25" t="s">
        <v>528</v>
      </c>
      <c r="C21" s="25" t="s">
        <v>529</v>
      </c>
      <c r="D21" s="25" t="s">
        <v>33</v>
      </c>
      <c r="E21" s="26">
        <v>421865</v>
      </c>
      <c r="F21" s="27">
        <v>5404.7234474999996</v>
      </c>
      <c r="G21" s="28">
        <v>1.8288479999999999E-2</v>
      </c>
      <c r="H21" s="23" t="s">
        <v>148</v>
      </c>
    </row>
    <row r="22" spans="1:8" x14ac:dyDescent="0.2">
      <c r="A22" s="24">
        <v>16</v>
      </c>
      <c r="B22" s="25" t="s">
        <v>142</v>
      </c>
      <c r="C22" s="25" t="s">
        <v>143</v>
      </c>
      <c r="D22" s="25" t="s">
        <v>38</v>
      </c>
      <c r="E22" s="26">
        <v>2292237</v>
      </c>
      <c r="F22" s="27">
        <v>5201.0857530000003</v>
      </c>
      <c r="G22" s="28">
        <v>1.7599409999999999E-2</v>
      </c>
      <c r="H22" s="23" t="s">
        <v>148</v>
      </c>
    </row>
    <row r="23" spans="1:8" x14ac:dyDescent="0.2">
      <c r="A23" s="24">
        <v>17</v>
      </c>
      <c r="B23" s="25" t="s">
        <v>453</v>
      </c>
      <c r="C23" s="25" t="s">
        <v>454</v>
      </c>
      <c r="D23" s="25" t="s">
        <v>28</v>
      </c>
      <c r="E23" s="26">
        <v>9377207</v>
      </c>
      <c r="F23" s="27">
        <v>5155.5884085999996</v>
      </c>
      <c r="G23" s="28">
        <v>1.7445459999999999E-2</v>
      </c>
      <c r="H23" s="23" t="s">
        <v>148</v>
      </c>
    </row>
    <row r="24" spans="1:8" x14ac:dyDescent="0.2">
      <c r="A24" s="24">
        <v>18</v>
      </c>
      <c r="B24" s="25" t="s">
        <v>460</v>
      </c>
      <c r="C24" s="25" t="s">
        <v>461</v>
      </c>
      <c r="D24" s="25" t="s">
        <v>66</v>
      </c>
      <c r="E24" s="26">
        <v>1005408</v>
      </c>
      <c r="F24" s="27">
        <v>5100.434784</v>
      </c>
      <c r="G24" s="28">
        <v>1.7258829999999999E-2</v>
      </c>
      <c r="H24" s="23" t="s">
        <v>148</v>
      </c>
    </row>
    <row r="25" spans="1:8" x14ac:dyDescent="0.2">
      <c r="A25" s="24">
        <v>19</v>
      </c>
      <c r="B25" s="25" t="s">
        <v>470</v>
      </c>
      <c r="C25" s="25" t="s">
        <v>471</v>
      </c>
      <c r="D25" s="25" t="s">
        <v>226</v>
      </c>
      <c r="E25" s="26">
        <v>724141</v>
      </c>
      <c r="F25" s="27">
        <v>5067.5387179999998</v>
      </c>
      <c r="G25" s="28">
        <v>1.7147519999999999E-2</v>
      </c>
      <c r="H25" s="23" t="s">
        <v>148</v>
      </c>
    </row>
    <row r="26" spans="1:8" ht="25.5" x14ac:dyDescent="0.2">
      <c r="A26" s="24">
        <v>20</v>
      </c>
      <c r="B26" s="25" t="s">
        <v>530</v>
      </c>
      <c r="C26" s="25" t="s">
        <v>531</v>
      </c>
      <c r="D26" s="25" t="s">
        <v>200</v>
      </c>
      <c r="E26" s="26">
        <v>40411</v>
      </c>
      <c r="F26" s="27">
        <v>4878.2340704999997</v>
      </c>
      <c r="G26" s="28">
        <v>1.6506949999999999E-2</v>
      </c>
      <c r="H26" s="23" t="s">
        <v>148</v>
      </c>
    </row>
    <row r="27" spans="1:8" x14ac:dyDescent="0.2">
      <c r="A27" s="24">
        <v>21</v>
      </c>
      <c r="B27" s="25" t="s">
        <v>94</v>
      </c>
      <c r="C27" s="25" t="s">
        <v>95</v>
      </c>
      <c r="D27" s="25" t="s">
        <v>61</v>
      </c>
      <c r="E27" s="26">
        <v>383979</v>
      </c>
      <c r="F27" s="27">
        <v>4702.7828024999999</v>
      </c>
      <c r="G27" s="28">
        <v>1.5913259999999999E-2</v>
      </c>
      <c r="H27" s="23" t="s">
        <v>148</v>
      </c>
    </row>
    <row r="28" spans="1:8" x14ac:dyDescent="0.2">
      <c r="A28" s="24">
        <v>22</v>
      </c>
      <c r="B28" s="25" t="s">
        <v>59</v>
      </c>
      <c r="C28" s="25" t="s">
        <v>60</v>
      </c>
      <c r="D28" s="25" t="s">
        <v>61</v>
      </c>
      <c r="E28" s="26">
        <v>476538</v>
      </c>
      <c r="F28" s="27">
        <v>4654.1083769999996</v>
      </c>
      <c r="G28" s="28">
        <v>1.574855E-2</v>
      </c>
      <c r="H28" s="23" t="s">
        <v>148</v>
      </c>
    </row>
    <row r="29" spans="1:8" x14ac:dyDescent="0.2">
      <c r="A29" s="24">
        <v>23</v>
      </c>
      <c r="B29" s="25" t="s">
        <v>443</v>
      </c>
      <c r="C29" s="25" t="s">
        <v>444</v>
      </c>
      <c r="D29" s="25" t="s">
        <v>28</v>
      </c>
      <c r="E29" s="26">
        <v>1535716</v>
      </c>
      <c r="F29" s="27">
        <v>4641.7016100000001</v>
      </c>
      <c r="G29" s="28">
        <v>1.570657E-2</v>
      </c>
      <c r="H29" s="23" t="s">
        <v>148</v>
      </c>
    </row>
    <row r="30" spans="1:8" ht="25.5" x14ac:dyDescent="0.2">
      <c r="A30" s="24">
        <v>24</v>
      </c>
      <c r="B30" s="25" t="s">
        <v>51</v>
      </c>
      <c r="C30" s="25" t="s">
        <v>52</v>
      </c>
      <c r="D30" s="25" t="s">
        <v>53</v>
      </c>
      <c r="E30" s="26">
        <v>390188</v>
      </c>
      <c r="F30" s="27">
        <v>4615.7289460000002</v>
      </c>
      <c r="G30" s="28">
        <v>1.5618689999999999E-2</v>
      </c>
      <c r="H30" s="23" t="s">
        <v>148</v>
      </c>
    </row>
    <row r="31" spans="1:8" x14ac:dyDescent="0.2">
      <c r="A31" s="24">
        <v>25</v>
      </c>
      <c r="B31" s="25" t="s">
        <v>62</v>
      </c>
      <c r="C31" s="25" t="s">
        <v>63</v>
      </c>
      <c r="D31" s="25" t="s">
        <v>45</v>
      </c>
      <c r="E31" s="26">
        <v>1099317</v>
      </c>
      <c r="F31" s="27">
        <v>4512.696285</v>
      </c>
      <c r="G31" s="28">
        <v>1.527004E-2</v>
      </c>
      <c r="H31" s="23" t="s">
        <v>148</v>
      </c>
    </row>
    <row r="32" spans="1:8" ht="25.5" x14ac:dyDescent="0.2">
      <c r="A32" s="24">
        <v>26</v>
      </c>
      <c r="B32" s="25" t="s">
        <v>321</v>
      </c>
      <c r="C32" s="25" t="s">
        <v>322</v>
      </c>
      <c r="D32" s="25" t="s">
        <v>265</v>
      </c>
      <c r="E32" s="26">
        <v>102771</v>
      </c>
      <c r="F32" s="27">
        <v>4327.5326535000004</v>
      </c>
      <c r="G32" s="28">
        <v>1.464349E-2</v>
      </c>
      <c r="H32" s="23" t="s">
        <v>148</v>
      </c>
    </row>
    <row r="33" spans="1:8" x14ac:dyDescent="0.2">
      <c r="A33" s="24">
        <v>27</v>
      </c>
      <c r="B33" s="25" t="s">
        <v>532</v>
      </c>
      <c r="C33" s="25" t="s">
        <v>533</v>
      </c>
      <c r="D33" s="25" t="s">
        <v>28</v>
      </c>
      <c r="E33" s="26">
        <v>3754816</v>
      </c>
      <c r="F33" s="27">
        <v>4205.7694015999996</v>
      </c>
      <c r="G33" s="28">
        <v>1.423147E-2</v>
      </c>
      <c r="H33" s="23" t="s">
        <v>148</v>
      </c>
    </row>
    <row r="34" spans="1:8" x14ac:dyDescent="0.2">
      <c r="A34" s="24">
        <v>28</v>
      </c>
      <c r="B34" s="25" t="s">
        <v>17</v>
      </c>
      <c r="C34" s="25" t="s">
        <v>18</v>
      </c>
      <c r="D34" s="25" t="s">
        <v>19</v>
      </c>
      <c r="E34" s="26">
        <v>119155</v>
      </c>
      <c r="F34" s="27">
        <v>4161.2500650000002</v>
      </c>
      <c r="G34" s="28">
        <v>1.4080820000000001E-2</v>
      </c>
      <c r="H34" s="23" t="s">
        <v>148</v>
      </c>
    </row>
    <row r="35" spans="1:8" x14ac:dyDescent="0.2">
      <c r="A35" s="24">
        <v>29</v>
      </c>
      <c r="B35" s="25" t="s">
        <v>534</v>
      </c>
      <c r="C35" s="25" t="s">
        <v>535</v>
      </c>
      <c r="D35" s="25" t="s">
        <v>536</v>
      </c>
      <c r="E35" s="26">
        <v>888697</v>
      </c>
      <c r="F35" s="27">
        <v>4151.5480355</v>
      </c>
      <c r="G35" s="28">
        <v>1.404799E-2</v>
      </c>
      <c r="H35" s="23" t="s">
        <v>148</v>
      </c>
    </row>
    <row r="36" spans="1:8" x14ac:dyDescent="0.2">
      <c r="A36" s="24">
        <v>30</v>
      </c>
      <c r="B36" s="25" t="s">
        <v>537</v>
      </c>
      <c r="C36" s="25" t="s">
        <v>538</v>
      </c>
      <c r="D36" s="25" t="s">
        <v>71</v>
      </c>
      <c r="E36" s="26">
        <v>140438</v>
      </c>
      <c r="F36" s="27">
        <v>4043.91221</v>
      </c>
      <c r="G36" s="28">
        <v>1.368377E-2</v>
      </c>
      <c r="H36" s="23" t="s">
        <v>148</v>
      </c>
    </row>
    <row r="37" spans="1:8" x14ac:dyDescent="0.2">
      <c r="A37" s="24">
        <v>31</v>
      </c>
      <c r="B37" s="25" t="s">
        <v>539</v>
      </c>
      <c r="C37" s="25" t="s">
        <v>540</v>
      </c>
      <c r="D37" s="25" t="s">
        <v>203</v>
      </c>
      <c r="E37" s="26">
        <v>75317</v>
      </c>
      <c r="F37" s="27">
        <v>3901.7971849999999</v>
      </c>
      <c r="G37" s="28">
        <v>1.320289E-2</v>
      </c>
      <c r="H37" s="23" t="s">
        <v>148</v>
      </c>
    </row>
    <row r="38" spans="1:8" x14ac:dyDescent="0.2">
      <c r="A38" s="24">
        <v>32</v>
      </c>
      <c r="B38" s="25" t="s">
        <v>349</v>
      </c>
      <c r="C38" s="25" t="s">
        <v>350</v>
      </c>
      <c r="D38" s="25" t="s">
        <v>248</v>
      </c>
      <c r="E38" s="26">
        <v>73404</v>
      </c>
      <c r="F38" s="27">
        <v>3899.0369700000001</v>
      </c>
      <c r="G38" s="28">
        <v>1.319355E-2</v>
      </c>
      <c r="H38" s="23" t="s">
        <v>148</v>
      </c>
    </row>
    <row r="39" spans="1:8" ht="25.5" x14ac:dyDescent="0.2">
      <c r="A39" s="24">
        <v>33</v>
      </c>
      <c r="B39" s="25" t="s">
        <v>541</v>
      </c>
      <c r="C39" s="25" t="s">
        <v>542</v>
      </c>
      <c r="D39" s="25" t="s">
        <v>128</v>
      </c>
      <c r="E39" s="26">
        <v>255466</v>
      </c>
      <c r="F39" s="27">
        <v>3769.9117620000002</v>
      </c>
      <c r="G39" s="28">
        <v>1.275661E-2</v>
      </c>
      <c r="H39" s="23" t="s">
        <v>148</v>
      </c>
    </row>
    <row r="40" spans="1:8" x14ac:dyDescent="0.2">
      <c r="A40" s="24">
        <v>34</v>
      </c>
      <c r="B40" s="25" t="s">
        <v>302</v>
      </c>
      <c r="C40" s="25" t="s">
        <v>303</v>
      </c>
      <c r="D40" s="25" t="s">
        <v>89</v>
      </c>
      <c r="E40" s="26">
        <v>872038</v>
      </c>
      <c r="F40" s="27">
        <v>3612.4174149999999</v>
      </c>
      <c r="G40" s="28">
        <v>1.2223680000000001E-2</v>
      </c>
      <c r="H40" s="23" t="s">
        <v>148</v>
      </c>
    </row>
    <row r="41" spans="1:8" x14ac:dyDescent="0.2">
      <c r="A41" s="24">
        <v>35</v>
      </c>
      <c r="B41" s="25" t="s">
        <v>300</v>
      </c>
      <c r="C41" s="25" t="s">
        <v>301</v>
      </c>
      <c r="D41" s="25" t="s">
        <v>82</v>
      </c>
      <c r="E41" s="26">
        <v>1234878</v>
      </c>
      <c r="F41" s="27">
        <v>3597.1996140000001</v>
      </c>
      <c r="G41" s="28">
        <v>1.2172189999999999E-2</v>
      </c>
      <c r="H41" s="23" t="s">
        <v>148</v>
      </c>
    </row>
    <row r="42" spans="1:8" x14ac:dyDescent="0.2">
      <c r="A42" s="24">
        <v>36</v>
      </c>
      <c r="B42" s="25" t="s">
        <v>314</v>
      </c>
      <c r="C42" s="25" t="s">
        <v>315</v>
      </c>
      <c r="D42" s="25" t="s">
        <v>316</v>
      </c>
      <c r="E42" s="26">
        <v>615179</v>
      </c>
      <c r="F42" s="27">
        <v>3567.4230210000001</v>
      </c>
      <c r="G42" s="28">
        <v>1.2071429999999999E-2</v>
      </c>
      <c r="H42" s="23" t="s">
        <v>148</v>
      </c>
    </row>
    <row r="43" spans="1:8" x14ac:dyDescent="0.2">
      <c r="A43" s="24">
        <v>37</v>
      </c>
      <c r="B43" s="25" t="s">
        <v>478</v>
      </c>
      <c r="C43" s="25" t="s">
        <v>479</v>
      </c>
      <c r="D43" s="25" t="s">
        <v>346</v>
      </c>
      <c r="E43" s="26">
        <v>1087903</v>
      </c>
      <c r="F43" s="27">
        <v>3551.4593435000002</v>
      </c>
      <c r="G43" s="28">
        <v>1.2017409999999999E-2</v>
      </c>
      <c r="H43" s="23" t="s">
        <v>148</v>
      </c>
    </row>
    <row r="44" spans="1:8" ht="25.5" x14ac:dyDescent="0.2">
      <c r="A44" s="24">
        <v>38</v>
      </c>
      <c r="B44" s="25" t="s">
        <v>543</v>
      </c>
      <c r="C44" s="25" t="s">
        <v>544</v>
      </c>
      <c r="D44" s="25" t="s">
        <v>457</v>
      </c>
      <c r="E44" s="26">
        <v>832903</v>
      </c>
      <c r="F44" s="27">
        <v>3453.6322894999998</v>
      </c>
      <c r="G44" s="28">
        <v>1.168639E-2</v>
      </c>
      <c r="H44" s="23" t="s">
        <v>148</v>
      </c>
    </row>
    <row r="45" spans="1:8" x14ac:dyDescent="0.2">
      <c r="A45" s="24">
        <v>39</v>
      </c>
      <c r="B45" s="25" t="s">
        <v>545</v>
      </c>
      <c r="C45" s="25" t="s">
        <v>546</v>
      </c>
      <c r="D45" s="25" t="s">
        <v>248</v>
      </c>
      <c r="E45" s="26">
        <v>143580</v>
      </c>
      <c r="F45" s="27">
        <v>3354.8184900000001</v>
      </c>
      <c r="G45" s="28">
        <v>1.1352020000000001E-2</v>
      </c>
      <c r="H45" s="23" t="s">
        <v>148</v>
      </c>
    </row>
    <row r="46" spans="1:8" x14ac:dyDescent="0.2">
      <c r="A46" s="24">
        <v>40</v>
      </c>
      <c r="B46" s="25" t="s">
        <v>547</v>
      </c>
      <c r="C46" s="25" t="s">
        <v>548</v>
      </c>
      <c r="D46" s="25" t="s">
        <v>38</v>
      </c>
      <c r="E46" s="26">
        <v>1603225</v>
      </c>
      <c r="F46" s="27">
        <v>3335.8302574999998</v>
      </c>
      <c r="G46" s="28">
        <v>1.1287770000000001E-2</v>
      </c>
      <c r="H46" s="23" t="s">
        <v>148</v>
      </c>
    </row>
    <row r="47" spans="1:8" x14ac:dyDescent="0.2">
      <c r="A47" s="24">
        <v>41</v>
      </c>
      <c r="B47" s="25" t="s">
        <v>57</v>
      </c>
      <c r="C47" s="25" t="s">
        <v>58</v>
      </c>
      <c r="D47" s="25" t="s">
        <v>19</v>
      </c>
      <c r="E47" s="26">
        <v>337012</v>
      </c>
      <c r="F47" s="27">
        <v>3284.1819399999999</v>
      </c>
      <c r="G47" s="28">
        <v>1.1113E-2</v>
      </c>
      <c r="H47" s="23" t="s">
        <v>148</v>
      </c>
    </row>
    <row r="48" spans="1:8" ht="25.5" x14ac:dyDescent="0.2">
      <c r="A48" s="24">
        <v>42</v>
      </c>
      <c r="B48" s="25" t="s">
        <v>501</v>
      </c>
      <c r="C48" s="25" t="s">
        <v>502</v>
      </c>
      <c r="D48" s="25" t="s">
        <v>25</v>
      </c>
      <c r="E48" s="26">
        <v>297739</v>
      </c>
      <c r="F48" s="27">
        <v>3143.6772314999998</v>
      </c>
      <c r="G48" s="28">
        <v>1.0637560000000001E-2</v>
      </c>
      <c r="H48" s="23" t="s">
        <v>148</v>
      </c>
    </row>
    <row r="49" spans="1:8" x14ac:dyDescent="0.2">
      <c r="A49" s="24">
        <v>43</v>
      </c>
      <c r="B49" s="25" t="s">
        <v>549</v>
      </c>
      <c r="C49" s="25" t="s">
        <v>550</v>
      </c>
      <c r="D49" s="25" t="s">
        <v>346</v>
      </c>
      <c r="E49" s="26">
        <v>245682</v>
      </c>
      <c r="F49" s="27">
        <v>3107.6316179999999</v>
      </c>
      <c r="G49" s="28">
        <v>1.051559E-2</v>
      </c>
      <c r="H49" s="23" t="s">
        <v>148</v>
      </c>
    </row>
    <row r="50" spans="1:8" ht="25.5" x14ac:dyDescent="0.2">
      <c r="A50" s="24">
        <v>44</v>
      </c>
      <c r="B50" s="25" t="s">
        <v>468</v>
      </c>
      <c r="C50" s="25" t="s">
        <v>469</v>
      </c>
      <c r="D50" s="25" t="s">
        <v>200</v>
      </c>
      <c r="E50" s="26">
        <v>499667</v>
      </c>
      <c r="F50" s="27">
        <v>3064.9573780000001</v>
      </c>
      <c r="G50" s="28">
        <v>1.0371190000000001E-2</v>
      </c>
      <c r="H50" s="23" t="s">
        <v>148</v>
      </c>
    </row>
    <row r="51" spans="1:8" ht="25.5" x14ac:dyDescent="0.2">
      <c r="A51" s="24">
        <v>45</v>
      </c>
      <c r="B51" s="25" t="s">
        <v>449</v>
      </c>
      <c r="C51" s="25" t="s">
        <v>450</v>
      </c>
      <c r="D51" s="25" t="s">
        <v>200</v>
      </c>
      <c r="E51" s="26">
        <v>177419</v>
      </c>
      <c r="F51" s="27">
        <v>2879.8652080000002</v>
      </c>
      <c r="G51" s="28">
        <v>9.7448799999999992E-3</v>
      </c>
      <c r="H51" s="23" t="s">
        <v>148</v>
      </c>
    </row>
    <row r="52" spans="1:8" x14ac:dyDescent="0.2">
      <c r="A52" s="24">
        <v>46</v>
      </c>
      <c r="B52" s="25" t="s">
        <v>551</v>
      </c>
      <c r="C52" s="25" t="s">
        <v>552</v>
      </c>
      <c r="D52" s="25" t="s">
        <v>66</v>
      </c>
      <c r="E52" s="26">
        <v>74038</v>
      </c>
      <c r="F52" s="27">
        <v>2850.8702090000002</v>
      </c>
      <c r="G52" s="28">
        <v>9.6467600000000008E-3</v>
      </c>
      <c r="H52" s="23" t="s">
        <v>148</v>
      </c>
    </row>
    <row r="53" spans="1:8" x14ac:dyDescent="0.2">
      <c r="A53" s="24">
        <v>47</v>
      </c>
      <c r="B53" s="25" t="s">
        <v>513</v>
      </c>
      <c r="C53" s="25" t="s">
        <v>514</v>
      </c>
      <c r="D53" s="25" t="s">
        <v>66</v>
      </c>
      <c r="E53" s="26">
        <v>608663</v>
      </c>
      <c r="F53" s="27">
        <v>2812.3273915</v>
      </c>
      <c r="G53" s="28">
        <v>9.5163399999999999E-3</v>
      </c>
      <c r="H53" s="23" t="s">
        <v>148</v>
      </c>
    </row>
    <row r="54" spans="1:8" x14ac:dyDescent="0.2">
      <c r="A54" s="24">
        <v>48</v>
      </c>
      <c r="B54" s="25" t="s">
        <v>464</v>
      </c>
      <c r="C54" s="25" t="s">
        <v>465</v>
      </c>
      <c r="D54" s="25" t="s">
        <v>383</v>
      </c>
      <c r="E54" s="26">
        <v>308127</v>
      </c>
      <c r="F54" s="27">
        <v>2811.8129385000002</v>
      </c>
      <c r="G54" s="28">
        <v>9.5145999999999998E-3</v>
      </c>
      <c r="H54" s="23" t="s">
        <v>148</v>
      </c>
    </row>
    <row r="55" spans="1:8" x14ac:dyDescent="0.2">
      <c r="A55" s="24">
        <v>49</v>
      </c>
      <c r="B55" s="25" t="s">
        <v>484</v>
      </c>
      <c r="C55" s="25" t="s">
        <v>485</v>
      </c>
      <c r="D55" s="25" t="s">
        <v>66</v>
      </c>
      <c r="E55" s="26">
        <v>275772</v>
      </c>
      <c r="F55" s="27">
        <v>2796.7417380000002</v>
      </c>
      <c r="G55" s="28">
        <v>9.4636000000000008E-3</v>
      </c>
      <c r="H55" s="23" t="s">
        <v>148</v>
      </c>
    </row>
    <row r="56" spans="1:8" x14ac:dyDescent="0.2">
      <c r="A56" s="24">
        <v>50</v>
      </c>
      <c r="B56" s="25" t="s">
        <v>36</v>
      </c>
      <c r="C56" s="25" t="s">
        <v>37</v>
      </c>
      <c r="D56" s="25" t="s">
        <v>38</v>
      </c>
      <c r="E56" s="26">
        <v>38742</v>
      </c>
      <c r="F56" s="27">
        <v>2793.6275070000002</v>
      </c>
      <c r="G56" s="28">
        <v>9.4530699999999992E-3</v>
      </c>
      <c r="H56" s="23" t="s">
        <v>148</v>
      </c>
    </row>
    <row r="57" spans="1:8" ht="25.5" x14ac:dyDescent="0.2">
      <c r="A57" s="24">
        <v>51</v>
      </c>
      <c r="B57" s="25" t="s">
        <v>553</v>
      </c>
      <c r="C57" s="25" t="s">
        <v>554</v>
      </c>
      <c r="D57" s="25" t="s">
        <v>265</v>
      </c>
      <c r="E57" s="26">
        <v>176665</v>
      </c>
      <c r="F57" s="27">
        <v>2726.5592775</v>
      </c>
      <c r="G57" s="28">
        <v>9.2261200000000008E-3</v>
      </c>
      <c r="H57" s="23" t="s">
        <v>148</v>
      </c>
    </row>
    <row r="58" spans="1:8" x14ac:dyDescent="0.2">
      <c r="A58" s="24">
        <v>52</v>
      </c>
      <c r="B58" s="25" t="s">
        <v>64</v>
      </c>
      <c r="C58" s="25" t="s">
        <v>65</v>
      </c>
      <c r="D58" s="25" t="s">
        <v>66</v>
      </c>
      <c r="E58" s="26">
        <v>60184</v>
      </c>
      <c r="F58" s="27">
        <v>2725.462532</v>
      </c>
      <c r="G58" s="28">
        <v>9.2224100000000003E-3</v>
      </c>
      <c r="H58" s="23" t="s">
        <v>148</v>
      </c>
    </row>
    <row r="59" spans="1:8" x14ac:dyDescent="0.2">
      <c r="A59" s="24">
        <v>53</v>
      </c>
      <c r="B59" s="25" t="s">
        <v>354</v>
      </c>
      <c r="C59" s="25" t="s">
        <v>355</v>
      </c>
      <c r="D59" s="25" t="s">
        <v>233</v>
      </c>
      <c r="E59" s="26">
        <v>1348742</v>
      </c>
      <c r="F59" s="27">
        <v>2720.4126139999998</v>
      </c>
      <c r="G59" s="28">
        <v>9.2053199999999995E-3</v>
      </c>
      <c r="H59" s="23" t="s">
        <v>148</v>
      </c>
    </row>
    <row r="60" spans="1:8" x14ac:dyDescent="0.2">
      <c r="A60" s="24">
        <v>54</v>
      </c>
      <c r="B60" s="25" t="s">
        <v>555</v>
      </c>
      <c r="C60" s="25" t="s">
        <v>556</v>
      </c>
      <c r="D60" s="25" t="s">
        <v>248</v>
      </c>
      <c r="E60" s="26">
        <v>251901</v>
      </c>
      <c r="F60" s="27">
        <v>2658.1853025</v>
      </c>
      <c r="G60" s="28">
        <v>8.9947599999999992E-3</v>
      </c>
      <c r="H60" s="23" t="s">
        <v>148</v>
      </c>
    </row>
    <row r="61" spans="1:8" x14ac:dyDescent="0.2">
      <c r="A61" s="24">
        <v>55</v>
      </c>
      <c r="B61" s="25" t="s">
        <v>557</v>
      </c>
      <c r="C61" s="25" t="s">
        <v>558</v>
      </c>
      <c r="D61" s="25" t="s">
        <v>277</v>
      </c>
      <c r="E61" s="26">
        <v>564515</v>
      </c>
      <c r="F61" s="27">
        <v>2569.1077650000002</v>
      </c>
      <c r="G61" s="28">
        <v>8.6933400000000008E-3</v>
      </c>
      <c r="H61" s="23" t="s">
        <v>148</v>
      </c>
    </row>
    <row r="62" spans="1:8" x14ac:dyDescent="0.2">
      <c r="A62" s="24">
        <v>56</v>
      </c>
      <c r="B62" s="25" t="s">
        <v>559</v>
      </c>
      <c r="C62" s="25" t="s">
        <v>560</v>
      </c>
      <c r="D62" s="25" t="s">
        <v>233</v>
      </c>
      <c r="E62" s="26">
        <v>1975952</v>
      </c>
      <c r="F62" s="27">
        <v>2403.7456080000002</v>
      </c>
      <c r="G62" s="28">
        <v>8.1337900000000001E-3</v>
      </c>
      <c r="H62" s="23" t="s">
        <v>148</v>
      </c>
    </row>
    <row r="63" spans="1:8" x14ac:dyDescent="0.2">
      <c r="A63" s="24">
        <v>57</v>
      </c>
      <c r="B63" s="25" t="s">
        <v>561</v>
      </c>
      <c r="C63" s="25" t="s">
        <v>562</v>
      </c>
      <c r="D63" s="25" t="s">
        <v>377</v>
      </c>
      <c r="E63" s="26">
        <v>258182</v>
      </c>
      <c r="F63" s="27">
        <v>2340.4198299999998</v>
      </c>
      <c r="G63" s="28">
        <v>7.9194999999999995E-3</v>
      </c>
      <c r="H63" s="23" t="s">
        <v>148</v>
      </c>
    </row>
    <row r="64" spans="1:8" x14ac:dyDescent="0.2">
      <c r="A64" s="24">
        <v>58</v>
      </c>
      <c r="B64" s="25" t="s">
        <v>133</v>
      </c>
      <c r="C64" s="25" t="s">
        <v>134</v>
      </c>
      <c r="D64" s="25" t="s">
        <v>66</v>
      </c>
      <c r="E64" s="26">
        <v>75018</v>
      </c>
      <c r="F64" s="27">
        <v>2170.1582130000002</v>
      </c>
      <c r="G64" s="28">
        <v>7.3433700000000001E-3</v>
      </c>
      <c r="H64" s="23" t="s">
        <v>148</v>
      </c>
    </row>
    <row r="65" spans="1:8" ht="25.5" x14ac:dyDescent="0.2">
      <c r="A65" s="24">
        <v>59</v>
      </c>
      <c r="B65" s="25" t="s">
        <v>39</v>
      </c>
      <c r="C65" s="25" t="s">
        <v>40</v>
      </c>
      <c r="D65" s="25" t="s">
        <v>25</v>
      </c>
      <c r="E65" s="26">
        <v>43885</v>
      </c>
      <c r="F65" s="27">
        <v>2164.6934525000001</v>
      </c>
      <c r="G65" s="28">
        <v>7.3248799999999998E-3</v>
      </c>
      <c r="H65" s="23" t="s">
        <v>148</v>
      </c>
    </row>
    <row r="66" spans="1:8" x14ac:dyDescent="0.2">
      <c r="A66" s="24">
        <v>60</v>
      </c>
      <c r="B66" s="25" t="s">
        <v>474</v>
      </c>
      <c r="C66" s="25" t="s">
        <v>475</v>
      </c>
      <c r="D66" s="25" t="s">
        <v>89</v>
      </c>
      <c r="E66" s="26">
        <v>216529</v>
      </c>
      <c r="F66" s="27">
        <v>2061.2478154999999</v>
      </c>
      <c r="G66" s="28">
        <v>6.9748400000000004E-3</v>
      </c>
      <c r="H66" s="23" t="s">
        <v>148</v>
      </c>
    </row>
    <row r="67" spans="1:8" x14ac:dyDescent="0.2">
      <c r="A67" s="24">
        <v>61</v>
      </c>
      <c r="B67" s="25" t="s">
        <v>563</v>
      </c>
      <c r="C67" s="25" t="s">
        <v>564</v>
      </c>
      <c r="D67" s="25" t="s">
        <v>38</v>
      </c>
      <c r="E67" s="26">
        <v>749032</v>
      </c>
      <c r="F67" s="27">
        <v>2039.988652</v>
      </c>
      <c r="G67" s="28">
        <v>6.9029099999999999E-3</v>
      </c>
      <c r="H67" s="23" t="s">
        <v>148</v>
      </c>
    </row>
    <row r="68" spans="1:8" x14ac:dyDescent="0.2">
      <c r="A68" s="24">
        <v>62</v>
      </c>
      <c r="B68" s="25" t="s">
        <v>472</v>
      </c>
      <c r="C68" s="25" t="s">
        <v>473</v>
      </c>
      <c r="D68" s="25" t="s">
        <v>206</v>
      </c>
      <c r="E68" s="26">
        <v>498569</v>
      </c>
      <c r="F68" s="27">
        <v>1932.9520130000001</v>
      </c>
      <c r="G68" s="28">
        <v>6.5407199999999999E-3</v>
      </c>
      <c r="H68" s="23" t="s">
        <v>148</v>
      </c>
    </row>
    <row r="69" spans="1:8" x14ac:dyDescent="0.2">
      <c r="A69" s="24">
        <v>63</v>
      </c>
      <c r="B69" s="25" t="s">
        <v>362</v>
      </c>
      <c r="C69" s="25" t="s">
        <v>363</v>
      </c>
      <c r="D69" s="25" t="s">
        <v>272</v>
      </c>
      <c r="E69" s="26">
        <v>276702</v>
      </c>
      <c r="F69" s="27">
        <v>1866.216639</v>
      </c>
      <c r="G69" s="28">
        <v>6.3149E-3</v>
      </c>
      <c r="H69" s="23" t="s">
        <v>148</v>
      </c>
    </row>
    <row r="70" spans="1:8" x14ac:dyDescent="0.2">
      <c r="A70" s="24">
        <v>64</v>
      </c>
      <c r="B70" s="25" t="s">
        <v>375</v>
      </c>
      <c r="C70" s="25" t="s">
        <v>376</v>
      </c>
      <c r="D70" s="25" t="s">
        <v>221</v>
      </c>
      <c r="E70" s="26">
        <v>60504</v>
      </c>
      <c r="F70" s="27">
        <v>1469.6119080000001</v>
      </c>
      <c r="G70" s="28">
        <v>4.9728699999999999E-3</v>
      </c>
      <c r="H70" s="23" t="s">
        <v>148</v>
      </c>
    </row>
    <row r="71" spans="1:8" x14ac:dyDescent="0.2">
      <c r="A71" s="24">
        <v>65</v>
      </c>
      <c r="B71" s="25" t="s">
        <v>328</v>
      </c>
      <c r="C71" s="25" t="s">
        <v>329</v>
      </c>
      <c r="D71" s="25" t="s">
        <v>28</v>
      </c>
      <c r="E71" s="26">
        <v>79947</v>
      </c>
      <c r="F71" s="27">
        <v>1461.591054</v>
      </c>
      <c r="G71" s="28">
        <v>4.9457299999999997E-3</v>
      </c>
      <c r="H71" s="23" t="s">
        <v>148</v>
      </c>
    </row>
    <row r="72" spans="1:8" ht="25.5" x14ac:dyDescent="0.2">
      <c r="A72" s="24">
        <v>66</v>
      </c>
      <c r="B72" s="25" t="s">
        <v>263</v>
      </c>
      <c r="C72" s="25" t="s">
        <v>264</v>
      </c>
      <c r="D72" s="25" t="s">
        <v>265</v>
      </c>
      <c r="E72" s="26">
        <v>65271</v>
      </c>
      <c r="F72" s="27">
        <v>1294.7155560000001</v>
      </c>
      <c r="G72" s="28">
        <v>4.38105E-3</v>
      </c>
      <c r="H72" s="23" t="s">
        <v>148</v>
      </c>
    </row>
    <row r="73" spans="1:8" x14ac:dyDescent="0.2">
      <c r="A73" s="24">
        <v>67</v>
      </c>
      <c r="B73" s="25" t="s">
        <v>565</v>
      </c>
      <c r="C73" s="25" t="s">
        <v>566</v>
      </c>
      <c r="D73" s="25" t="s">
        <v>38</v>
      </c>
      <c r="E73" s="26">
        <v>199530</v>
      </c>
      <c r="F73" s="27">
        <v>1089.9326249999999</v>
      </c>
      <c r="G73" s="28">
        <v>3.6881100000000001E-3</v>
      </c>
      <c r="H73" s="23" t="s">
        <v>148</v>
      </c>
    </row>
    <row r="74" spans="1:8" x14ac:dyDescent="0.2">
      <c r="A74" s="24">
        <v>68</v>
      </c>
      <c r="B74" s="25" t="s">
        <v>278</v>
      </c>
      <c r="C74" s="25" t="s">
        <v>279</v>
      </c>
      <c r="D74" s="25" t="s">
        <v>248</v>
      </c>
      <c r="E74" s="26">
        <v>26463</v>
      </c>
      <c r="F74" s="27">
        <v>985.31011049999995</v>
      </c>
      <c r="G74" s="28">
        <v>3.3340900000000001E-3</v>
      </c>
      <c r="H74" s="23" t="s">
        <v>148</v>
      </c>
    </row>
    <row r="75" spans="1:8" x14ac:dyDescent="0.2">
      <c r="A75" s="24">
        <v>69</v>
      </c>
      <c r="B75" s="25" t="s">
        <v>486</v>
      </c>
      <c r="C75" s="25" t="s">
        <v>487</v>
      </c>
      <c r="D75" s="25" t="s">
        <v>71</v>
      </c>
      <c r="E75" s="26">
        <v>286238</v>
      </c>
      <c r="F75" s="27">
        <v>969.20186799999999</v>
      </c>
      <c r="G75" s="28">
        <v>3.2795799999999998E-3</v>
      </c>
      <c r="H75" s="23" t="s">
        <v>148</v>
      </c>
    </row>
    <row r="76" spans="1:8" x14ac:dyDescent="0.2">
      <c r="A76" s="24">
        <v>70</v>
      </c>
      <c r="B76" s="25" t="s">
        <v>482</v>
      </c>
      <c r="C76" s="25" t="s">
        <v>483</v>
      </c>
      <c r="D76" s="25" t="s">
        <v>38</v>
      </c>
      <c r="E76" s="26">
        <v>143771</v>
      </c>
      <c r="F76" s="27">
        <v>860.39754949999997</v>
      </c>
      <c r="G76" s="28">
        <v>2.9114100000000001E-3</v>
      </c>
      <c r="H76" s="23" t="s">
        <v>148</v>
      </c>
    </row>
    <row r="77" spans="1:8" x14ac:dyDescent="0.2">
      <c r="A77" s="24">
        <v>71</v>
      </c>
      <c r="B77" s="25" t="s">
        <v>304</v>
      </c>
      <c r="C77" s="25" t="s">
        <v>305</v>
      </c>
      <c r="D77" s="25" t="s">
        <v>71</v>
      </c>
      <c r="E77" s="26">
        <v>26200</v>
      </c>
      <c r="F77" s="27">
        <v>725.56970000000001</v>
      </c>
      <c r="G77" s="28">
        <v>2.4551799999999999E-3</v>
      </c>
      <c r="H77" s="23" t="s">
        <v>148</v>
      </c>
    </row>
    <row r="78" spans="1:8" x14ac:dyDescent="0.2">
      <c r="A78" s="24">
        <v>72</v>
      </c>
      <c r="B78" s="25" t="s">
        <v>140</v>
      </c>
      <c r="C78" s="25" t="s">
        <v>141</v>
      </c>
      <c r="D78" s="25" t="s">
        <v>19</v>
      </c>
      <c r="E78" s="26">
        <v>252704</v>
      </c>
      <c r="F78" s="27">
        <v>632.64446399999997</v>
      </c>
      <c r="G78" s="28">
        <v>2.1407399999999999E-3</v>
      </c>
      <c r="H78" s="23" t="s">
        <v>148</v>
      </c>
    </row>
    <row r="79" spans="1:8" x14ac:dyDescent="0.2">
      <c r="A79" s="24">
        <v>73</v>
      </c>
      <c r="B79" s="25" t="s">
        <v>567</v>
      </c>
      <c r="C79" s="25" t="s">
        <v>568</v>
      </c>
      <c r="D79" s="25" t="s">
        <v>71</v>
      </c>
      <c r="E79" s="26">
        <v>163359</v>
      </c>
      <c r="F79" s="27">
        <v>504.86098950000002</v>
      </c>
      <c r="G79" s="28">
        <v>1.70835E-3</v>
      </c>
      <c r="H79" s="23" t="s">
        <v>148</v>
      </c>
    </row>
    <row r="80" spans="1:8" x14ac:dyDescent="0.2">
      <c r="A80" s="24">
        <v>74</v>
      </c>
      <c r="B80" s="25" t="s">
        <v>451</v>
      </c>
      <c r="C80" s="25" t="s">
        <v>452</v>
      </c>
      <c r="D80" s="25" t="s">
        <v>248</v>
      </c>
      <c r="E80" s="26">
        <v>185</v>
      </c>
      <c r="F80" s="27">
        <v>4.27942</v>
      </c>
      <c r="G80" s="35" t="s">
        <v>146</v>
      </c>
      <c r="H80" s="23" t="s">
        <v>148</v>
      </c>
    </row>
    <row r="81" spans="1:8" x14ac:dyDescent="0.2">
      <c r="A81" s="21"/>
      <c r="B81" s="21"/>
      <c r="C81" s="22" t="s">
        <v>147</v>
      </c>
      <c r="D81" s="21"/>
      <c r="E81" s="21" t="s">
        <v>148</v>
      </c>
      <c r="F81" s="29">
        <f>SUM(F7:F80)</f>
        <v>275961.3413469001</v>
      </c>
      <c r="G81" s="30">
        <f>SUM(G7:G80)</f>
        <v>0.93378240999999973</v>
      </c>
      <c r="H81" s="23" t="s">
        <v>148</v>
      </c>
    </row>
    <row r="82" spans="1:8" x14ac:dyDescent="0.2">
      <c r="A82" s="21"/>
      <c r="B82" s="21"/>
      <c r="C82" s="31"/>
      <c r="D82" s="21"/>
      <c r="E82" s="21"/>
      <c r="F82" s="32"/>
      <c r="G82" s="32"/>
      <c r="H82" s="23" t="s">
        <v>148</v>
      </c>
    </row>
    <row r="83" spans="1:8" x14ac:dyDescent="0.2">
      <c r="A83" s="21"/>
      <c r="B83" s="21"/>
      <c r="C83" s="22" t="s">
        <v>149</v>
      </c>
      <c r="D83" s="21"/>
      <c r="E83" s="21"/>
      <c r="F83" s="21"/>
      <c r="G83" s="21"/>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151</v>
      </c>
      <c r="D86" s="21"/>
      <c r="E86" s="21"/>
      <c r="F86" s="21"/>
      <c r="G86" s="21"/>
      <c r="H86" s="23" t="s">
        <v>148</v>
      </c>
    </row>
    <row r="87" spans="1:8" x14ac:dyDescent="0.2">
      <c r="A87" s="24">
        <v>1</v>
      </c>
      <c r="B87" s="25" t="s">
        <v>144</v>
      </c>
      <c r="C87" s="34" t="s">
        <v>847</v>
      </c>
      <c r="D87" s="25" t="s">
        <v>145</v>
      </c>
      <c r="E87" s="26">
        <v>375961</v>
      </c>
      <c r="F87" s="27">
        <v>7.5190000000000003E-6</v>
      </c>
      <c r="G87" s="35" t="s">
        <v>146</v>
      </c>
      <c r="H87" s="23" t="s">
        <v>148</v>
      </c>
    </row>
    <row r="88" spans="1:8" x14ac:dyDescent="0.2">
      <c r="A88" s="21"/>
      <c r="B88" s="21"/>
      <c r="C88" s="22" t="s">
        <v>147</v>
      </c>
      <c r="D88" s="21"/>
      <c r="E88" s="21" t="s">
        <v>148</v>
      </c>
      <c r="F88" s="33" t="s">
        <v>150</v>
      </c>
      <c r="G88" s="30">
        <v>0</v>
      </c>
      <c r="H88" s="23" t="s">
        <v>148</v>
      </c>
    </row>
    <row r="89" spans="1:8" x14ac:dyDescent="0.2">
      <c r="A89" s="21"/>
      <c r="B89" s="21"/>
      <c r="C89" s="31"/>
      <c r="D89" s="21"/>
      <c r="E89" s="21"/>
      <c r="F89" s="32"/>
      <c r="G89" s="32"/>
      <c r="H89" s="23" t="s">
        <v>148</v>
      </c>
    </row>
    <row r="90" spans="1:8" x14ac:dyDescent="0.2">
      <c r="A90" s="21"/>
      <c r="B90" s="21"/>
      <c r="C90" s="22" t="s">
        <v>152</v>
      </c>
      <c r="D90" s="21"/>
      <c r="E90" s="21"/>
      <c r="F90" s="21"/>
      <c r="G90" s="21"/>
      <c r="H90" s="23" t="s">
        <v>148</v>
      </c>
    </row>
    <row r="91" spans="1:8" x14ac:dyDescent="0.2">
      <c r="A91" s="21"/>
      <c r="B91" s="21"/>
      <c r="C91" s="22" t="s">
        <v>147</v>
      </c>
      <c r="D91" s="21"/>
      <c r="E91" s="21" t="s">
        <v>148</v>
      </c>
      <c r="F91" s="33" t="s">
        <v>150</v>
      </c>
      <c r="G91" s="30">
        <v>0</v>
      </c>
      <c r="H91" s="23" t="s">
        <v>148</v>
      </c>
    </row>
    <row r="92" spans="1:8" x14ac:dyDescent="0.2">
      <c r="A92" s="21"/>
      <c r="B92" s="21"/>
      <c r="C92" s="31"/>
      <c r="D92" s="21"/>
      <c r="E92" s="21"/>
      <c r="F92" s="32"/>
      <c r="G92" s="32"/>
      <c r="H92" s="23" t="s">
        <v>148</v>
      </c>
    </row>
    <row r="93" spans="1:8" x14ac:dyDescent="0.2">
      <c r="A93" s="21"/>
      <c r="B93" s="21"/>
      <c r="C93" s="22" t="s">
        <v>153</v>
      </c>
      <c r="D93" s="21"/>
      <c r="E93" s="21"/>
      <c r="F93" s="32"/>
      <c r="G93" s="32"/>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154</v>
      </c>
      <c r="D96" s="21"/>
      <c r="E96" s="21"/>
      <c r="F96" s="32"/>
      <c r="G96" s="32"/>
      <c r="H96" s="23" t="s">
        <v>148</v>
      </c>
    </row>
    <row r="97" spans="1:8" x14ac:dyDescent="0.2">
      <c r="A97" s="24">
        <v>1</v>
      </c>
      <c r="B97" s="25"/>
      <c r="C97" s="25" t="s">
        <v>874</v>
      </c>
      <c r="D97" s="25" t="s">
        <v>569</v>
      </c>
      <c r="E97" s="26">
        <v>224600</v>
      </c>
      <c r="F97" s="27">
        <v>4941.6491999999998</v>
      </c>
      <c r="G97" s="28">
        <v>1.6721529999999998E-2</v>
      </c>
      <c r="H97" s="23" t="s">
        <v>148</v>
      </c>
    </row>
    <row r="98" spans="1:8" x14ac:dyDescent="0.2">
      <c r="A98" s="21"/>
      <c r="B98" s="21"/>
      <c r="C98" s="22" t="s">
        <v>147</v>
      </c>
      <c r="D98" s="21"/>
      <c r="E98" s="21" t="s">
        <v>148</v>
      </c>
      <c r="F98" s="29">
        <v>4941.6491999999998</v>
      </c>
      <c r="G98" s="30">
        <v>1.6721529999999998E-2</v>
      </c>
      <c r="H98" s="23" t="s">
        <v>148</v>
      </c>
    </row>
    <row r="99" spans="1:8" x14ac:dyDescent="0.2">
      <c r="A99" s="21"/>
      <c r="B99" s="21"/>
      <c r="C99" s="31"/>
      <c r="D99" s="21"/>
      <c r="E99" s="21"/>
      <c r="F99" s="32"/>
      <c r="G99" s="32"/>
      <c r="H99" s="23" t="s">
        <v>148</v>
      </c>
    </row>
    <row r="100" spans="1:8" x14ac:dyDescent="0.2">
      <c r="A100" s="21"/>
      <c r="B100" s="21"/>
      <c r="C100" s="22" t="s">
        <v>155</v>
      </c>
      <c r="D100" s="21"/>
      <c r="E100" s="21"/>
      <c r="F100" s="29">
        <v>280902.990554419</v>
      </c>
      <c r="G100" s="30">
        <v>0.95051841999999998</v>
      </c>
      <c r="H100" s="23" t="s">
        <v>148</v>
      </c>
    </row>
    <row r="101" spans="1:8" x14ac:dyDescent="0.2">
      <c r="A101" s="21"/>
      <c r="B101" s="21"/>
      <c r="C101" s="31"/>
      <c r="D101" s="21"/>
      <c r="E101" s="21"/>
      <c r="F101" s="32"/>
      <c r="G101" s="32"/>
      <c r="H101" s="23" t="s">
        <v>148</v>
      </c>
    </row>
    <row r="102" spans="1:8" x14ac:dyDescent="0.2">
      <c r="A102" s="21"/>
      <c r="B102" s="21"/>
      <c r="C102" s="22" t="s">
        <v>156</v>
      </c>
      <c r="D102" s="21"/>
      <c r="E102" s="21"/>
      <c r="F102" s="32"/>
      <c r="G102" s="32"/>
      <c r="H102" s="23" t="s">
        <v>148</v>
      </c>
    </row>
    <row r="103" spans="1:8" x14ac:dyDescent="0.2">
      <c r="A103" s="21"/>
      <c r="B103" s="21"/>
      <c r="C103" s="22" t="s">
        <v>10</v>
      </c>
      <c r="D103" s="21"/>
      <c r="E103" s="21"/>
      <c r="F103" s="32"/>
      <c r="G103" s="32"/>
      <c r="H103" s="23" t="s">
        <v>148</v>
      </c>
    </row>
    <row r="104" spans="1:8" x14ac:dyDescent="0.2">
      <c r="A104" s="21"/>
      <c r="B104" s="21"/>
      <c r="C104" s="22" t="s">
        <v>147</v>
      </c>
      <c r="D104" s="21"/>
      <c r="E104" s="21" t="s">
        <v>148</v>
      </c>
      <c r="F104" s="33" t="s">
        <v>150</v>
      </c>
      <c r="G104" s="30">
        <v>0</v>
      </c>
      <c r="H104" s="23" t="s">
        <v>148</v>
      </c>
    </row>
    <row r="105" spans="1:8" x14ac:dyDescent="0.2">
      <c r="A105" s="21"/>
      <c r="B105" s="21"/>
      <c r="C105" s="31"/>
      <c r="D105" s="21"/>
      <c r="E105" s="21"/>
      <c r="F105" s="32"/>
      <c r="G105" s="32"/>
      <c r="H105" s="23" t="s">
        <v>148</v>
      </c>
    </row>
    <row r="106" spans="1:8" x14ac:dyDescent="0.2">
      <c r="A106" s="21"/>
      <c r="B106" s="21"/>
      <c r="C106" s="22" t="s">
        <v>157</v>
      </c>
      <c r="D106" s="21"/>
      <c r="E106" s="21"/>
      <c r="F106" s="21"/>
      <c r="G106" s="21"/>
      <c r="H106" s="23" t="s">
        <v>148</v>
      </c>
    </row>
    <row r="107" spans="1:8" x14ac:dyDescent="0.2">
      <c r="A107" s="21"/>
      <c r="B107" s="21"/>
      <c r="C107" s="22" t="s">
        <v>147</v>
      </c>
      <c r="D107" s="21"/>
      <c r="E107" s="21" t="s">
        <v>148</v>
      </c>
      <c r="F107" s="33" t="s">
        <v>150</v>
      </c>
      <c r="G107" s="30">
        <v>0</v>
      </c>
      <c r="H107" s="23" t="s">
        <v>148</v>
      </c>
    </row>
    <row r="108" spans="1:8" x14ac:dyDescent="0.2">
      <c r="A108" s="21"/>
      <c r="B108" s="21"/>
      <c r="C108" s="31"/>
      <c r="D108" s="21"/>
      <c r="E108" s="21"/>
      <c r="F108" s="32"/>
      <c r="G108" s="32"/>
      <c r="H108" s="23" t="s">
        <v>148</v>
      </c>
    </row>
    <row r="109" spans="1:8" x14ac:dyDescent="0.2">
      <c r="A109" s="21"/>
      <c r="B109" s="21"/>
      <c r="C109" s="22" t="s">
        <v>158</v>
      </c>
      <c r="D109" s="21"/>
      <c r="E109" s="21"/>
      <c r="F109" s="21"/>
      <c r="G109" s="21"/>
      <c r="H109" s="23" t="s">
        <v>148</v>
      </c>
    </row>
    <row r="110" spans="1:8" x14ac:dyDescent="0.2">
      <c r="A110" s="21"/>
      <c r="B110" s="21"/>
      <c r="C110" s="22" t="s">
        <v>147</v>
      </c>
      <c r="D110" s="21"/>
      <c r="E110" s="21" t="s">
        <v>148</v>
      </c>
      <c r="F110" s="33" t="s">
        <v>150</v>
      </c>
      <c r="G110" s="30">
        <v>0</v>
      </c>
      <c r="H110" s="23" t="s">
        <v>148</v>
      </c>
    </row>
    <row r="111" spans="1:8" x14ac:dyDescent="0.2">
      <c r="A111" s="21"/>
      <c r="B111" s="21"/>
      <c r="C111" s="31"/>
      <c r="D111" s="21"/>
      <c r="E111" s="21"/>
      <c r="F111" s="32"/>
      <c r="G111" s="32"/>
      <c r="H111" s="23" t="s">
        <v>148</v>
      </c>
    </row>
    <row r="112" spans="1:8" x14ac:dyDescent="0.2">
      <c r="A112" s="21"/>
      <c r="B112" s="21"/>
      <c r="C112" s="22" t="s">
        <v>159</v>
      </c>
      <c r="D112" s="21"/>
      <c r="E112" s="21"/>
      <c r="F112" s="32"/>
      <c r="G112" s="32"/>
      <c r="H112" s="23" t="s">
        <v>148</v>
      </c>
    </row>
    <row r="113" spans="1:8" x14ac:dyDescent="0.2">
      <c r="A113" s="21"/>
      <c r="B113" s="21"/>
      <c r="C113" s="22" t="s">
        <v>147</v>
      </c>
      <c r="D113" s="21"/>
      <c r="E113" s="21" t="s">
        <v>148</v>
      </c>
      <c r="F113" s="33" t="s">
        <v>150</v>
      </c>
      <c r="G113" s="30">
        <v>0</v>
      </c>
      <c r="H113" s="23" t="s">
        <v>148</v>
      </c>
    </row>
    <row r="114" spans="1:8" x14ac:dyDescent="0.2">
      <c r="A114" s="21"/>
      <c r="B114" s="21"/>
      <c r="C114" s="31"/>
      <c r="D114" s="21"/>
      <c r="E114" s="21"/>
      <c r="F114" s="32"/>
      <c r="G114" s="32"/>
      <c r="H114" s="23" t="s">
        <v>148</v>
      </c>
    </row>
    <row r="115" spans="1:8" x14ac:dyDescent="0.2">
      <c r="A115" s="21"/>
      <c r="B115" s="21"/>
      <c r="C115" s="22" t="s">
        <v>160</v>
      </c>
      <c r="D115" s="21"/>
      <c r="E115" s="21"/>
      <c r="F115" s="29">
        <v>0</v>
      </c>
      <c r="G115" s="30">
        <v>0</v>
      </c>
      <c r="H115" s="23" t="s">
        <v>148</v>
      </c>
    </row>
    <row r="116" spans="1:8" x14ac:dyDescent="0.2">
      <c r="A116" s="21"/>
      <c r="B116" s="21"/>
      <c r="C116" s="31"/>
      <c r="D116" s="21"/>
      <c r="E116" s="21"/>
      <c r="F116" s="32"/>
      <c r="G116" s="32"/>
      <c r="H116" s="23" t="s">
        <v>148</v>
      </c>
    </row>
    <row r="117" spans="1:8" x14ac:dyDescent="0.2">
      <c r="A117" s="21"/>
      <c r="B117" s="21"/>
      <c r="C117" s="22" t="s">
        <v>161</v>
      </c>
      <c r="D117" s="21"/>
      <c r="E117" s="21"/>
      <c r="F117" s="32"/>
      <c r="G117" s="32"/>
      <c r="H117" s="23" t="s">
        <v>148</v>
      </c>
    </row>
    <row r="118" spans="1:8" x14ac:dyDescent="0.2">
      <c r="A118" s="21"/>
      <c r="B118" s="21"/>
      <c r="C118" s="22" t="s">
        <v>162</v>
      </c>
      <c r="D118" s="21"/>
      <c r="E118" s="21"/>
      <c r="F118" s="32"/>
      <c r="G118" s="32"/>
      <c r="H118" s="23" t="s">
        <v>148</v>
      </c>
    </row>
    <row r="119" spans="1:8" x14ac:dyDescent="0.2">
      <c r="A119" s="21"/>
      <c r="B119" s="21"/>
      <c r="C119" s="22" t="s">
        <v>147</v>
      </c>
      <c r="D119" s="21"/>
      <c r="E119" s="21" t="s">
        <v>148</v>
      </c>
      <c r="F119" s="33" t="s">
        <v>150</v>
      </c>
      <c r="G119" s="30">
        <v>0</v>
      </c>
      <c r="H119" s="23" t="s">
        <v>148</v>
      </c>
    </row>
    <row r="120" spans="1:8" x14ac:dyDescent="0.2">
      <c r="A120" s="21"/>
      <c r="B120" s="21"/>
      <c r="C120" s="31"/>
      <c r="D120" s="21"/>
      <c r="E120" s="21"/>
      <c r="F120" s="32"/>
      <c r="G120" s="32"/>
      <c r="H120" s="23" t="s">
        <v>148</v>
      </c>
    </row>
    <row r="121" spans="1:8" x14ac:dyDescent="0.2">
      <c r="A121" s="21"/>
      <c r="B121" s="21"/>
      <c r="C121" s="22" t="s">
        <v>163</v>
      </c>
      <c r="D121" s="21"/>
      <c r="E121" s="21"/>
      <c r="F121" s="32"/>
      <c r="G121" s="32"/>
      <c r="H121" s="23" t="s">
        <v>148</v>
      </c>
    </row>
    <row r="122" spans="1:8" x14ac:dyDescent="0.2">
      <c r="A122" s="21"/>
      <c r="B122" s="21"/>
      <c r="C122" s="22" t="s">
        <v>147</v>
      </c>
      <c r="D122" s="21"/>
      <c r="E122" s="21" t="s">
        <v>148</v>
      </c>
      <c r="F122" s="33" t="s">
        <v>150</v>
      </c>
      <c r="G122" s="30">
        <v>0</v>
      </c>
      <c r="H122" s="23" t="s">
        <v>148</v>
      </c>
    </row>
    <row r="123" spans="1:8" x14ac:dyDescent="0.2">
      <c r="A123" s="21"/>
      <c r="B123" s="21"/>
      <c r="C123" s="31"/>
      <c r="D123" s="21"/>
      <c r="E123" s="21"/>
      <c r="F123" s="32"/>
      <c r="G123" s="32"/>
      <c r="H123" s="23" t="s">
        <v>148</v>
      </c>
    </row>
    <row r="124" spans="1:8" x14ac:dyDescent="0.2">
      <c r="A124" s="21"/>
      <c r="B124" s="21"/>
      <c r="C124" s="22" t="s">
        <v>164</v>
      </c>
      <c r="D124" s="21"/>
      <c r="E124" s="21"/>
      <c r="F124" s="32"/>
      <c r="G124" s="32"/>
      <c r="H124" s="23" t="s">
        <v>148</v>
      </c>
    </row>
    <row r="125" spans="1:8" x14ac:dyDescent="0.2">
      <c r="A125" s="24">
        <v>1</v>
      </c>
      <c r="B125" s="25" t="s">
        <v>570</v>
      </c>
      <c r="C125" s="25" t="s">
        <v>1070</v>
      </c>
      <c r="D125" s="25" t="s">
        <v>413</v>
      </c>
      <c r="E125" s="26">
        <v>2000000</v>
      </c>
      <c r="F125" s="27">
        <v>1989.2719999999999</v>
      </c>
      <c r="G125" s="28">
        <v>6.73129E-3</v>
      </c>
      <c r="H125" s="23">
        <v>6.35</v>
      </c>
    </row>
    <row r="126" spans="1:8" x14ac:dyDescent="0.2">
      <c r="A126" s="21"/>
      <c r="B126" s="21"/>
      <c r="C126" s="22" t="s">
        <v>147</v>
      </c>
      <c r="D126" s="21"/>
      <c r="E126" s="21" t="s">
        <v>148</v>
      </c>
      <c r="F126" s="29">
        <v>1989.2719999999999</v>
      </c>
      <c r="G126" s="30">
        <v>6.73129E-3</v>
      </c>
      <c r="H126" s="23" t="s">
        <v>148</v>
      </c>
    </row>
    <row r="127" spans="1:8" x14ac:dyDescent="0.2">
      <c r="A127" s="21"/>
      <c r="B127" s="21"/>
      <c r="C127" s="31"/>
      <c r="D127" s="21"/>
      <c r="E127" s="21"/>
      <c r="F127" s="32"/>
      <c r="G127" s="32"/>
      <c r="H127" s="23" t="s">
        <v>148</v>
      </c>
    </row>
    <row r="128" spans="1:8" x14ac:dyDescent="0.2">
      <c r="A128" s="21"/>
      <c r="B128" s="21"/>
      <c r="C128" s="22" t="s">
        <v>165</v>
      </c>
      <c r="D128" s="21"/>
      <c r="E128" s="21"/>
      <c r="F128" s="32"/>
      <c r="G128" s="32"/>
      <c r="H128" s="23" t="s">
        <v>148</v>
      </c>
    </row>
    <row r="129" spans="1:8" x14ac:dyDescent="0.2">
      <c r="A129" s="24">
        <v>1</v>
      </c>
      <c r="B129" s="25"/>
      <c r="C129" s="25" t="s">
        <v>166</v>
      </c>
      <c r="D129" s="25"/>
      <c r="E129" s="35"/>
      <c r="F129" s="27">
        <v>11812.326778684999</v>
      </c>
      <c r="G129" s="28">
        <v>3.9970499999999999E-2</v>
      </c>
      <c r="H129" s="23">
        <v>6.76</v>
      </c>
    </row>
    <row r="130" spans="1:8" x14ac:dyDescent="0.2">
      <c r="A130" s="21"/>
      <c r="B130" s="21"/>
      <c r="C130" s="22" t="s">
        <v>147</v>
      </c>
      <c r="D130" s="21"/>
      <c r="E130" s="21" t="s">
        <v>148</v>
      </c>
      <c r="F130" s="29">
        <v>11812.326778684999</v>
      </c>
      <c r="G130" s="30">
        <v>3.9970499999999999E-2</v>
      </c>
      <c r="H130" s="23" t="s">
        <v>148</v>
      </c>
    </row>
    <row r="131" spans="1:8" x14ac:dyDescent="0.2">
      <c r="A131" s="21"/>
      <c r="B131" s="21"/>
      <c r="C131" s="31"/>
      <c r="D131" s="21"/>
      <c r="E131" s="21"/>
      <c r="F131" s="32"/>
      <c r="G131" s="32"/>
      <c r="H131" s="23" t="s">
        <v>148</v>
      </c>
    </row>
    <row r="132" spans="1:8" x14ac:dyDescent="0.2">
      <c r="A132" s="21"/>
      <c r="B132" s="21"/>
      <c r="C132" s="22" t="s">
        <v>167</v>
      </c>
      <c r="D132" s="21"/>
      <c r="E132" s="21"/>
      <c r="F132" s="29">
        <v>13801.598778685</v>
      </c>
      <c r="G132" s="30">
        <v>4.670179E-2</v>
      </c>
      <c r="H132" s="23" t="s">
        <v>148</v>
      </c>
    </row>
    <row r="133" spans="1:8" x14ac:dyDescent="0.2">
      <c r="A133" s="21"/>
      <c r="B133" s="21"/>
      <c r="C133" s="32"/>
      <c r="D133" s="21"/>
      <c r="E133" s="21"/>
      <c r="F133" s="21"/>
      <c r="G133" s="21"/>
      <c r="H133" s="23" t="s">
        <v>148</v>
      </c>
    </row>
    <row r="134" spans="1:8" x14ac:dyDescent="0.2">
      <c r="A134" s="21"/>
      <c r="B134" s="21"/>
      <c r="C134" s="22" t="s">
        <v>168</v>
      </c>
      <c r="D134" s="21"/>
      <c r="E134" s="21"/>
      <c r="F134" s="21"/>
      <c r="G134" s="21"/>
      <c r="H134" s="23" t="s">
        <v>148</v>
      </c>
    </row>
    <row r="135" spans="1:8" x14ac:dyDescent="0.2">
      <c r="A135" s="21"/>
      <c r="B135" s="21"/>
      <c r="C135" s="22" t="s">
        <v>169</v>
      </c>
      <c r="D135" s="21"/>
      <c r="E135" s="21"/>
      <c r="F135" s="21"/>
      <c r="G135" s="21"/>
      <c r="H135" s="23" t="s">
        <v>148</v>
      </c>
    </row>
    <row r="136" spans="1:8" x14ac:dyDescent="0.2">
      <c r="A136" s="24">
        <v>1</v>
      </c>
      <c r="B136" s="25" t="s">
        <v>325</v>
      </c>
      <c r="C136" s="25" t="s">
        <v>326</v>
      </c>
      <c r="D136" s="25"/>
      <c r="E136" s="65">
        <v>218647.08600000001</v>
      </c>
      <c r="F136" s="27">
        <v>5010.8008639879999</v>
      </c>
      <c r="G136" s="28">
        <v>1.695553E-2</v>
      </c>
      <c r="H136" s="23" t="s">
        <v>148</v>
      </c>
    </row>
    <row r="137" spans="1:8" x14ac:dyDescent="0.2">
      <c r="A137" s="21"/>
      <c r="B137" s="21"/>
      <c r="C137" s="22" t="s">
        <v>147</v>
      </c>
      <c r="D137" s="21"/>
      <c r="E137" s="21" t="s">
        <v>148</v>
      </c>
      <c r="F137" s="29">
        <v>5010.8008639879999</v>
      </c>
      <c r="G137" s="30">
        <v>1.695553E-2</v>
      </c>
      <c r="H137" s="23" t="s">
        <v>148</v>
      </c>
    </row>
    <row r="138" spans="1:8" x14ac:dyDescent="0.2">
      <c r="A138" s="21"/>
      <c r="B138" s="21"/>
      <c r="C138" s="31"/>
      <c r="D138" s="21"/>
      <c r="E138" s="21"/>
      <c r="F138" s="32"/>
      <c r="G138" s="32"/>
      <c r="H138" s="23" t="s">
        <v>148</v>
      </c>
    </row>
    <row r="139" spans="1:8" x14ac:dyDescent="0.2">
      <c r="A139" s="21"/>
      <c r="B139" s="21"/>
      <c r="C139" s="22" t="s">
        <v>170</v>
      </c>
      <c r="D139" s="21"/>
      <c r="E139" s="21"/>
      <c r="F139" s="21"/>
      <c r="G139" s="21"/>
      <c r="H139" s="23" t="s">
        <v>148</v>
      </c>
    </row>
    <row r="140" spans="1:8" x14ac:dyDescent="0.2">
      <c r="A140" s="21"/>
      <c r="B140" s="21"/>
      <c r="C140" s="22" t="s">
        <v>171</v>
      </c>
      <c r="D140" s="21"/>
      <c r="E140" s="21"/>
      <c r="F140" s="21"/>
      <c r="G140" s="21"/>
      <c r="H140" s="23" t="s">
        <v>148</v>
      </c>
    </row>
    <row r="141" spans="1:8" x14ac:dyDescent="0.2">
      <c r="A141" s="21"/>
      <c r="B141" s="21"/>
      <c r="C141" s="22" t="s">
        <v>147</v>
      </c>
      <c r="D141" s="21"/>
      <c r="E141" s="21" t="s">
        <v>148</v>
      </c>
      <c r="F141" s="33" t="s">
        <v>150</v>
      </c>
      <c r="G141" s="30">
        <v>0</v>
      </c>
      <c r="H141" s="23" t="s">
        <v>148</v>
      </c>
    </row>
    <row r="142" spans="1:8" x14ac:dyDescent="0.2">
      <c r="A142" s="21"/>
      <c r="B142" s="21"/>
      <c r="C142" s="31"/>
      <c r="D142" s="21"/>
      <c r="E142" s="21"/>
      <c r="F142" s="32"/>
      <c r="G142" s="32"/>
      <c r="H142" s="23" t="s">
        <v>148</v>
      </c>
    </row>
    <row r="143" spans="1:8" x14ac:dyDescent="0.2">
      <c r="A143" s="21"/>
      <c r="B143" s="21"/>
      <c r="C143" s="22" t="s">
        <v>172</v>
      </c>
      <c r="D143" s="21"/>
      <c r="E143" s="21"/>
      <c r="F143" s="32"/>
      <c r="G143" s="32"/>
      <c r="H143" s="23" t="s">
        <v>148</v>
      </c>
    </row>
    <row r="144" spans="1:8" x14ac:dyDescent="0.2">
      <c r="A144" s="21"/>
      <c r="B144" s="21"/>
      <c r="C144" s="22" t="s">
        <v>147</v>
      </c>
      <c r="D144" s="21"/>
      <c r="E144" s="21" t="s">
        <v>148</v>
      </c>
      <c r="F144" s="33" t="s">
        <v>150</v>
      </c>
      <c r="G144" s="30">
        <v>0</v>
      </c>
      <c r="H144" s="23" t="s">
        <v>148</v>
      </c>
    </row>
    <row r="145" spans="1:17" x14ac:dyDescent="0.2">
      <c r="A145" s="21"/>
      <c r="B145" s="21"/>
      <c r="C145" s="31"/>
      <c r="D145" s="21"/>
      <c r="E145" s="21"/>
      <c r="F145" s="32"/>
      <c r="G145" s="32"/>
      <c r="H145" s="23" t="s">
        <v>148</v>
      </c>
    </row>
    <row r="146" spans="1:17" x14ac:dyDescent="0.2">
      <c r="A146" s="35"/>
      <c r="B146" s="25"/>
      <c r="C146" s="25" t="s">
        <v>571</v>
      </c>
      <c r="D146" s="25"/>
      <c r="E146" s="35"/>
      <c r="F146" s="27">
        <v>1463.0104002</v>
      </c>
      <c r="G146" s="28">
        <v>4.9505299999999999E-3</v>
      </c>
      <c r="H146" s="23" t="s">
        <v>148</v>
      </c>
    </row>
    <row r="147" spans="1:17" x14ac:dyDescent="0.2">
      <c r="A147" s="35"/>
      <c r="B147" s="25"/>
      <c r="C147" s="34" t="s">
        <v>875</v>
      </c>
      <c r="D147" s="25"/>
      <c r="E147" s="35"/>
      <c r="F147" s="27">
        <f>-5652.30344869+0.00231505798339844</f>
        <v>-5652.301133632016</v>
      </c>
      <c r="G147" s="28">
        <f>F147/F148</f>
        <v>-1.9126233330626907E-2</v>
      </c>
      <c r="H147" s="23" t="s">
        <v>148</v>
      </c>
    </row>
    <row r="148" spans="1:17" x14ac:dyDescent="0.2">
      <c r="A148" s="31"/>
      <c r="B148" s="31"/>
      <c r="C148" s="22" t="s">
        <v>174</v>
      </c>
      <c r="D148" s="32"/>
      <c r="E148" s="32"/>
      <c r="F148" s="29">
        <f>295526.097148602+0.00231505798339844</f>
        <v>295526.09946365998</v>
      </c>
      <c r="G148" s="36">
        <v>1.00000003</v>
      </c>
      <c r="H148" s="23" t="s">
        <v>148</v>
      </c>
    </row>
    <row r="149" spans="1:17" x14ac:dyDescent="0.2">
      <c r="A149" s="66"/>
      <c r="B149" s="66"/>
      <c r="C149" s="66"/>
      <c r="D149" s="67"/>
      <c r="E149" s="67"/>
      <c r="F149" s="67"/>
      <c r="G149" s="67"/>
    </row>
    <row r="150" spans="1:17" x14ac:dyDescent="0.2">
      <c r="A150" s="39"/>
      <c r="B150" s="217" t="s">
        <v>848</v>
      </c>
      <c r="C150" s="217"/>
      <c r="D150" s="217"/>
      <c r="E150" s="217"/>
      <c r="F150" s="217"/>
      <c r="G150" s="217"/>
      <c r="H150" s="217"/>
      <c r="J150" s="41"/>
    </row>
    <row r="151" spans="1:17" x14ac:dyDescent="0.2">
      <c r="A151" s="39"/>
      <c r="B151" s="217" t="s">
        <v>849</v>
      </c>
      <c r="C151" s="217"/>
      <c r="D151" s="217"/>
      <c r="E151" s="217"/>
      <c r="F151" s="217"/>
      <c r="G151" s="217"/>
      <c r="H151" s="217"/>
      <c r="J151" s="41"/>
    </row>
    <row r="152" spans="1:17" x14ac:dyDescent="0.2">
      <c r="A152" s="39"/>
      <c r="B152" s="217" t="s">
        <v>850</v>
      </c>
      <c r="C152" s="217"/>
      <c r="D152" s="217"/>
      <c r="E152" s="217"/>
      <c r="F152" s="217"/>
      <c r="G152" s="217"/>
      <c r="H152" s="217"/>
      <c r="J152" s="41"/>
    </row>
    <row r="153" spans="1:17" s="43" customFormat="1" ht="66.75" customHeight="1" x14ac:dyDescent="0.25">
      <c r="A153" s="42"/>
      <c r="B153" s="218" t="s">
        <v>851</v>
      </c>
      <c r="C153" s="218"/>
      <c r="D153" s="218"/>
      <c r="E153" s="218"/>
      <c r="F153" s="218"/>
      <c r="G153" s="218"/>
      <c r="H153" s="218"/>
      <c r="I153"/>
      <c r="J153" s="41"/>
      <c r="K153"/>
      <c r="L153"/>
      <c r="M153"/>
      <c r="N153"/>
      <c r="O153"/>
      <c r="P153"/>
      <c r="Q153"/>
    </row>
    <row r="154" spans="1:17" x14ac:dyDescent="0.2">
      <c r="A154" s="39"/>
      <c r="B154" s="217" t="s">
        <v>852</v>
      </c>
      <c r="C154" s="217"/>
      <c r="D154" s="217"/>
      <c r="E154" s="217"/>
      <c r="F154" s="217"/>
      <c r="G154" s="217"/>
      <c r="H154" s="217"/>
      <c r="J154" s="41"/>
    </row>
    <row r="155" spans="1:17" x14ac:dyDescent="0.2">
      <c r="A155" s="45"/>
      <c r="B155" s="45"/>
      <c r="C155" s="45"/>
      <c r="D155" s="47"/>
      <c r="E155" s="47"/>
      <c r="F155" s="47"/>
      <c r="G155" s="47"/>
    </row>
    <row r="156" spans="1:17" x14ac:dyDescent="0.2">
      <c r="A156" s="45"/>
      <c r="B156" s="214" t="s">
        <v>175</v>
      </c>
      <c r="C156" s="215"/>
      <c r="D156" s="216"/>
      <c r="E156" s="46"/>
      <c r="F156" s="47"/>
      <c r="G156" s="47"/>
    </row>
    <row r="157" spans="1:17" x14ac:dyDescent="0.2">
      <c r="A157" s="45"/>
      <c r="B157" s="212" t="s">
        <v>176</v>
      </c>
      <c r="C157" s="213"/>
      <c r="D157" s="22" t="s">
        <v>177</v>
      </c>
      <c r="E157" s="46"/>
      <c r="F157" s="47"/>
      <c r="G157" s="47"/>
    </row>
    <row r="158" spans="1:17" ht="12.75" customHeight="1" x14ac:dyDescent="0.2">
      <c r="A158" s="45"/>
      <c r="B158" s="210" t="s">
        <v>853</v>
      </c>
      <c r="C158" s="211"/>
      <c r="D158" s="48" t="str">
        <f>"Rs. "&amp;TEXT(F91,"0.00")&amp;" lacs/ #"</f>
        <v>Rs. 0.00 lacs/ #</v>
      </c>
      <c r="E158" s="46"/>
      <c r="F158" s="47"/>
      <c r="G158" s="47"/>
    </row>
    <row r="159" spans="1:17" x14ac:dyDescent="0.2">
      <c r="A159" s="45"/>
      <c r="B159" s="212" t="s">
        <v>178</v>
      </c>
      <c r="C159" s="213"/>
      <c r="D159" s="32" t="s">
        <v>148</v>
      </c>
      <c r="E159" s="46"/>
      <c r="F159" s="47"/>
      <c r="G159" s="47"/>
    </row>
    <row r="160" spans="1:17" x14ac:dyDescent="0.2">
      <c r="A160" s="50"/>
      <c r="B160" s="51" t="s">
        <v>148</v>
      </c>
      <c r="C160" s="51" t="s">
        <v>854</v>
      </c>
      <c r="D160" s="51" t="s">
        <v>179</v>
      </c>
      <c r="E160" s="50"/>
      <c r="F160" s="50"/>
      <c r="G160" s="50"/>
      <c r="H160" s="50"/>
      <c r="J160" s="41"/>
    </row>
    <row r="161" spans="1:10" x14ac:dyDescent="0.2">
      <c r="A161" s="50"/>
      <c r="B161" s="52" t="s">
        <v>180</v>
      </c>
      <c r="C161" s="53">
        <v>45716</v>
      </c>
      <c r="D161" s="53">
        <v>45747</v>
      </c>
      <c r="E161" s="50"/>
      <c r="F161" s="50"/>
      <c r="G161" s="50"/>
      <c r="J161" s="41"/>
    </row>
    <row r="162" spans="1:10" x14ac:dyDescent="0.2">
      <c r="A162" s="54"/>
      <c r="B162" s="25" t="s">
        <v>181</v>
      </c>
      <c r="C162" s="55">
        <v>231.09119999999999</v>
      </c>
      <c r="D162" s="55">
        <v>247.4761</v>
      </c>
      <c r="E162" s="54"/>
      <c r="F162" s="56"/>
      <c r="G162" s="57"/>
    </row>
    <row r="163" spans="1:10" x14ac:dyDescent="0.2">
      <c r="A163" s="54"/>
      <c r="B163" s="25" t="s">
        <v>1025</v>
      </c>
      <c r="C163" s="55">
        <v>32.494199999999999</v>
      </c>
      <c r="D163" s="55">
        <v>34.798099999999998</v>
      </c>
      <c r="E163" s="54"/>
      <c r="F163" s="56"/>
      <c r="G163" s="57"/>
    </row>
    <row r="164" spans="1:10" x14ac:dyDescent="0.2">
      <c r="A164" s="54"/>
      <c r="B164" s="25" t="s">
        <v>182</v>
      </c>
      <c r="C164" s="55">
        <v>209.6053</v>
      </c>
      <c r="D164" s="55">
        <v>224.268</v>
      </c>
      <c r="E164" s="54"/>
      <c r="F164" s="56"/>
      <c r="G164" s="57"/>
    </row>
    <row r="165" spans="1:10" x14ac:dyDescent="0.2">
      <c r="A165" s="54"/>
      <c r="B165" s="25" t="s">
        <v>1026</v>
      </c>
      <c r="C165" s="55">
        <v>28.681100000000001</v>
      </c>
      <c r="D165" s="55">
        <v>30.6875</v>
      </c>
      <c r="E165" s="54"/>
      <c r="F165" s="56"/>
      <c r="G165" s="57"/>
    </row>
    <row r="166" spans="1:10" x14ac:dyDescent="0.2">
      <c r="A166" s="54"/>
      <c r="B166" s="54"/>
      <c r="C166" s="54"/>
      <c r="D166" s="54"/>
      <c r="E166" s="54"/>
      <c r="F166" s="54"/>
      <c r="G166" s="54"/>
    </row>
    <row r="167" spans="1:10" x14ac:dyDescent="0.2">
      <c r="A167" s="50"/>
      <c r="B167" s="210" t="s">
        <v>855</v>
      </c>
      <c r="C167" s="211"/>
      <c r="D167" s="48" t="s">
        <v>177</v>
      </c>
      <c r="E167" s="50"/>
      <c r="F167" s="50"/>
      <c r="G167" s="50"/>
    </row>
    <row r="168" spans="1:10" x14ac:dyDescent="0.2">
      <c r="A168" s="50"/>
      <c r="B168" s="75"/>
      <c r="C168" s="75"/>
      <c r="D168" s="75"/>
      <c r="E168" s="50"/>
      <c r="F168" s="50"/>
      <c r="G168" s="50"/>
    </row>
    <row r="169" spans="1:10" ht="25.5" customHeight="1" x14ac:dyDescent="0.2">
      <c r="A169" s="50"/>
      <c r="B169" s="210" t="s">
        <v>183</v>
      </c>
      <c r="C169" s="211"/>
      <c r="D169" s="48" t="s">
        <v>876</v>
      </c>
      <c r="E169" s="61"/>
      <c r="F169" s="50"/>
      <c r="G169" s="50"/>
    </row>
    <row r="170" spans="1:10" ht="24.75" customHeight="1" x14ac:dyDescent="0.2">
      <c r="A170" s="50"/>
      <c r="B170" s="210" t="s">
        <v>184</v>
      </c>
      <c r="C170" s="211"/>
      <c r="D170" s="48" t="s">
        <v>177</v>
      </c>
      <c r="E170" s="61"/>
      <c r="F170" s="50"/>
      <c r="G170" s="50"/>
    </row>
    <row r="171" spans="1:10" x14ac:dyDescent="0.2">
      <c r="A171" s="50"/>
      <c r="B171" s="210" t="s">
        <v>185</v>
      </c>
      <c r="C171" s="211"/>
      <c r="D171" s="48" t="s">
        <v>177</v>
      </c>
      <c r="E171" s="61"/>
      <c r="F171" s="50"/>
      <c r="G171" s="50"/>
    </row>
    <row r="172" spans="1:10" x14ac:dyDescent="0.2">
      <c r="A172" s="50"/>
      <c r="B172" s="210" t="s">
        <v>186</v>
      </c>
      <c r="C172" s="211"/>
      <c r="D172" s="62">
        <v>0.82286388606984751</v>
      </c>
      <c r="E172" s="50"/>
      <c r="F172" s="40"/>
      <c r="G172" s="60"/>
    </row>
    <row r="174" spans="1:10" x14ac:dyDescent="0.2">
      <c r="B174" s="219" t="s">
        <v>856</v>
      </c>
      <c r="C174" s="219"/>
    </row>
    <row r="176" spans="1:10" ht="153.75" customHeight="1" x14ac:dyDescent="0.2"/>
    <row r="179" spans="2:10" x14ac:dyDescent="0.2">
      <c r="B179" s="63" t="s">
        <v>857</v>
      </c>
      <c r="C179" s="64"/>
      <c r="D179" s="63" t="s">
        <v>862</v>
      </c>
    </row>
    <row r="180" spans="2:10" x14ac:dyDescent="0.2">
      <c r="B180" s="63" t="s">
        <v>877</v>
      </c>
      <c r="D180" s="63" t="s">
        <v>878</v>
      </c>
    </row>
    <row r="181" spans="2:10" ht="165" customHeight="1" x14ac:dyDescent="0.2"/>
    <row r="183" spans="2:10" x14ac:dyDescent="0.2">
      <c r="J183" s="20"/>
    </row>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sheetData>
  <mergeCells count="18">
    <mergeCell ref="B174:C174"/>
    <mergeCell ref="B167:C167"/>
    <mergeCell ref="B171:C171"/>
    <mergeCell ref="B172:C172"/>
    <mergeCell ref="B169:C169"/>
    <mergeCell ref="B170:C170"/>
    <mergeCell ref="A1:H1"/>
    <mergeCell ref="A2:H2"/>
    <mergeCell ref="A3:H3"/>
    <mergeCell ref="B158:C158"/>
    <mergeCell ref="B159:C159"/>
    <mergeCell ref="B156:D156"/>
    <mergeCell ref="B157:C157"/>
    <mergeCell ref="B150:H150"/>
    <mergeCell ref="B151:H151"/>
    <mergeCell ref="B152:H152"/>
    <mergeCell ref="B153:H153"/>
    <mergeCell ref="B154:H154"/>
  </mergeCells>
  <hyperlinks>
    <hyperlink ref="I1" location="Index!B2" display="Index" xr:uid="{6DDFD0F7-4E3B-4A82-93FA-06EE86DC647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30F6-B394-4EA4-82EE-116378D88202}">
  <sheetPr>
    <outlinePr summaryBelow="0" summaryRight="0"/>
  </sheetPr>
  <dimension ref="A1:Q249"/>
  <sheetViews>
    <sheetView showGridLines="0" topLeftCell="A211" workbookViewId="0">
      <selection activeCell="B218" sqref="B218:I218"/>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14.5703125" bestFit="1" customWidth="1"/>
    <col min="6" max="6" width="10.140625" bestFit="1" customWidth="1"/>
    <col min="7" max="7" width="14" bestFit="1" customWidth="1"/>
    <col min="8" max="8" width="9.5703125" customWidth="1"/>
    <col min="9" max="9" width="8" customWidth="1"/>
  </cols>
  <sheetData>
    <row r="1" spans="1:9" ht="15" x14ac:dyDescent="0.2">
      <c r="A1" s="209" t="s">
        <v>0</v>
      </c>
      <c r="B1" s="209"/>
      <c r="C1" s="209"/>
      <c r="D1" s="209"/>
      <c r="E1" s="209"/>
      <c r="F1" s="209"/>
      <c r="G1" s="209"/>
      <c r="H1" s="209"/>
      <c r="I1" s="1" t="s">
        <v>846</v>
      </c>
    </row>
    <row r="2" spans="1:9" ht="15" x14ac:dyDescent="0.2">
      <c r="A2" s="209" t="s">
        <v>576</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1024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1779750</v>
      </c>
      <c r="F7" s="27">
        <v>32537.389500000001</v>
      </c>
      <c r="G7" s="28">
        <v>5.790613E-2</v>
      </c>
      <c r="H7" s="23" t="s">
        <v>148</v>
      </c>
    </row>
    <row r="8" spans="1:9" x14ac:dyDescent="0.2">
      <c r="A8" s="24">
        <v>2</v>
      </c>
      <c r="B8" s="25" t="s">
        <v>26</v>
      </c>
      <c r="C8" s="25" t="s">
        <v>27</v>
      </c>
      <c r="D8" s="25" t="s">
        <v>28</v>
      </c>
      <c r="E8" s="26">
        <v>1975966</v>
      </c>
      <c r="F8" s="27">
        <v>26642.937560999999</v>
      </c>
      <c r="G8" s="28">
        <v>4.7415899999999997E-2</v>
      </c>
      <c r="H8" s="23" t="s">
        <v>148</v>
      </c>
    </row>
    <row r="9" spans="1:9" x14ac:dyDescent="0.2">
      <c r="A9" s="24">
        <v>3</v>
      </c>
      <c r="B9" s="25" t="s">
        <v>14</v>
      </c>
      <c r="C9" s="25" t="s">
        <v>15</v>
      </c>
      <c r="D9" s="25" t="s">
        <v>16</v>
      </c>
      <c r="E9" s="26">
        <v>2085802</v>
      </c>
      <c r="F9" s="27">
        <v>26596.061301999998</v>
      </c>
      <c r="G9" s="28">
        <v>4.7332470000000001E-2</v>
      </c>
      <c r="H9" s="23" t="s">
        <v>148</v>
      </c>
    </row>
    <row r="10" spans="1:9" x14ac:dyDescent="0.2">
      <c r="A10" s="24">
        <v>4</v>
      </c>
      <c r="B10" s="25" t="s">
        <v>11</v>
      </c>
      <c r="C10" s="25" t="s">
        <v>12</v>
      </c>
      <c r="D10" s="25" t="s">
        <v>13</v>
      </c>
      <c r="E10" s="26">
        <v>1046000</v>
      </c>
      <c r="F10" s="27">
        <v>18131.364000000001</v>
      </c>
      <c r="G10" s="28">
        <v>3.2268020000000001E-2</v>
      </c>
      <c r="H10" s="23" t="s">
        <v>148</v>
      </c>
    </row>
    <row r="11" spans="1:9" x14ac:dyDescent="0.2">
      <c r="A11" s="24">
        <v>5</v>
      </c>
      <c r="B11" s="25" t="s">
        <v>41</v>
      </c>
      <c r="C11" s="25" t="s">
        <v>42</v>
      </c>
      <c r="D11" s="25" t="s">
        <v>28</v>
      </c>
      <c r="E11" s="26">
        <v>2081920</v>
      </c>
      <c r="F11" s="27">
        <v>16062.0128</v>
      </c>
      <c r="G11" s="28">
        <v>2.8585240000000001E-2</v>
      </c>
      <c r="H11" s="23" t="s">
        <v>148</v>
      </c>
    </row>
    <row r="12" spans="1:9" x14ac:dyDescent="0.2">
      <c r="A12" s="24">
        <v>6</v>
      </c>
      <c r="B12" s="25" t="s">
        <v>330</v>
      </c>
      <c r="C12" s="25" t="s">
        <v>331</v>
      </c>
      <c r="D12" s="25" t="s">
        <v>206</v>
      </c>
      <c r="E12" s="26">
        <v>930000</v>
      </c>
      <c r="F12" s="27">
        <v>14607.045</v>
      </c>
      <c r="G12" s="28">
        <v>2.5995859999999999E-2</v>
      </c>
      <c r="H12" s="23" t="s">
        <v>148</v>
      </c>
    </row>
    <row r="13" spans="1:9" x14ac:dyDescent="0.2">
      <c r="A13" s="24">
        <v>7</v>
      </c>
      <c r="B13" s="25" t="s">
        <v>332</v>
      </c>
      <c r="C13" s="25" t="s">
        <v>333</v>
      </c>
      <c r="D13" s="25" t="s">
        <v>28</v>
      </c>
      <c r="E13" s="26">
        <v>1173644</v>
      </c>
      <c r="F13" s="27">
        <v>12933.55688</v>
      </c>
      <c r="G13" s="28">
        <v>2.3017590000000001E-2</v>
      </c>
      <c r="H13" s="23" t="s">
        <v>148</v>
      </c>
    </row>
    <row r="14" spans="1:9" x14ac:dyDescent="0.2">
      <c r="A14" s="24">
        <v>8</v>
      </c>
      <c r="B14" s="25" t="s">
        <v>104</v>
      </c>
      <c r="C14" s="25" t="s">
        <v>105</v>
      </c>
      <c r="D14" s="25" t="s">
        <v>28</v>
      </c>
      <c r="E14" s="26">
        <v>557117</v>
      </c>
      <c r="F14" s="27">
        <v>12096.124304000001</v>
      </c>
      <c r="G14" s="28">
        <v>2.1527230000000001E-2</v>
      </c>
      <c r="H14" s="23" t="s">
        <v>148</v>
      </c>
    </row>
    <row r="15" spans="1:9" x14ac:dyDescent="0.2">
      <c r="A15" s="24">
        <v>9</v>
      </c>
      <c r="B15" s="25" t="s">
        <v>17</v>
      </c>
      <c r="C15" s="25" t="s">
        <v>18</v>
      </c>
      <c r="D15" s="25" t="s">
        <v>19</v>
      </c>
      <c r="E15" s="26">
        <v>316000</v>
      </c>
      <c r="F15" s="27">
        <v>11035.668</v>
      </c>
      <c r="G15" s="28">
        <v>1.963995E-2</v>
      </c>
      <c r="H15" s="23" t="s">
        <v>148</v>
      </c>
    </row>
    <row r="16" spans="1:9" x14ac:dyDescent="0.2">
      <c r="A16" s="24">
        <v>10</v>
      </c>
      <c r="B16" s="25" t="s">
        <v>577</v>
      </c>
      <c r="C16" s="25" t="s">
        <v>578</v>
      </c>
      <c r="D16" s="25" t="s">
        <v>272</v>
      </c>
      <c r="E16" s="26">
        <v>366000</v>
      </c>
      <c r="F16" s="27">
        <v>9756.8279999999995</v>
      </c>
      <c r="G16" s="28">
        <v>1.7364029999999999E-2</v>
      </c>
      <c r="H16" s="23" t="s">
        <v>148</v>
      </c>
    </row>
    <row r="17" spans="1:8" x14ac:dyDescent="0.2">
      <c r="A17" s="24">
        <v>11</v>
      </c>
      <c r="B17" s="25" t="s">
        <v>336</v>
      </c>
      <c r="C17" s="25" t="s">
        <v>337</v>
      </c>
      <c r="D17" s="25" t="s">
        <v>206</v>
      </c>
      <c r="E17" s="26">
        <v>252500</v>
      </c>
      <c r="F17" s="27">
        <v>9105.5287499999995</v>
      </c>
      <c r="G17" s="28">
        <v>1.6204929999999999E-2</v>
      </c>
      <c r="H17" s="23" t="s">
        <v>148</v>
      </c>
    </row>
    <row r="18" spans="1:8" x14ac:dyDescent="0.2">
      <c r="A18" s="24">
        <v>12</v>
      </c>
      <c r="B18" s="25" t="s">
        <v>273</v>
      </c>
      <c r="C18" s="25" t="s">
        <v>274</v>
      </c>
      <c r="D18" s="25" t="s">
        <v>89</v>
      </c>
      <c r="E18" s="26">
        <v>1372500</v>
      </c>
      <c r="F18" s="27">
        <v>9003.6</v>
      </c>
      <c r="G18" s="28">
        <v>1.6023519999999999E-2</v>
      </c>
      <c r="H18" s="23" t="s">
        <v>148</v>
      </c>
    </row>
    <row r="19" spans="1:8" x14ac:dyDescent="0.2">
      <c r="A19" s="24">
        <v>13</v>
      </c>
      <c r="B19" s="25" t="s">
        <v>196</v>
      </c>
      <c r="C19" s="25" t="s">
        <v>197</v>
      </c>
      <c r="D19" s="25" t="s">
        <v>38</v>
      </c>
      <c r="E19" s="26">
        <v>1850000</v>
      </c>
      <c r="F19" s="27">
        <v>8644.125</v>
      </c>
      <c r="G19" s="28">
        <v>1.538377E-2</v>
      </c>
      <c r="H19" s="23" t="s">
        <v>148</v>
      </c>
    </row>
    <row r="20" spans="1:8" x14ac:dyDescent="0.2">
      <c r="A20" s="24">
        <v>14</v>
      </c>
      <c r="B20" s="25" t="s">
        <v>36</v>
      </c>
      <c r="C20" s="25" t="s">
        <v>37</v>
      </c>
      <c r="D20" s="25" t="s">
        <v>38</v>
      </c>
      <c r="E20" s="26">
        <v>113905</v>
      </c>
      <c r="F20" s="27">
        <v>8213.5186924999998</v>
      </c>
      <c r="G20" s="28">
        <v>1.4617430000000001E-2</v>
      </c>
      <c r="H20" s="23" t="s">
        <v>148</v>
      </c>
    </row>
    <row r="21" spans="1:8" x14ac:dyDescent="0.2">
      <c r="A21" s="24">
        <v>15</v>
      </c>
      <c r="B21" s="25" t="s">
        <v>490</v>
      </c>
      <c r="C21" s="25" t="s">
        <v>491</v>
      </c>
      <c r="D21" s="25" t="s">
        <v>206</v>
      </c>
      <c r="E21" s="26">
        <v>486000</v>
      </c>
      <c r="F21" s="27">
        <v>7739.55</v>
      </c>
      <c r="G21" s="28">
        <v>1.377392E-2</v>
      </c>
      <c r="H21" s="23" t="s">
        <v>148</v>
      </c>
    </row>
    <row r="22" spans="1:8" ht="25.5" x14ac:dyDescent="0.2">
      <c r="A22" s="24">
        <v>16</v>
      </c>
      <c r="B22" s="25" t="s">
        <v>334</v>
      </c>
      <c r="C22" s="25" t="s">
        <v>335</v>
      </c>
      <c r="D22" s="25" t="s">
        <v>200</v>
      </c>
      <c r="E22" s="26">
        <v>420000</v>
      </c>
      <c r="F22" s="27">
        <v>7285.74</v>
      </c>
      <c r="G22" s="28">
        <v>1.296628E-2</v>
      </c>
      <c r="H22" s="23" t="s">
        <v>148</v>
      </c>
    </row>
    <row r="23" spans="1:8" x14ac:dyDescent="0.2">
      <c r="A23" s="24">
        <v>17</v>
      </c>
      <c r="B23" s="25" t="s">
        <v>579</v>
      </c>
      <c r="C23" s="25" t="s">
        <v>580</v>
      </c>
      <c r="D23" s="25" t="s">
        <v>221</v>
      </c>
      <c r="E23" s="26">
        <v>500000</v>
      </c>
      <c r="F23" s="27">
        <v>7006.5</v>
      </c>
      <c r="G23" s="28">
        <v>1.2469330000000001E-2</v>
      </c>
      <c r="H23" s="23" t="s">
        <v>148</v>
      </c>
    </row>
    <row r="24" spans="1:8" ht="25.5" x14ac:dyDescent="0.2">
      <c r="A24" s="24">
        <v>18</v>
      </c>
      <c r="B24" s="25" t="s">
        <v>193</v>
      </c>
      <c r="C24" s="25" t="s">
        <v>194</v>
      </c>
      <c r="D24" s="25" t="s">
        <v>195</v>
      </c>
      <c r="E24" s="26">
        <v>350000</v>
      </c>
      <c r="F24" s="27">
        <v>6937.35</v>
      </c>
      <c r="G24" s="28">
        <v>1.234626E-2</v>
      </c>
      <c r="H24" s="23" t="s">
        <v>148</v>
      </c>
    </row>
    <row r="25" spans="1:8" x14ac:dyDescent="0.2">
      <c r="A25" s="24">
        <v>19</v>
      </c>
      <c r="B25" s="25" t="s">
        <v>351</v>
      </c>
      <c r="C25" s="25" t="s">
        <v>352</v>
      </c>
      <c r="D25" s="25" t="s">
        <v>353</v>
      </c>
      <c r="E25" s="26">
        <v>1669771</v>
      </c>
      <c r="F25" s="27">
        <v>6841.8866724999998</v>
      </c>
      <c r="G25" s="28">
        <v>1.2176370000000001E-2</v>
      </c>
      <c r="H25" s="23" t="s">
        <v>148</v>
      </c>
    </row>
    <row r="26" spans="1:8" x14ac:dyDescent="0.2">
      <c r="A26" s="24">
        <v>20</v>
      </c>
      <c r="B26" s="25" t="s">
        <v>34</v>
      </c>
      <c r="C26" s="25" t="s">
        <v>35</v>
      </c>
      <c r="D26" s="25" t="s">
        <v>16</v>
      </c>
      <c r="E26" s="26">
        <v>2400000</v>
      </c>
      <c r="F26" s="27">
        <v>6683.28</v>
      </c>
      <c r="G26" s="28">
        <v>1.1894099999999999E-2</v>
      </c>
      <c r="H26" s="23" t="s">
        <v>148</v>
      </c>
    </row>
    <row r="27" spans="1:8" x14ac:dyDescent="0.2">
      <c r="A27" s="24">
        <v>21</v>
      </c>
      <c r="B27" s="25" t="s">
        <v>581</v>
      </c>
      <c r="C27" s="25" t="s">
        <v>582</v>
      </c>
      <c r="D27" s="25" t="s">
        <v>272</v>
      </c>
      <c r="E27" s="26">
        <v>57000</v>
      </c>
      <c r="F27" s="27">
        <v>6567.6255000000001</v>
      </c>
      <c r="G27" s="28">
        <v>1.1688270000000001E-2</v>
      </c>
      <c r="H27" s="23" t="s">
        <v>148</v>
      </c>
    </row>
    <row r="28" spans="1:8" ht="25.5" x14ac:dyDescent="0.2">
      <c r="A28" s="24">
        <v>22</v>
      </c>
      <c r="B28" s="25" t="s">
        <v>23</v>
      </c>
      <c r="C28" s="25" t="s">
        <v>24</v>
      </c>
      <c r="D28" s="25" t="s">
        <v>25</v>
      </c>
      <c r="E28" s="26">
        <v>48500</v>
      </c>
      <c r="F28" s="27">
        <v>5582.1317499999996</v>
      </c>
      <c r="G28" s="28">
        <v>9.9344099999999994E-3</v>
      </c>
      <c r="H28" s="23" t="s">
        <v>148</v>
      </c>
    </row>
    <row r="29" spans="1:8" ht="25.5" x14ac:dyDescent="0.2">
      <c r="A29" s="24">
        <v>23</v>
      </c>
      <c r="B29" s="25" t="s">
        <v>222</v>
      </c>
      <c r="C29" s="25" t="s">
        <v>223</v>
      </c>
      <c r="D29" s="25" t="s">
        <v>200</v>
      </c>
      <c r="E29" s="26">
        <v>110000</v>
      </c>
      <c r="F29" s="27">
        <v>5369.87</v>
      </c>
      <c r="G29" s="28">
        <v>9.5566499999999999E-3</v>
      </c>
      <c r="H29" s="23" t="s">
        <v>148</v>
      </c>
    </row>
    <row r="30" spans="1:8" x14ac:dyDescent="0.2">
      <c r="A30" s="24">
        <v>24</v>
      </c>
      <c r="B30" s="25" t="s">
        <v>224</v>
      </c>
      <c r="C30" s="25" t="s">
        <v>225</v>
      </c>
      <c r="D30" s="25" t="s">
        <v>226</v>
      </c>
      <c r="E30" s="26">
        <v>806468</v>
      </c>
      <c r="F30" s="27">
        <v>5357.7701580000003</v>
      </c>
      <c r="G30" s="28">
        <v>9.5351199999999994E-3</v>
      </c>
      <c r="H30" s="23" t="s">
        <v>148</v>
      </c>
    </row>
    <row r="31" spans="1:8" ht="25.5" x14ac:dyDescent="0.2">
      <c r="A31" s="24">
        <v>25</v>
      </c>
      <c r="B31" s="25" t="s">
        <v>356</v>
      </c>
      <c r="C31" s="25" t="s">
        <v>357</v>
      </c>
      <c r="D31" s="25" t="s">
        <v>25</v>
      </c>
      <c r="E31" s="26">
        <v>186860</v>
      </c>
      <c r="F31" s="27">
        <v>4879.1948899999998</v>
      </c>
      <c r="G31" s="28">
        <v>8.6834000000000008E-3</v>
      </c>
      <c r="H31" s="23" t="s">
        <v>148</v>
      </c>
    </row>
    <row r="32" spans="1:8" x14ac:dyDescent="0.2">
      <c r="A32" s="24">
        <v>26</v>
      </c>
      <c r="B32" s="25" t="s">
        <v>49</v>
      </c>
      <c r="C32" s="25" t="s">
        <v>50</v>
      </c>
      <c r="D32" s="25" t="s">
        <v>22</v>
      </c>
      <c r="E32" s="26">
        <v>1275000</v>
      </c>
      <c r="F32" s="27">
        <v>4786.3500000000004</v>
      </c>
      <c r="G32" s="28">
        <v>8.5181700000000003E-3</v>
      </c>
      <c r="H32" s="23" t="s">
        <v>148</v>
      </c>
    </row>
    <row r="33" spans="1:8" ht="25.5" x14ac:dyDescent="0.2">
      <c r="A33" s="24">
        <v>27</v>
      </c>
      <c r="B33" s="25" t="s">
        <v>499</v>
      </c>
      <c r="C33" s="25" t="s">
        <v>500</v>
      </c>
      <c r="D33" s="25" t="s">
        <v>211</v>
      </c>
      <c r="E33" s="26">
        <v>464623</v>
      </c>
      <c r="F33" s="27">
        <v>4655.0578370000003</v>
      </c>
      <c r="G33" s="28">
        <v>8.2845100000000001E-3</v>
      </c>
      <c r="H33" s="23" t="s">
        <v>148</v>
      </c>
    </row>
    <row r="34" spans="1:8" x14ac:dyDescent="0.2">
      <c r="A34" s="24">
        <v>28</v>
      </c>
      <c r="B34" s="25" t="s">
        <v>278</v>
      </c>
      <c r="C34" s="25" t="s">
        <v>279</v>
      </c>
      <c r="D34" s="25" t="s">
        <v>248</v>
      </c>
      <c r="E34" s="26">
        <v>125000</v>
      </c>
      <c r="F34" s="27">
        <v>4654.1875</v>
      </c>
      <c r="G34" s="28">
        <v>8.2829600000000007E-3</v>
      </c>
      <c r="H34" s="23" t="s">
        <v>148</v>
      </c>
    </row>
    <row r="35" spans="1:8" x14ac:dyDescent="0.2">
      <c r="A35" s="24">
        <v>29</v>
      </c>
      <c r="B35" s="25" t="s">
        <v>583</v>
      </c>
      <c r="C35" s="25" t="s">
        <v>584</v>
      </c>
      <c r="D35" s="25" t="s">
        <v>272</v>
      </c>
      <c r="E35" s="26">
        <v>57000</v>
      </c>
      <c r="F35" s="27">
        <v>4490.9444999999996</v>
      </c>
      <c r="G35" s="28">
        <v>7.99244E-3</v>
      </c>
      <c r="H35" s="23" t="s">
        <v>148</v>
      </c>
    </row>
    <row r="36" spans="1:8" ht="25.5" x14ac:dyDescent="0.2">
      <c r="A36" s="24">
        <v>30</v>
      </c>
      <c r="B36" s="25" t="s">
        <v>288</v>
      </c>
      <c r="C36" s="25" t="s">
        <v>289</v>
      </c>
      <c r="D36" s="25" t="s">
        <v>200</v>
      </c>
      <c r="E36" s="26">
        <v>480000</v>
      </c>
      <c r="F36" s="27">
        <v>4254.72</v>
      </c>
      <c r="G36" s="28">
        <v>7.5720400000000004E-3</v>
      </c>
      <c r="H36" s="23" t="s">
        <v>148</v>
      </c>
    </row>
    <row r="37" spans="1:8" x14ac:dyDescent="0.2">
      <c r="A37" s="24">
        <v>31</v>
      </c>
      <c r="B37" s="25" t="s">
        <v>495</v>
      </c>
      <c r="C37" s="25" t="s">
        <v>496</v>
      </c>
      <c r="D37" s="25" t="s">
        <v>277</v>
      </c>
      <c r="E37" s="26">
        <v>262000</v>
      </c>
      <c r="F37" s="27">
        <v>4055.3670000000002</v>
      </c>
      <c r="G37" s="28">
        <v>7.2172499999999997E-3</v>
      </c>
      <c r="H37" s="23" t="s">
        <v>148</v>
      </c>
    </row>
    <row r="38" spans="1:8" x14ac:dyDescent="0.2">
      <c r="A38" s="24">
        <v>32</v>
      </c>
      <c r="B38" s="25" t="s">
        <v>537</v>
      </c>
      <c r="C38" s="25" t="s">
        <v>538</v>
      </c>
      <c r="D38" s="25" t="s">
        <v>71</v>
      </c>
      <c r="E38" s="26">
        <v>139675</v>
      </c>
      <c r="F38" s="27">
        <v>4021.9416249999999</v>
      </c>
      <c r="G38" s="28">
        <v>7.1577699999999999E-3</v>
      </c>
      <c r="H38" s="23" t="s">
        <v>148</v>
      </c>
    </row>
    <row r="39" spans="1:8" ht="25.5" x14ac:dyDescent="0.2">
      <c r="A39" s="24">
        <v>33</v>
      </c>
      <c r="B39" s="25" t="s">
        <v>198</v>
      </c>
      <c r="C39" s="25" t="s">
        <v>199</v>
      </c>
      <c r="D39" s="25" t="s">
        <v>200</v>
      </c>
      <c r="E39" s="26">
        <v>195000</v>
      </c>
      <c r="F39" s="27">
        <v>3954.5025000000001</v>
      </c>
      <c r="G39" s="28">
        <v>7.0377499999999997E-3</v>
      </c>
      <c r="H39" s="23" t="s">
        <v>148</v>
      </c>
    </row>
    <row r="40" spans="1:8" ht="25.5" x14ac:dyDescent="0.2">
      <c r="A40" s="24">
        <v>34</v>
      </c>
      <c r="B40" s="25" t="s">
        <v>209</v>
      </c>
      <c r="C40" s="25" t="s">
        <v>210</v>
      </c>
      <c r="D40" s="25" t="s">
        <v>211</v>
      </c>
      <c r="E40" s="26">
        <v>605000</v>
      </c>
      <c r="F40" s="27">
        <v>3942.4825000000001</v>
      </c>
      <c r="G40" s="28">
        <v>7.0163600000000001E-3</v>
      </c>
      <c r="H40" s="23" t="s">
        <v>148</v>
      </c>
    </row>
    <row r="41" spans="1:8" x14ac:dyDescent="0.2">
      <c r="A41" s="24">
        <v>35</v>
      </c>
      <c r="B41" s="25" t="s">
        <v>31</v>
      </c>
      <c r="C41" s="25" t="s">
        <v>32</v>
      </c>
      <c r="D41" s="25" t="s">
        <v>33</v>
      </c>
      <c r="E41" s="26">
        <v>1283789</v>
      </c>
      <c r="F41" s="27">
        <v>3868.3130148</v>
      </c>
      <c r="G41" s="28">
        <v>6.88436E-3</v>
      </c>
      <c r="H41" s="23" t="s">
        <v>148</v>
      </c>
    </row>
    <row r="42" spans="1:8" x14ac:dyDescent="0.2">
      <c r="A42" s="24">
        <v>36</v>
      </c>
      <c r="B42" s="25" t="s">
        <v>96</v>
      </c>
      <c r="C42" s="25" t="s">
        <v>97</v>
      </c>
      <c r="D42" s="25" t="s">
        <v>66</v>
      </c>
      <c r="E42" s="26">
        <v>125000</v>
      </c>
      <c r="F42" s="27">
        <v>3814.8125</v>
      </c>
      <c r="G42" s="28">
        <v>6.7891399999999999E-3</v>
      </c>
      <c r="H42" s="23" t="s">
        <v>148</v>
      </c>
    </row>
    <row r="43" spans="1:8" ht="25.5" x14ac:dyDescent="0.2">
      <c r="A43" s="24">
        <v>37</v>
      </c>
      <c r="B43" s="25" t="s">
        <v>585</v>
      </c>
      <c r="C43" s="25" t="s">
        <v>586</v>
      </c>
      <c r="D43" s="25" t="s">
        <v>200</v>
      </c>
      <c r="E43" s="26">
        <v>331000</v>
      </c>
      <c r="F43" s="27">
        <v>3787.3020000000001</v>
      </c>
      <c r="G43" s="28">
        <v>6.7401900000000001E-3</v>
      </c>
      <c r="H43" s="23" t="s">
        <v>148</v>
      </c>
    </row>
    <row r="44" spans="1:8" x14ac:dyDescent="0.2">
      <c r="A44" s="24">
        <v>38</v>
      </c>
      <c r="B44" s="25" t="s">
        <v>292</v>
      </c>
      <c r="C44" s="25" t="s">
        <v>293</v>
      </c>
      <c r="D44" s="25" t="s">
        <v>71</v>
      </c>
      <c r="E44" s="26">
        <v>427474</v>
      </c>
      <c r="F44" s="27">
        <v>3742.53487</v>
      </c>
      <c r="G44" s="28">
        <v>6.6605099999999997E-3</v>
      </c>
      <c r="H44" s="23" t="s">
        <v>148</v>
      </c>
    </row>
    <row r="45" spans="1:8" x14ac:dyDescent="0.2">
      <c r="A45" s="24">
        <v>39</v>
      </c>
      <c r="B45" s="25" t="s">
        <v>587</v>
      </c>
      <c r="C45" s="25" t="s">
        <v>588</v>
      </c>
      <c r="D45" s="25" t="s">
        <v>89</v>
      </c>
      <c r="E45" s="26">
        <v>365785</v>
      </c>
      <c r="F45" s="27">
        <v>3709.6085775000001</v>
      </c>
      <c r="G45" s="28">
        <v>6.6019199999999998E-3</v>
      </c>
      <c r="H45" s="23" t="s">
        <v>148</v>
      </c>
    </row>
    <row r="46" spans="1:8" x14ac:dyDescent="0.2">
      <c r="A46" s="24">
        <v>40</v>
      </c>
      <c r="B46" s="25" t="s">
        <v>342</v>
      </c>
      <c r="C46" s="25" t="s">
        <v>343</v>
      </c>
      <c r="D46" s="25" t="s">
        <v>221</v>
      </c>
      <c r="E46" s="26">
        <v>680000</v>
      </c>
      <c r="F46" s="27">
        <v>3669.62</v>
      </c>
      <c r="G46" s="28">
        <v>6.5307500000000001E-3</v>
      </c>
      <c r="H46" s="23" t="s">
        <v>148</v>
      </c>
    </row>
    <row r="47" spans="1:8" x14ac:dyDescent="0.2">
      <c r="A47" s="24">
        <v>41</v>
      </c>
      <c r="B47" s="25" t="s">
        <v>589</v>
      </c>
      <c r="C47" s="25" t="s">
        <v>590</v>
      </c>
      <c r="D47" s="25" t="s">
        <v>206</v>
      </c>
      <c r="E47" s="26">
        <v>254000</v>
      </c>
      <c r="F47" s="27">
        <v>3602.355</v>
      </c>
      <c r="G47" s="28">
        <v>6.4110399999999998E-3</v>
      </c>
      <c r="H47" s="23" t="s">
        <v>148</v>
      </c>
    </row>
    <row r="48" spans="1:8" x14ac:dyDescent="0.2">
      <c r="A48" s="24">
        <v>42</v>
      </c>
      <c r="B48" s="25" t="s">
        <v>20</v>
      </c>
      <c r="C48" s="25" t="s">
        <v>21</v>
      </c>
      <c r="D48" s="25" t="s">
        <v>22</v>
      </c>
      <c r="E48" s="26">
        <v>985000</v>
      </c>
      <c r="F48" s="27">
        <v>3522.36</v>
      </c>
      <c r="G48" s="28">
        <v>6.2686699999999996E-3</v>
      </c>
      <c r="H48" s="23" t="s">
        <v>148</v>
      </c>
    </row>
    <row r="49" spans="1:8" x14ac:dyDescent="0.2">
      <c r="A49" s="24">
        <v>43</v>
      </c>
      <c r="B49" s="25" t="s">
        <v>201</v>
      </c>
      <c r="C49" s="25" t="s">
        <v>202</v>
      </c>
      <c r="D49" s="25" t="s">
        <v>203</v>
      </c>
      <c r="E49" s="26">
        <v>500000</v>
      </c>
      <c r="F49" s="27">
        <v>3491.75</v>
      </c>
      <c r="G49" s="28">
        <v>6.2141999999999996E-3</v>
      </c>
      <c r="H49" s="23" t="s">
        <v>148</v>
      </c>
    </row>
    <row r="50" spans="1:8" ht="25.5" x14ac:dyDescent="0.2">
      <c r="A50" s="24">
        <v>44</v>
      </c>
      <c r="B50" s="25" t="s">
        <v>39</v>
      </c>
      <c r="C50" s="25" t="s">
        <v>40</v>
      </c>
      <c r="D50" s="25" t="s">
        <v>25</v>
      </c>
      <c r="E50" s="26">
        <v>63210</v>
      </c>
      <c r="F50" s="27">
        <v>3117.9280650000001</v>
      </c>
      <c r="G50" s="28">
        <v>5.5489099999999998E-3</v>
      </c>
      <c r="H50" s="23" t="s">
        <v>148</v>
      </c>
    </row>
    <row r="51" spans="1:8" x14ac:dyDescent="0.2">
      <c r="A51" s="24">
        <v>45</v>
      </c>
      <c r="B51" s="25" t="s">
        <v>110</v>
      </c>
      <c r="C51" s="25" t="s">
        <v>111</v>
      </c>
      <c r="D51" s="25" t="s">
        <v>66</v>
      </c>
      <c r="E51" s="26">
        <v>181947</v>
      </c>
      <c r="F51" s="27">
        <v>3087.0947489999999</v>
      </c>
      <c r="G51" s="28">
        <v>5.4940400000000004E-3</v>
      </c>
      <c r="H51" s="23" t="s">
        <v>148</v>
      </c>
    </row>
    <row r="52" spans="1:8" x14ac:dyDescent="0.2">
      <c r="A52" s="24">
        <v>46</v>
      </c>
      <c r="B52" s="25" t="s">
        <v>69</v>
      </c>
      <c r="C52" s="25" t="s">
        <v>70</v>
      </c>
      <c r="D52" s="25" t="s">
        <v>71</v>
      </c>
      <c r="E52" s="26">
        <v>62642</v>
      </c>
      <c r="F52" s="27">
        <v>3055.2382659999998</v>
      </c>
      <c r="G52" s="28">
        <v>5.4373499999999996E-3</v>
      </c>
      <c r="H52" s="23" t="s">
        <v>148</v>
      </c>
    </row>
    <row r="53" spans="1:8" x14ac:dyDescent="0.2">
      <c r="A53" s="24">
        <v>47</v>
      </c>
      <c r="B53" s="25" t="s">
        <v>591</v>
      </c>
      <c r="C53" s="25" t="s">
        <v>592</v>
      </c>
      <c r="D53" s="25" t="s">
        <v>71</v>
      </c>
      <c r="E53" s="26">
        <v>289043</v>
      </c>
      <c r="F53" s="27">
        <v>2899.9684189999998</v>
      </c>
      <c r="G53" s="28">
        <v>5.1610199999999997E-3</v>
      </c>
      <c r="H53" s="23" t="s">
        <v>148</v>
      </c>
    </row>
    <row r="54" spans="1:8" x14ac:dyDescent="0.2">
      <c r="A54" s="24">
        <v>48</v>
      </c>
      <c r="B54" s="25" t="s">
        <v>212</v>
      </c>
      <c r="C54" s="25" t="s">
        <v>213</v>
      </c>
      <c r="D54" s="25" t="s">
        <v>28</v>
      </c>
      <c r="E54" s="26">
        <v>534535</v>
      </c>
      <c r="F54" s="27">
        <v>2893.4379549999999</v>
      </c>
      <c r="G54" s="28">
        <v>5.1493900000000002E-3</v>
      </c>
      <c r="H54" s="23" t="s">
        <v>148</v>
      </c>
    </row>
    <row r="55" spans="1:8" x14ac:dyDescent="0.2">
      <c r="A55" s="24">
        <v>49</v>
      </c>
      <c r="B55" s="25" t="s">
        <v>106</v>
      </c>
      <c r="C55" s="25" t="s">
        <v>107</v>
      </c>
      <c r="D55" s="25" t="s">
        <v>71</v>
      </c>
      <c r="E55" s="26">
        <v>84539</v>
      </c>
      <c r="F55" s="27">
        <v>2854.3747960000001</v>
      </c>
      <c r="G55" s="28">
        <v>5.0798700000000002E-3</v>
      </c>
      <c r="H55" s="23" t="s">
        <v>148</v>
      </c>
    </row>
    <row r="56" spans="1:8" x14ac:dyDescent="0.2">
      <c r="A56" s="24">
        <v>50</v>
      </c>
      <c r="B56" s="25" t="s">
        <v>362</v>
      </c>
      <c r="C56" s="25" t="s">
        <v>363</v>
      </c>
      <c r="D56" s="25" t="s">
        <v>272</v>
      </c>
      <c r="E56" s="26">
        <v>400000</v>
      </c>
      <c r="F56" s="27">
        <v>2697.8</v>
      </c>
      <c r="G56" s="28">
        <v>4.8012200000000001E-3</v>
      </c>
      <c r="H56" s="23" t="s">
        <v>148</v>
      </c>
    </row>
    <row r="57" spans="1:8" x14ac:dyDescent="0.2">
      <c r="A57" s="24">
        <v>51</v>
      </c>
      <c r="B57" s="25" t="s">
        <v>354</v>
      </c>
      <c r="C57" s="25" t="s">
        <v>355</v>
      </c>
      <c r="D57" s="25" t="s">
        <v>233</v>
      </c>
      <c r="E57" s="26">
        <v>1330000</v>
      </c>
      <c r="F57" s="27">
        <v>2682.61</v>
      </c>
      <c r="G57" s="28">
        <v>4.7741900000000002E-3</v>
      </c>
      <c r="H57" s="23" t="s">
        <v>148</v>
      </c>
    </row>
    <row r="58" spans="1:8" x14ac:dyDescent="0.2">
      <c r="A58" s="24">
        <v>52</v>
      </c>
      <c r="B58" s="25" t="s">
        <v>76</v>
      </c>
      <c r="C58" s="25" t="s">
        <v>77</v>
      </c>
      <c r="D58" s="25" t="s">
        <v>13</v>
      </c>
      <c r="E58" s="26">
        <v>748686</v>
      </c>
      <c r="F58" s="27">
        <v>2502.8572979999999</v>
      </c>
      <c r="G58" s="28">
        <v>4.4542799999999997E-3</v>
      </c>
      <c r="H58" s="23" t="s">
        <v>148</v>
      </c>
    </row>
    <row r="59" spans="1:8" x14ac:dyDescent="0.2">
      <c r="A59" s="24">
        <v>53</v>
      </c>
      <c r="B59" s="25" t="s">
        <v>312</v>
      </c>
      <c r="C59" s="25" t="s">
        <v>313</v>
      </c>
      <c r="D59" s="25" t="s">
        <v>226</v>
      </c>
      <c r="E59" s="26">
        <v>300000</v>
      </c>
      <c r="F59" s="27">
        <v>2362.65</v>
      </c>
      <c r="G59" s="28">
        <v>4.2047600000000001E-3</v>
      </c>
      <c r="H59" s="23" t="s">
        <v>148</v>
      </c>
    </row>
    <row r="60" spans="1:8" x14ac:dyDescent="0.2">
      <c r="A60" s="24">
        <v>54</v>
      </c>
      <c r="B60" s="25" t="s">
        <v>368</v>
      </c>
      <c r="C60" s="25" t="s">
        <v>369</v>
      </c>
      <c r="D60" s="25" t="s">
        <v>370</v>
      </c>
      <c r="E60" s="26">
        <v>540000</v>
      </c>
      <c r="F60" s="27">
        <v>2150.2800000000002</v>
      </c>
      <c r="G60" s="28">
        <v>3.8268099999999999E-3</v>
      </c>
      <c r="H60" s="23" t="s">
        <v>148</v>
      </c>
    </row>
    <row r="61" spans="1:8" x14ac:dyDescent="0.2">
      <c r="A61" s="24">
        <v>55</v>
      </c>
      <c r="B61" s="25" t="s">
        <v>234</v>
      </c>
      <c r="C61" s="25" t="s">
        <v>235</v>
      </c>
      <c r="D61" s="25" t="s">
        <v>206</v>
      </c>
      <c r="E61" s="26">
        <v>26082</v>
      </c>
      <c r="F61" s="27">
        <v>2115.0415440000002</v>
      </c>
      <c r="G61" s="28">
        <v>3.7640999999999998E-3</v>
      </c>
      <c r="H61" s="23" t="s">
        <v>148</v>
      </c>
    </row>
    <row r="62" spans="1:8" x14ac:dyDescent="0.2">
      <c r="A62" s="24">
        <v>56</v>
      </c>
      <c r="B62" s="25" t="s">
        <v>80</v>
      </c>
      <c r="C62" s="25" t="s">
        <v>81</v>
      </c>
      <c r="D62" s="25" t="s">
        <v>82</v>
      </c>
      <c r="E62" s="26">
        <v>1100000</v>
      </c>
      <c r="F62" s="27">
        <v>2013.44</v>
      </c>
      <c r="G62" s="28">
        <v>3.5832799999999999E-3</v>
      </c>
      <c r="H62" s="23" t="s">
        <v>148</v>
      </c>
    </row>
    <row r="63" spans="1:8" x14ac:dyDescent="0.2">
      <c r="A63" s="24">
        <v>57</v>
      </c>
      <c r="B63" s="25" t="s">
        <v>118</v>
      </c>
      <c r="C63" s="25" t="s">
        <v>119</v>
      </c>
      <c r="D63" s="25" t="s">
        <v>66</v>
      </c>
      <c r="E63" s="26">
        <v>272813</v>
      </c>
      <c r="F63" s="27">
        <v>1963.5715674999999</v>
      </c>
      <c r="G63" s="28">
        <v>3.49453E-3</v>
      </c>
      <c r="H63" s="23" t="s">
        <v>148</v>
      </c>
    </row>
    <row r="64" spans="1:8" x14ac:dyDescent="0.2">
      <c r="A64" s="24">
        <v>58</v>
      </c>
      <c r="B64" s="25" t="s">
        <v>257</v>
      </c>
      <c r="C64" s="25" t="s">
        <v>258</v>
      </c>
      <c r="D64" s="25" t="s">
        <v>66</v>
      </c>
      <c r="E64" s="26">
        <v>37500</v>
      </c>
      <c r="F64" s="27">
        <v>1930.48125</v>
      </c>
      <c r="G64" s="28">
        <v>3.4356399999999998E-3</v>
      </c>
      <c r="H64" s="23" t="s">
        <v>148</v>
      </c>
    </row>
    <row r="65" spans="1:8" x14ac:dyDescent="0.2">
      <c r="A65" s="24">
        <v>59</v>
      </c>
      <c r="B65" s="25" t="s">
        <v>275</v>
      </c>
      <c r="C65" s="25" t="s">
        <v>276</v>
      </c>
      <c r="D65" s="25" t="s">
        <v>277</v>
      </c>
      <c r="E65" s="26">
        <v>337500</v>
      </c>
      <c r="F65" s="27">
        <v>1904.6812500000001</v>
      </c>
      <c r="G65" s="28">
        <v>3.3897200000000001E-3</v>
      </c>
      <c r="H65" s="23" t="s">
        <v>148</v>
      </c>
    </row>
    <row r="66" spans="1:8" x14ac:dyDescent="0.2">
      <c r="A66" s="24">
        <v>60</v>
      </c>
      <c r="B66" s="25" t="s">
        <v>242</v>
      </c>
      <c r="C66" s="25" t="s">
        <v>243</v>
      </c>
      <c r="D66" s="25" t="s">
        <v>206</v>
      </c>
      <c r="E66" s="26">
        <v>75625</v>
      </c>
      <c r="F66" s="27">
        <v>1890.7762499999999</v>
      </c>
      <c r="G66" s="28">
        <v>3.3649800000000001E-3</v>
      </c>
      <c r="H66" s="23" t="s">
        <v>148</v>
      </c>
    </row>
    <row r="67" spans="1:8" x14ac:dyDescent="0.2">
      <c r="A67" s="24">
        <v>61</v>
      </c>
      <c r="B67" s="25" t="s">
        <v>593</v>
      </c>
      <c r="C67" s="25" t="s">
        <v>594</v>
      </c>
      <c r="D67" s="25" t="s">
        <v>66</v>
      </c>
      <c r="E67" s="26">
        <v>1050000</v>
      </c>
      <c r="F67" s="27">
        <v>1889.2650000000001</v>
      </c>
      <c r="G67" s="28">
        <v>3.36229E-3</v>
      </c>
      <c r="H67" s="23" t="s">
        <v>148</v>
      </c>
    </row>
    <row r="68" spans="1:8" x14ac:dyDescent="0.2">
      <c r="A68" s="24">
        <v>62</v>
      </c>
      <c r="B68" s="25" t="s">
        <v>545</v>
      </c>
      <c r="C68" s="25" t="s">
        <v>546</v>
      </c>
      <c r="D68" s="25" t="s">
        <v>248</v>
      </c>
      <c r="E68" s="26">
        <v>78363</v>
      </c>
      <c r="F68" s="27">
        <v>1830.9906765000001</v>
      </c>
      <c r="G68" s="28">
        <v>3.2585800000000001E-3</v>
      </c>
      <c r="H68" s="23" t="s">
        <v>148</v>
      </c>
    </row>
    <row r="69" spans="1:8" x14ac:dyDescent="0.2">
      <c r="A69" s="24">
        <v>63</v>
      </c>
      <c r="B69" s="25" t="s">
        <v>131</v>
      </c>
      <c r="C69" s="25" t="s">
        <v>132</v>
      </c>
      <c r="D69" s="25" t="s">
        <v>56</v>
      </c>
      <c r="E69" s="26">
        <v>675000</v>
      </c>
      <c r="F69" s="27">
        <v>1721.925</v>
      </c>
      <c r="G69" s="28">
        <v>3.0644800000000001E-3</v>
      </c>
      <c r="H69" s="23" t="s">
        <v>148</v>
      </c>
    </row>
    <row r="70" spans="1:8" x14ac:dyDescent="0.2">
      <c r="A70" s="21"/>
      <c r="B70" s="21"/>
      <c r="C70" s="22" t="s">
        <v>147</v>
      </c>
      <c r="D70" s="21"/>
      <c r="E70" s="21" t="s">
        <v>148</v>
      </c>
      <c r="F70" s="29">
        <f>SUM(F7:F69)</f>
        <v>405205.28027029987</v>
      </c>
      <c r="G70" s="30">
        <f>SUM(G7:G69)</f>
        <v>0.72113565000000002</v>
      </c>
      <c r="H70" s="23" t="s">
        <v>148</v>
      </c>
    </row>
    <row r="71" spans="1:8" x14ac:dyDescent="0.2">
      <c r="A71" s="21"/>
      <c r="B71" s="21"/>
      <c r="C71" s="31"/>
      <c r="D71" s="21"/>
      <c r="E71" s="21"/>
      <c r="F71" s="32"/>
      <c r="G71" s="32"/>
      <c r="H71" s="23" t="s">
        <v>148</v>
      </c>
    </row>
    <row r="72" spans="1:8" x14ac:dyDescent="0.2">
      <c r="A72" s="21"/>
      <c r="B72" s="21"/>
      <c r="C72" s="22" t="s">
        <v>149</v>
      </c>
      <c r="D72" s="21"/>
      <c r="E72" s="21"/>
      <c r="F72" s="21"/>
      <c r="G72" s="21"/>
      <c r="H72" s="23" t="s">
        <v>148</v>
      </c>
    </row>
    <row r="73" spans="1:8" x14ac:dyDescent="0.2">
      <c r="A73" s="21"/>
      <c r="B73" s="21"/>
      <c r="C73" s="22" t="s">
        <v>147</v>
      </c>
      <c r="D73" s="21"/>
      <c r="E73" s="21" t="s">
        <v>148</v>
      </c>
      <c r="F73" s="33" t="s">
        <v>150</v>
      </c>
      <c r="G73" s="30">
        <v>0</v>
      </c>
      <c r="H73" s="23" t="s">
        <v>148</v>
      </c>
    </row>
    <row r="74" spans="1:8" x14ac:dyDescent="0.2">
      <c r="A74" s="21"/>
      <c r="B74" s="21"/>
      <c r="C74" s="31"/>
      <c r="D74" s="21"/>
      <c r="E74" s="21"/>
      <c r="F74" s="32"/>
      <c r="G74" s="32"/>
      <c r="H74" s="23" t="s">
        <v>148</v>
      </c>
    </row>
    <row r="75" spans="1:8" x14ac:dyDescent="0.2">
      <c r="A75" s="21"/>
      <c r="B75" s="21"/>
      <c r="C75" s="22" t="s">
        <v>151</v>
      </c>
      <c r="D75" s="21"/>
      <c r="E75" s="21"/>
      <c r="F75" s="21"/>
      <c r="G75" s="21"/>
      <c r="H75" s="23" t="s">
        <v>148</v>
      </c>
    </row>
    <row r="76" spans="1:8" x14ac:dyDescent="0.2">
      <c r="A76" s="24">
        <v>1</v>
      </c>
      <c r="B76" s="25" t="s">
        <v>595</v>
      </c>
      <c r="C76" s="34" t="s">
        <v>879</v>
      </c>
      <c r="D76" s="25" t="s">
        <v>226</v>
      </c>
      <c r="E76" s="26">
        <v>30579</v>
      </c>
      <c r="F76" s="27">
        <v>4.7275134000000003</v>
      </c>
      <c r="G76" s="28" t="s">
        <v>146</v>
      </c>
      <c r="H76" s="23" t="s">
        <v>148</v>
      </c>
    </row>
    <row r="77" spans="1:8" x14ac:dyDescent="0.2">
      <c r="A77" s="21"/>
      <c r="B77" s="21"/>
      <c r="C77" s="22" t="s">
        <v>147</v>
      </c>
      <c r="D77" s="21"/>
      <c r="E77" s="21" t="s">
        <v>148</v>
      </c>
      <c r="F77" s="29">
        <f>SUM(F76)</f>
        <v>4.7275134000000003</v>
      </c>
      <c r="G77" s="30">
        <v>0</v>
      </c>
      <c r="H77" s="23" t="s">
        <v>148</v>
      </c>
    </row>
    <row r="78" spans="1:8" x14ac:dyDescent="0.2">
      <c r="A78" s="21"/>
      <c r="B78" s="21"/>
      <c r="C78" s="31"/>
      <c r="D78" s="21"/>
      <c r="E78" s="21"/>
      <c r="F78" s="32"/>
      <c r="G78" s="32"/>
      <c r="H78" s="23" t="s">
        <v>148</v>
      </c>
    </row>
    <row r="79" spans="1:8" x14ac:dyDescent="0.2">
      <c r="A79" s="21"/>
      <c r="B79" s="21"/>
      <c r="C79" s="22" t="s">
        <v>152</v>
      </c>
      <c r="D79" s="21"/>
      <c r="E79" s="21"/>
      <c r="F79" s="21"/>
      <c r="G79" s="21"/>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153</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76"/>
      <c r="B84" s="76"/>
      <c r="C84" s="48"/>
      <c r="D84" s="76"/>
      <c r="E84" s="76"/>
      <c r="F84" s="77"/>
      <c r="G84" s="78"/>
      <c r="H84" s="23" t="s">
        <v>148</v>
      </c>
    </row>
    <row r="85" spans="1:8" x14ac:dyDescent="0.2">
      <c r="A85" s="76"/>
      <c r="B85" s="76"/>
      <c r="C85" s="48" t="s">
        <v>880</v>
      </c>
      <c r="D85" s="76"/>
      <c r="E85" s="76"/>
      <c r="F85" s="76"/>
      <c r="G85" s="76"/>
      <c r="H85" s="23" t="s">
        <v>148</v>
      </c>
    </row>
    <row r="86" spans="1:8" ht="25.5" x14ac:dyDescent="0.2">
      <c r="A86" s="71">
        <v>1</v>
      </c>
      <c r="B86" s="34" t="s">
        <v>881</v>
      </c>
      <c r="C86" s="34" t="s">
        <v>882</v>
      </c>
      <c r="D86" s="34" t="s">
        <v>883</v>
      </c>
      <c r="E86" s="79">
        <v>1750</v>
      </c>
      <c r="F86" s="73">
        <f>198724128.23/10^5</f>
        <v>1987.2412823</v>
      </c>
      <c r="G86" s="74">
        <f>F86/F183</f>
        <v>3.5366529785437369E-3</v>
      </c>
      <c r="H86" s="23">
        <v>8.08</v>
      </c>
    </row>
    <row r="87" spans="1:8" x14ac:dyDescent="0.2">
      <c r="A87" s="76"/>
      <c r="B87" s="76"/>
      <c r="C87" s="48" t="s">
        <v>147</v>
      </c>
      <c r="D87" s="76"/>
      <c r="E87" s="76" t="s">
        <v>148</v>
      </c>
      <c r="F87" s="80">
        <f>SUM(F86)</f>
        <v>1987.2412823</v>
      </c>
      <c r="G87" s="78">
        <f>SUM(G86)</f>
        <v>3.5366529785437369E-3</v>
      </c>
      <c r="H87" s="23" t="s">
        <v>148</v>
      </c>
    </row>
    <row r="88" spans="1:8" x14ac:dyDescent="0.2">
      <c r="A88" s="21"/>
      <c r="B88" s="21"/>
      <c r="C88" s="31"/>
      <c r="D88" s="21"/>
      <c r="E88" s="21"/>
      <c r="F88" s="32"/>
      <c r="G88" s="32"/>
      <c r="H88" s="23" t="s">
        <v>148</v>
      </c>
    </row>
    <row r="89" spans="1:8" x14ac:dyDescent="0.2">
      <c r="A89" s="21"/>
      <c r="B89" s="21"/>
      <c r="C89" s="22" t="s">
        <v>154</v>
      </c>
      <c r="D89" s="21"/>
      <c r="E89" s="21"/>
      <c r="F89" s="32"/>
      <c r="G89" s="32"/>
      <c r="H89" s="23" t="s">
        <v>148</v>
      </c>
    </row>
    <row r="90" spans="1:8" x14ac:dyDescent="0.2">
      <c r="A90" s="21"/>
      <c r="B90" s="21"/>
      <c r="C90" s="22" t="s">
        <v>147</v>
      </c>
      <c r="D90" s="21"/>
      <c r="E90" s="21" t="s">
        <v>148</v>
      </c>
      <c r="F90" s="33" t="s">
        <v>150</v>
      </c>
      <c r="G90" s="30">
        <v>0</v>
      </c>
      <c r="H90" s="23" t="s">
        <v>148</v>
      </c>
    </row>
    <row r="91" spans="1:8" x14ac:dyDescent="0.2">
      <c r="A91" s="21"/>
      <c r="B91" s="21"/>
      <c r="C91" s="31"/>
      <c r="D91" s="21"/>
      <c r="E91" s="21"/>
      <c r="F91" s="32"/>
      <c r="G91" s="32"/>
      <c r="H91" s="23" t="s">
        <v>148</v>
      </c>
    </row>
    <row r="92" spans="1:8" x14ac:dyDescent="0.2">
      <c r="A92" s="21"/>
      <c r="B92" s="21"/>
      <c r="C92" s="22" t="s">
        <v>155</v>
      </c>
      <c r="D92" s="21"/>
      <c r="E92" s="21"/>
      <c r="F92" s="29">
        <f>F87+F77+F70</f>
        <v>407197.24906599987</v>
      </c>
      <c r="G92" s="30">
        <f>G87+G77+G70</f>
        <v>0.72467230297854379</v>
      </c>
      <c r="H92" s="23" t="s">
        <v>148</v>
      </c>
    </row>
    <row r="93" spans="1:8" x14ac:dyDescent="0.2">
      <c r="A93" s="21"/>
      <c r="B93" s="21"/>
      <c r="C93" s="31"/>
      <c r="D93" s="21"/>
      <c r="E93" s="21"/>
      <c r="F93" s="32"/>
      <c r="G93" s="32"/>
      <c r="H93" s="23" t="s">
        <v>148</v>
      </c>
    </row>
    <row r="94" spans="1:8" x14ac:dyDescent="0.2">
      <c r="A94" s="21"/>
      <c r="B94" s="21"/>
      <c r="C94" s="22" t="s">
        <v>156</v>
      </c>
      <c r="D94" s="21"/>
      <c r="E94" s="21"/>
      <c r="F94" s="32"/>
      <c r="G94" s="32"/>
      <c r="H94" s="23" t="s">
        <v>148</v>
      </c>
    </row>
    <row r="95" spans="1:8" x14ac:dyDescent="0.2">
      <c r="A95" s="21"/>
      <c r="B95" s="21"/>
      <c r="C95" s="22" t="s">
        <v>10</v>
      </c>
      <c r="D95" s="21"/>
      <c r="E95" s="21"/>
      <c r="F95" s="32"/>
      <c r="G95" s="32"/>
      <c r="H95" s="23" t="s">
        <v>148</v>
      </c>
    </row>
    <row r="96" spans="1:8" ht="25.5" x14ac:dyDescent="0.2">
      <c r="A96" s="24">
        <v>1</v>
      </c>
      <c r="B96" s="25" t="s">
        <v>596</v>
      </c>
      <c r="C96" s="25" t="s">
        <v>597</v>
      </c>
      <c r="D96" s="25" t="s">
        <v>392</v>
      </c>
      <c r="E96" s="26">
        <v>4500</v>
      </c>
      <c r="F96" s="27">
        <v>4543.0829999999996</v>
      </c>
      <c r="G96" s="28">
        <v>8.0852300000000005E-3</v>
      </c>
      <c r="H96" s="23">
        <v>7.25</v>
      </c>
    </row>
    <row r="97" spans="1:8" ht="25.5" x14ac:dyDescent="0.2">
      <c r="A97" s="24">
        <v>2</v>
      </c>
      <c r="B97" s="25" t="s">
        <v>401</v>
      </c>
      <c r="C97" s="25" t="s">
        <v>402</v>
      </c>
      <c r="D97" s="25" t="s">
        <v>387</v>
      </c>
      <c r="E97" s="26">
        <v>3500</v>
      </c>
      <c r="F97" s="27">
        <v>3507.777</v>
      </c>
      <c r="G97" s="28">
        <v>6.2427200000000002E-3</v>
      </c>
      <c r="H97" s="23">
        <v>7.35</v>
      </c>
    </row>
    <row r="98" spans="1:8" ht="25.5" x14ac:dyDescent="0.2">
      <c r="A98" s="24">
        <v>3</v>
      </c>
      <c r="B98" s="25" t="s">
        <v>598</v>
      </c>
      <c r="C98" s="25" t="s">
        <v>599</v>
      </c>
      <c r="D98" s="25" t="s">
        <v>600</v>
      </c>
      <c r="E98" s="26">
        <v>3000</v>
      </c>
      <c r="F98" s="27">
        <v>3037.4009999999998</v>
      </c>
      <c r="G98" s="28">
        <v>5.4056E-3</v>
      </c>
      <c r="H98" s="23">
        <v>8.1616999999999997</v>
      </c>
    </row>
    <row r="99" spans="1:8" x14ac:dyDescent="0.2">
      <c r="A99" s="24">
        <v>4</v>
      </c>
      <c r="B99" s="25" t="s">
        <v>397</v>
      </c>
      <c r="C99" s="25" t="s">
        <v>398</v>
      </c>
      <c r="D99" s="25" t="s">
        <v>387</v>
      </c>
      <c r="E99" s="26">
        <v>3000</v>
      </c>
      <c r="F99" s="27">
        <v>3032.7269999999999</v>
      </c>
      <c r="G99" s="28">
        <v>5.39728E-3</v>
      </c>
      <c r="H99" s="23">
        <v>7.4029999999999996</v>
      </c>
    </row>
    <row r="100" spans="1:8" ht="25.5" x14ac:dyDescent="0.2">
      <c r="A100" s="24">
        <v>5</v>
      </c>
      <c r="B100" s="25" t="s">
        <v>601</v>
      </c>
      <c r="C100" s="25" t="s">
        <v>602</v>
      </c>
      <c r="D100" s="25" t="s">
        <v>387</v>
      </c>
      <c r="E100" s="26">
        <v>2500</v>
      </c>
      <c r="F100" s="27">
        <v>2635.8125</v>
      </c>
      <c r="G100" s="28">
        <v>4.6908999999999996E-3</v>
      </c>
      <c r="H100" s="23">
        <v>7.16</v>
      </c>
    </row>
    <row r="101" spans="1:8" ht="25.5" x14ac:dyDescent="0.2">
      <c r="A101" s="24">
        <v>6</v>
      </c>
      <c r="B101" s="25" t="s">
        <v>603</v>
      </c>
      <c r="C101" s="25" t="s">
        <v>604</v>
      </c>
      <c r="D101" s="25" t="s">
        <v>387</v>
      </c>
      <c r="E101" s="26">
        <v>2500</v>
      </c>
      <c r="F101" s="27">
        <v>2605.77</v>
      </c>
      <c r="G101" s="28">
        <v>4.6374399999999996E-3</v>
      </c>
      <c r="H101" s="23">
        <v>7.15</v>
      </c>
    </row>
    <row r="102" spans="1:8" ht="25.5" x14ac:dyDescent="0.2">
      <c r="A102" s="24">
        <v>7</v>
      </c>
      <c r="B102" s="25" t="s">
        <v>605</v>
      </c>
      <c r="C102" s="25" t="s">
        <v>606</v>
      </c>
      <c r="D102" s="25" t="s">
        <v>387</v>
      </c>
      <c r="E102" s="26">
        <v>250</v>
      </c>
      <c r="F102" s="27">
        <v>2587.7399999999998</v>
      </c>
      <c r="G102" s="28">
        <v>4.6053500000000002E-3</v>
      </c>
      <c r="H102" s="23">
        <v>7.4249999999999998</v>
      </c>
    </row>
    <row r="103" spans="1:8" ht="25.5" x14ac:dyDescent="0.2">
      <c r="A103" s="24">
        <v>8</v>
      </c>
      <c r="B103" s="25" t="s">
        <v>390</v>
      </c>
      <c r="C103" s="25" t="s">
        <v>391</v>
      </c>
      <c r="D103" s="25" t="s">
        <v>387</v>
      </c>
      <c r="E103" s="26">
        <v>2500</v>
      </c>
      <c r="F103" s="27">
        <v>2551.585</v>
      </c>
      <c r="G103" s="28">
        <v>4.5409999999999999E-3</v>
      </c>
      <c r="H103" s="23">
        <v>7.08</v>
      </c>
    </row>
    <row r="104" spans="1:8" ht="25.5" x14ac:dyDescent="0.2">
      <c r="A104" s="24">
        <v>9</v>
      </c>
      <c r="B104" s="25" t="s">
        <v>395</v>
      </c>
      <c r="C104" s="25" t="s">
        <v>396</v>
      </c>
      <c r="D104" s="25" t="s">
        <v>387</v>
      </c>
      <c r="E104" s="26">
        <v>2500</v>
      </c>
      <c r="F104" s="27">
        <v>2533.9349999999999</v>
      </c>
      <c r="G104" s="28">
        <v>4.50959E-3</v>
      </c>
      <c r="H104" s="23">
        <v>7.2</v>
      </c>
    </row>
    <row r="105" spans="1:8" ht="25.5" x14ac:dyDescent="0.2">
      <c r="A105" s="24">
        <v>10</v>
      </c>
      <c r="B105" s="25" t="s">
        <v>607</v>
      </c>
      <c r="C105" s="25" t="s">
        <v>608</v>
      </c>
      <c r="D105" s="25" t="s">
        <v>387</v>
      </c>
      <c r="E105" s="26">
        <v>2500</v>
      </c>
      <c r="F105" s="27">
        <v>2524.7474999999999</v>
      </c>
      <c r="G105" s="28">
        <v>4.4932399999999999E-3</v>
      </c>
      <c r="H105" s="23">
        <v>7.27</v>
      </c>
    </row>
    <row r="106" spans="1:8" ht="25.5" x14ac:dyDescent="0.2">
      <c r="A106" s="24">
        <v>11</v>
      </c>
      <c r="B106" s="25" t="s">
        <v>609</v>
      </c>
      <c r="C106" s="25" t="s">
        <v>610</v>
      </c>
      <c r="D106" s="25" t="s">
        <v>392</v>
      </c>
      <c r="E106" s="26">
        <v>2500</v>
      </c>
      <c r="F106" s="27">
        <v>2518.52</v>
      </c>
      <c r="G106" s="28">
        <v>4.4821599999999998E-3</v>
      </c>
      <c r="H106" s="23">
        <v>7.3</v>
      </c>
    </row>
    <row r="107" spans="1:8" x14ac:dyDescent="0.2">
      <c r="A107" s="24">
        <v>12</v>
      </c>
      <c r="B107" s="25" t="s">
        <v>426</v>
      </c>
      <c r="C107" s="25" t="s">
        <v>427</v>
      </c>
      <c r="D107" s="25" t="s">
        <v>387</v>
      </c>
      <c r="E107" s="26">
        <v>2500</v>
      </c>
      <c r="F107" s="27">
        <v>2513.2199999999998</v>
      </c>
      <c r="G107" s="28">
        <v>4.4727300000000003E-3</v>
      </c>
      <c r="H107" s="23">
        <v>7.4927000000000001</v>
      </c>
    </row>
    <row r="108" spans="1:8" x14ac:dyDescent="0.2">
      <c r="A108" s="24">
        <v>13</v>
      </c>
      <c r="B108" s="25" t="s">
        <v>611</v>
      </c>
      <c r="C108" s="25" t="s">
        <v>612</v>
      </c>
      <c r="D108" s="25" t="s">
        <v>613</v>
      </c>
      <c r="E108" s="26">
        <v>2500</v>
      </c>
      <c r="F108" s="27">
        <v>2504.8525</v>
      </c>
      <c r="G108" s="28">
        <v>4.4578400000000002E-3</v>
      </c>
      <c r="H108" s="23">
        <v>8.6150000000000002</v>
      </c>
    </row>
    <row r="109" spans="1:8" ht="25.5" x14ac:dyDescent="0.2">
      <c r="A109" s="24">
        <v>14</v>
      </c>
      <c r="B109" s="25" t="s">
        <v>403</v>
      </c>
      <c r="C109" s="25" t="s">
        <v>404</v>
      </c>
      <c r="D109" s="25" t="s">
        <v>387</v>
      </c>
      <c r="E109" s="26">
        <v>2500</v>
      </c>
      <c r="F109" s="27">
        <v>2502.645</v>
      </c>
      <c r="G109" s="28">
        <v>4.4539100000000002E-3</v>
      </c>
      <c r="H109" s="23">
        <v>7.2998000000000003</v>
      </c>
    </row>
    <row r="110" spans="1:8" ht="25.5" x14ac:dyDescent="0.2">
      <c r="A110" s="24">
        <v>15</v>
      </c>
      <c r="B110" s="25" t="s">
        <v>430</v>
      </c>
      <c r="C110" s="25" t="s">
        <v>431</v>
      </c>
      <c r="D110" s="25" t="s">
        <v>387</v>
      </c>
      <c r="E110" s="26">
        <v>2000</v>
      </c>
      <c r="F110" s="27">
        <v>2027.998</v>
      </c>
      <c r="G110" s="28">
        <v>3.60919E-3</v>
      </c>
      <c r="H110" s="23">
        <v>7.21</v>
      </c>
    </row>
    <row r="111" spans="1:8" x14ac:dyDescent="0.2">
      <c r="A111" s="24">
        <v>16</v>
      </c>
      <c r="B111" s="25" t="s">
        <v>407</v>
      </c>
      <c r="C111" s="25" t="s">
        <v>408</v>
      </c>
      <c r="D111" s="25" t="s">
        <v>387</v>
      </c>
      <c r="E111" s="26">
        <v>2000</v>
      </c>
      <c r="F111" s="27">
        <v>2027.7619999999999</v>
      </c>
      <c r="G111" s="28">
        <v>3.6087699999999999E-3</v>
      </c>
      <c r="H111" s="23">
        <v>7.6429999999999998</v>
      </c>
    </row>
    <row r="112" spans="1:8" ht="25.5" x14ac:dyDescent="0.2">
      <c r="A112" s="24">
        <v>17</v>
      </c>
      <c r="B112" s="25" t="s">
        <v>432</v>
      </c>
      <c r="C112" s="25" t="s">
        <v>433</v>
      </c>
      <c r="D112" s="25" t="s">
        <v>387</v>
      </c>
      <c r="E112" s="26">
        <v>2000</v>
      </c>
      <c r="F112" s="27">
        <v>2012.558</v>
      </c>
      <c r="G112" s="28">
        <v>3.5817100000000001E-3</v>
      </c>
      <c r="H112" s="23">
        <v>7.2337999999999996</v>
      </c>
    </row>
    <row r="113" spans="1:8" x14ac:dyDescent="0.2">
      <c r="A113" s="24">
        <v>18</v>
      </c>
      <c r="B113" s="25" t="s">
        <v>614</v>
      </c>
      <c r="C113" s="25" t="s">
        <v>615</v>
      </c>
      <c r="D113" s="25" t="s">
        <v>392</v>
      </c>
      <c r="E113" s="26">
        <v>2000</v>
      </c>
      <c r="F113" s="27">
        <v>2012.02</v>
      </c>
      <c r="G113" s="28">
        <v>3.5807500000000002E-3</v>
      </c>
      <c r="H113" s="23">
        <v>7.25</v>
      </c>
    </row>
    <row r="114" spans="1:8" ht="25.5" x14ac:dyDescent="0.2">
      <c r="A114" s="24">
        <v>19</v>
      </c>
      <c r="B114" s="25" t="s">
        <v>616</v>
      </c>
      <c r="C114" s="25" t="s">
        <v>617</v>
      </c>
      <c r="D114" s="25" t="s">
        <v>387</v>
      </c>
      <c r="E114" s="26">
        <v>1500</v>
      </c>
      <c r="F114" s="27">
        <v>1575.4694999999999</v>
      </c>
      <c r="G114" s="28">
        <v>2.8038300000000002E-3</v>
      </c>
      <c r="H114" s="23">
        <v>7.13</v>
      </c>
    </row>
    <row r="115" spans="1:8" ht="25.5" x14ac:dyDescent="0.2">
      <c r="A115" s="24">
        <v>20</v>
      </c>
      <c r="B115" s="25" t="s">
        <v>399</v>
      </c>
      <c r="C115" s="25" t="s">
        <v>400</v>
      </c>
      <c r="D115" s="25" t="s">
        <v>387</v>
      </c>
      <c r="E115" s="26">
        <v>1500</v>
      </c>
      <c r="F115" s="27">
        <v>1539.5264999999999</v>
      </c>
      <c r="G115" s="28">
        <v>2.7398600000000002E-3</v>
      </c>
      <c r="H115" s="23">
        <v>7.3525</v>
      </c>
    </row>
    <row r="116" spans="1:8" ht="25.5" x14ac:dyDescent="0.2">
      <c r="A116" s="24">
        <v>21</v>
      </c>
      <c r="B116" s="25" t="s">
        <v>428</v>
      </c>
      <c r="C116" s="25" t="s">
        <v>429</v>
      </c>
      <c r="D116" s="25" t="s">
        <v>387</v>
      </c>
      <c r="E116" s="26">
        <v>1500</v>
      </c>
      <c r="F116" s="27">
        <v>1528.2795000000001</v>
      </c>
      <c r="G116" s="28">
        <v>2.7198499999999998E-3</v>
      </c>
      <c r="H116" s="23">
        <v>7.06</v>
      </c>
    </row>
    <row r="117" spans="1:8" ht="25.5" x14ac:dyDescent="0.2">
      <c r="A117" s="24">
        <v>22</v>
      </c>
      <c r="B117" s="25" t="s">
        <v>618</v>
      </c>
      <c r="C117" s="25" t="s">
        <v>619</v>
      </c>
      <c r="D117" s="25" t="s">
        <v>387</v>
      </c>
      <c r="E117" s="26">
        <v>1500</v>
      </c>
      <c r="F117" s="27">
        <v>1521.1275000000001</v>
      </c>
      <c r="G117" s="28">
        <v>2.7071199999999999E-3</v>
      </c>
      <c r="H117" s="23">
        <v>7.24</v>
      </c>
    </row>
    <row r="118" spans="1:8" ht="25.5" x14ac:dyDescent="0.2">
      <c r="A118" s="24">
        <v>23</v>
      </c>
      <c r="B118" s="25" t="s">
        <v>620</v>
      </c>
      <c r="C118" s="25" t="s">
        <v>621</v>
      </c>
      <c r="D118" s="25" t="s">
        <v>387</v>
      </c>
      <c r="E118" s="26">
        <v>1500</v>
      </c>
      <c r="F118" s="27">
        <v>1509.0135</v>
      </c>
      <c r="G118" s="28">
        <v>2.68556E-3</v>
      </c>
      <c r="H118" s="23">
        <v>7.3</v>
      </c>
    </row>
    <row r="119" spans="1:8" ht="25.5" x14ac:dyDescent="0.2">
      <c r="A119" s="24">
        <v>24</v>
      </c>
      <c r="B119" s="25" t="s">
        <v>405</v>
      </c>
      <c r="C119" s="25" t="s">
        <v>406</v>
      </c>
      <c r="D119" s="25" t="s">
        <v>387</v>
      </c>
      <c r="E119" s="26">
        <v>1500</v>
      </c>
      <c r="F119" s="27">
        <v>1500.1935000000001</v>
      </c>
      <c r="G119" s="28">
        <v>2.66986E-3</v>
      </c>
      <c r="H119" s="23">
        <v>7.6950000000000003</v>
      </c>
    </row>
    <row r="120" spans="1:8" ht="25.5" x14ac:dyDescent="0.2">
      <c r="A120" s="24">
        <v>25</v>
      </c>
      <c r="B120" s="25" t="s">
        <v>622</v>
      </c>
      <c r="C120" s="25" t="s">
        <v>623</v>
      </c>
      <c r="D120" s="25" t="s">
        <v>387</v>
      </c>
      <c r="E120" s="26">
        <v>150</v>
      </c>
      <c r="F120" s="27">
        <v>1498.5944999999999</v>
      </c>
      <c r="G120" s="28">
        <v>2.66702E-3</v>
      </c>
      <c r="H120" s="23">
        <v>7.3</v>
      </c>
    </row>
    <row r="121" spans="1:8" x14ac:dyDescent="0.2">
      <c r="A121" s="24">
        <v>26</v>
      </c>
      <c r="B121" s="25" t="s">
        <v>624</v>
      </c>
      <c r="C121" s="25" t="s">
        <v>625</v>
      </c>
      <c r="D121" s="25" t="s">
        <v>387</v>
      </c>
      <c r="E121" s="26">
        <v>150</v>
      </c>
      <c r="F121" s="27">
        <v>1472.655</v>
      </c>
      <c r="G121" s="28">
        <v>2.6208500000000001E-3</v>
      </c>
      <c r="H121" s="23">
        <v>7.5250000000000004</v>
      </c>
    </row>
    <row r="122" spans="1:8" ht="25.5" x14ac:dyDescent="0.2">
      <c r="A122" s="24">
        <v>27</v>
      </c>
      <c r="B122" s="25" t="s">
        <v>409</v>
      </c>
      <c r="C122" s="25" t="s">
        <v>410</v>
      </c>
      <c r="D122" s="25" t="s">
        <v>387</v>
      </c>
      <c r="E122" s="26">
        <v>1000</v>
      </c>
      <c r="F122" s="27">
        <v>1008.571</v>
      </c>
      <c r="G122" s="28">
        <v>1.7949299999999999E-3</v>
      </c>
      <c r="H122" s="23">
        <v>7.2949999999999999</v>
      </c>
    </row>
    <row r="123" spans="1:8" ht="25.5" x14ac:dyDescent="0.2">
      <c r="A123" s="24">
        <v>28</v>
      </c>
      <c r="B123" s="25" t="s">
        <v>626</v>
      </c>
      <c r="C123" s="25" t="s">
        <v>627</v>
      </c>
      <c r="D123" s="25" t="s">
        <v>628</v>
      </c>
      <c r="E123" s="26">
        <v>1000</v>
      </c>
      <c r="F123" s="27">
        <v>1003.631</v>
      </c>
      <c r="G123" s="28">
        <v>1.7861400000000001E-3</v>
      </c>
      <c r="H123" s="23">
        <v>7.96</v>
      </c>
    </row>
    <row r="124" spans="1:8" x14ac:dyDescent="0.2">
      <c r="A124" s="24">
        <v>29</v>
      </c>
      <c r="B124" s="25" t="s">
        <v>629</v>
      </c>
      <c r="C124" s="25" t="s">
        <v>630</v>
      </c>
      <c r="D124" s="25" t="s">
        <v>392</v>
      </c>
      <c r="E124" s="26">
        <v>1000</v>
      </c>
      <c r="F124" s="27">
        <v>1003.62</v>
      </c>
      <c r="G124" s="28">
        <v>1.78612E-3</v>
      </c>
      <c r="H124" s="23">
        <v>7.8734000000000002</v>
      </c>
    </row>
    <row r="125" spans="1:8" x14ac:dyDescent="0.2">
      <c r="A125" s="24">
        <v>30</v>
      </c>
      <c r="B125" s="25" t="s">
        <v>631</v>
      </c>
      <c r="C125" s="25" t="s">
        <v>632</v>
      </c>
      <c r="D125" s="25" t="s">
        <v>387</v>
      </c>
      <c r="E125" s="26">
        <v>1000</v>
      </c>
      <c r="F125" s="27">
        <v>1002.491</v>
      </c>
      <c r="G125" s="28">
        <v>1.78411E-3</v>
      </c>
      <c r="H125" s="23">
        <v>7.2594000000000003</v>
      </c>
    </row>
    <row r="126" spans="1:8" x14ac:dyDescent="0.2">
      <c r="A126" s="24">
        <v>31</v>
      </c>
      <c r="B126" s="25" t="s">
        <v>393</v>
      </c>
      <c r="C126" s="25" t="s">
        <v>394</v>
      </c>
      <c r="D126" s="25" t="s">
        <v>387</v>
      </c>
      <c r="E126" s="26">
        <v>1000</v>
      </c>
      <c r="F126" s="27">
        <v>1001.778</v>
      </c>
      <c r="G126" s="28">
        <v>1.7828399999999999E-3</v>
      </c>
      <c r="H126" s="23">
        <v>7.2481999999999998</v>
      </c>
    </row>
    <row r="127" spans="1:8" x14ac:dyDescent="0.2">
      <c r="A127" s="24">
        <v>32</v>
      </c>
      <c r="B127" s="25" t="s">
        <v>388</v>
      </c>
      <c r="C127" s="25" t="s">
        <v>389</v>
      </c>
      <c r="D127" s="25" t="s">
        <v>387</v>
      </c>
      <c r="E127" s="26">
        <v>1000</v>
      </c>
      <c r="F127" s="27">
        <v>999.61699999999996</v>
      </c>
      <c r="G127" s="28">
        <v>1.779E-3</v>
      </c>
      <c r="H127" s="23">
        <v>7.25</v>
      </c>
    </row>
    <row r="128" spans="1:8" ht="25.5" x14ac:dyDescent="0.2">
      <c r="A128" s="24">
        <v>33</v>
      </c>
      <c r="B128" s="25" t="s">
        <v>633</v>
      </c>
      <c r="C128" s="25" t="s">
        <v>634</v>
      </c>
      <c r="D128" s="25" t="s">
        <v>387</v>
      </c>
      <c r="E128" s="26">
        <v>100</v>
      </c>
      <c r="F128" s="27">
        <v>999.45299999999997</v>
      </c>
      <c r="G128" s="28">
        <v>1.77871E-3</v>
      </c>
      <c r="H128" s="23">
        <v>7.835</v>
      </c>
    </row>
    <row r="129" spans="1:8" x14ac:dyDescent="0.2">
      <c r="A129" s="21"/>
      <c r="B129" s="21"/>
      <c r="C129" s="22" t="s">
        <v>147</v>
      </c>
      <c r="D129" s="21"/>
      <c r="E129" s="21" t="s">
        <v>148</v>
      </c>
      <c r="F129" s="29">
        <v>66844.173999999999</v>
      </c>
      <c r="G129" s="30">
        <v>0.11896121</v>
      </c>
      <c r="H129" s="23" t="s">
        <v>148</v>
      </c>
    </row>
    <row r="130" spans="1:8" x14ac:dyDescent="0.2">
      <c r="A130" s="21"/>
      <c r="B130" s="21"/>
      <c r="C130" s="31"/>
      <c r="D130" s="21"/>
      <c r="E130" s="21"/>
      <c r="F130" s="32"/>
      <c r="G130" s="32"/>
      <c r="H130" s="23" t="s">
        <v>148</v>
      </c>
    </row>
    <row r="131" spans="1:8" x14ac:dyDescent="0.2">
      <c r="A131" s="21"/>
      <c r="B131" s="21"/>
      <c r="C131" s="22" t="s">
        <v>157</v>
      </c>
      <c r="D131" s="21"/>
      <c r="E131" s="21"/>
      <c r="F131" s="21"/>
      <c r="G131" s="21"/>
      <c r="H131" s="23" t="s">
        <v>148</v>
      </c>
    </row>
    <row r="132" spans="1:8" x14ac:dyDescent="0.2">
      <c r="A132" s="21"/>
      <c r="B132" s="21"/>
      <c r="C132" s="22" t="s">
        <v>147</v>
      </c>
      <c r="D132" s="21"/>
      <c r="E132" s="21" t="s">
        <v>148</v>
      </c>
      <c r="F132" s="33" t="s">
        <v>150</v>
      </c>
      <c r="G132" s="30">
        <v>0</v>
      </c>
      <c r="H132" s="23" t="s">
        <v>148</v>
      </c>
    </row>
    <row r="133" spans="1:8" x14ac:dyDescent="0.2">
      <c r="A133" s="21"/>
      <c r="B133" s="21"/>
      <c r="C133" s="31"/>
      <c r="D133" s="21"/>
      <c r="E133" s="21"/>
      <c r="F133" s="32"/>
      <c r="G133" s="32"/>
      <c r="H133" s="23" t="s">
        <v>148</v>
      </c>
    </row>
    <row r="134" spans="1:8" x14ac:dyDescent="0.2">
      <c r="A134" s="21"/>
      <c r="B134" s="21"/>
      <c r="C134" s="22" t="s">
        <v>158</v>
      </c>
      <c r="D134" s="21"/>
      <c r="E134" s="21"/>
      <c r="F134" s="21"/>
      <c r="G134" s="21"/>
      <c r="H134" s="23" t="s">
        <v>148</v>
      </c>
    </row>
    <row r="135" spans="1:8" ht="25.5" x14ac:dyDescent="0.2">
      <c r="A135" s="24">
        <v>1</v>
      </c>
      <c r="B135" s="25" t="s">
        <v>411</v>
      </c>
      <c r="C135" s="25" t="s">
        <v>412</v>
      </c>
      <c r="D135" s="25" t="s">
        <v>413</v>
      </c>
      <c r="E135" s="26">
        <v>30000000</v>
      </c>
      <c r="F135" s="27">
        <v>30978.18</v>
      </c>
      <c r="G135" s="28">
        <v>5.5131239999999998E-2</v>
      </c>
      <c r="H135" s="23">
        <v>6.7217000000000002</v>
      </c>
    </row>
    <row r="136" spans="1:8" ht="25.5" x14ac:dyDescent="0.2">
      <c r="A136" s="24">
        <v>2</v>
      </c>
      <c r="B136" s="25" t="s">
        <v>434</v>
      </c>
      <c r="C136" s="25" t="s">
        <v>1072</v>
      </c>
      <c r="D136" s="25" t="s">
        <v>413</v>
      </c>
      <c r="E136" s="26">
        <v>10000000</v>
      </c>
      <c r="F136" s="27">
        <v>10484.07</v>
      </c>
      <c r="G136" s="28">
        <v>1.8658290000000001E-2</v>
      </c>
      <c r="H136" s="23">
        <v>6.8022</v>
      </c>
    </row>
    <row r="137" spans="1:8" x14ac:dyDescent="0.2">
      <c r="A137" s="24">
        <v>3</v>
      </c>
      <c r="B137" s="25" t="s">
        <v>419</v>
      </c>
      <c r="C137" s="25" t="s">
        <v>420</v>
      </c>
      <c r="D137" s="25" t="s">
        <v>413</v>
      </c>
      <c r="E137" s="26">
        <v>3000000</v>
      </c>
      <c r="F137" s="27">
        <v>3122.5169999999998</v>
      </c>
      <c r="G137" s="28">
        <v>5.5570799999999998E-3</v>
      </c>
      <c r="H137" s="23">
        <v>6.7991000000000001</v>
      </c>
    </row>
    <row r="138" spans="1:8" ht="25.5" x14ac:dyDescent="0.2">
      <c r="A138" s="24">
        <v>4</v>
      </c>
      <c r="B138" s="25" t="s">
        <v>417</v>
      </c>
      <c r="C138" s="25" t="s">
        <v>418</v>
      </c>
      <c r="D138" s="25" t="s">
        <v>413</v>
      </c>
      <c r="E138" s="26">
        <v>2750000</v>
      </c>
      <c r="F138" s="27">
        <v>2894.4712500000001</v>
      </c>
      <c r="G138" s="28">
        <v>5.1512299999999997E-3</v>
      </c>
      <c r="H138" s="23">
        <v>7.069</v>
      </c>
    </row>
    <row r="139" spans="1:8" x14ac:dyDescent="0.2">
      <c r="A139" s="24">
        <v>5</v>
      </c>
      <c r="B139" s="25" t="s">
        <v>415</v>
      </c>
      <c r="C139" s="25" t="s">
        <v>416</v>
      </c>
      <c r="D139" s="25" t="s">
        <v>413</v>
      </c>
      <c r="E139" s="26">
        <v>2500000</v>
      </c>
      <c r="F139" s="27">
        <v>2620.3175000000001</v>
      </c>
      <c r="G139" s="28">
        <v>4.6633300000000003E-3</v>
      </c>
      <c r="H139" s="23">
        <v>7.0290999999999997</v>
      </c>
    </row>
    <row r="140" spans="1:8" ht="25.5" x14ac:dyDescent="0.2">
      <c r="A140" s="24">
        <v>6</v>
      </c>
      <c r="B140" s="25" t="s">
        <v>635</v>
      </c>
      <c r="C140" s="25" t="s">
        <v>1071</v>
      </c>
      <c r="D140" s="25" t="s">
        <v>413</v>
      </c>
      <c r="E140" s="26">
        <v>2500000</v>
      </c>
      <c r="F140" s="27">
        <v>2556.0374999999999</v>
      </c>
      <c r="G140" s="28">
        <v>4.5489299999999996E-3</v>
      </c>
      <c r="H140" s="23">
        <v>6.5674000000000001</v>
      </c>
    </row>
    <row r="141" spans="1:8" ht="25.5" x14ac:dyDescent="0.2">
      <c r="A141" s="24">
        <v>7</v>
      </c>
      <c r="B141" s="25" t="s">
        <v>572</v>
      </c>
      <c r="C141" s="25" t="s">
        <v>573</v>
      </c>
      <c r="D141" s="25" t="s">
        <v>413</v>
      </c>
      <c r="E141" s="26">
        <v>2000000</v>
      </c>
      <c r="F141" s="27">
        <v>2036.2239999999999</v>
      </c>
      <c r="G141" s="28">
        <v>3.6238300000000002E-3</v>
      </c>
      <c r="H141" s="23">
        <v>6.6737000000000002</v>
      </c>
    </row>
    <row r="142" spans="1:8" ht="25.5" x14ac:dyDescent="0.2">
      <c r="A142" s="24">
        <v>8</v>
      </c>
      <c r="B142" s="25" t="s">
        <v>636</v>
      </c>
      <c r="C142" s="25" t="s">
        <v>637</v>
      </c>
      <c r="D142" s="25" t="s">
        <v>413</v>
      </c>
      <c r="E142" s="26">
        <v>1500000</v>
      </c>
      <c r="F142" s="27">
        <v>1538.9535000000001</v>
      </c>
      <c r="G142" s="28">
        <v>2.7388400000000002E-3</v>
      </c>
      <c r="H142" s="23">
        <v>6.6092000000000004</v>
      </c>
    </row>
    <row r="143" spans="1:8" ht="25.5" x14ac:dyDescent="0.2">
      <c r="A143" s="24">
        <v>9</v>
      </c>
      <c r="B143" s="25" t="s">
        <v>638</v>
      </c>
      <c r="C143" s="34" t="s">
        <v>884</v>
      </c>
      <c r="D143" s="25" t="s">
        <v>413</v>
      </c>
      <c r="E143" s="26">
        <v>1500000</v>
      </c>
      <c r="F143" s="27">
        <v>1508.5965000000001</v>
      </c>
      <c r="G143" s="28">
        <v>2.6848200000000001E-3</v>
      </c>
      <c r="H143" s="23">
        <v>7.0082960304243258</v>
      </c>
    </row>
    <row r="144" spans="1:8" ht="25.5" x14ac:dyDescent="0.2">
      <c r="A144" s="24">
        <v>10</v>
      </c>
      <c r="B144" s="25" t="s">
        <v>639</v>
      </c>
      <c r="C144" s="25" t="s">
        <v>640</v>
      </c>
      <c r="D144" s="25" t="s">
        <v>413</v>
      </c>
      <c r="E144" s="26">
        <v>1270000</v>
      </c>
      <c r="F144" s="27">
        <v>1310.95623</v>
      </c>
      <c r="G144" s="28">
        <v>2.33308E-3</v>
      </c>
      <c r="H144" s="23">
        <v>7.0704000000000002</v>
      </c>
    </row>
    <row r="145" spans="1:8" x14ac:dyDescent="0.2">
      <c r="A145" s="21"/>
      <c r="B145" s="21"/>
      <c r="C145" s="22" t="s">
        <v>147</v>
      </c>
      <c r="D145" s="21"/>
      <c r="E145" s="21" t="s">
        <v>148</v>
      </c>
      <c r="F145" s="29">
        <v>59050.323479999999</v>
      </c>
      <c r="G145" s="30">
        <v>0.10509067</v>
      </c>
      <c r="H145" s="23" t="s">
        <v>148</v>
      </c>
    </row>
    <row r="146" spans="1:8" x14ac:dyDescent="0.2">
      <c r="A146" s="21"/>
      <c r="B146" s="21"/>
      <c r="C146" s="31"/>
      <c r="D146" s="21"/>
      <c r="E146" s="21"/>
      <c r="F146" s="32"/>
      <c r="G146" s="32"/>
      <c r="H146" s="23" t="s">
        <v>148</v>
      </c>
    </row>
    <row r="147" spans="1:8" x14ac:dyDescent="0.2">
      <c r="A147" s="21"/>
      <c r="B147" s="21"/>
      <c r="C147" s="22" t="s">
        <v>159</v>
      </c>
      <c r="D147" s="21"/>
      <c r="E147" s="21"/>
      <c r="F147" s="32"/>
      <c r="G147" s="32"/>
      <c r="H147" s="23" t="s">
        <v>148</v>
      </c>
    </row>
    <row r="148" spans="1:8" x14ac:dyDescent="0.2">
      <c r="A148" s="21"/>
      <c r="B148" s="21"/>
      <c r="C148" s="22" t="s">
        <v>147</v>
      </c>
      <c r="D148" s="21"/>
      <c r="E148" s="21" t="s">
        <v>148</v>
      </c>
      <c r="F148" s="33" t="s">
        <v>150</v>
      </c>
      <c r="G148" s="30">
        <v>0</v>
      </c>
      <c r="H148" s="23" t="s">
        <v>148</v>
      </c>
    </row>
    <row r="149" spans="1:8" x14ac:dyDescent="0.2">
      <c r="A149" s="21"/>
      <c r="B149" s="21"/>
      <c r="C149" s="31"/>
      <c r="D149" s="21"/>
      <c r="E149" s="21"/>
      <c r="F149" s="32"/>
      <c r="G149" s="32"/>
      <c r="H149" s="23" t="s">
        <v>148</v>
      </c>
    </row>
    <row r="150" spans="1:8" x14ac:dyDescent="0.2">
      <c r="A150" s="21"/>
      <c r="B150" s="21"/>
      <c r="C150" s="22" t="s">
        <v>160</v>
      </c>
      <c r="D150" s="21"/>
      <c r="E150" s="21"/>
      <c r="F150" s="29">
        <v>125894.49748000001</v>
      </c>
      <c r="G150" s="30">
        <v>0.22405188000000001</v>
      </c>
      <c r="H150" s="23" t="s">
        <v>148</v>
      </c>
    </row>
    <row r="151" spans="1:8" x14ac:dyDescent="0.2">
      <c r="A151" s="21"/>
      <c r="B151" s="21"/>
      <c r="C151" s="31"/>
      <c r="D151" s="21"/>
      <c r="E151" s="21"/>
      <c r="F151" s="32"/>
      <c r="G151" s="32"/>
      <c r="H151" s="23" t="s">
        <v>148</v>
      </c>
    </row>
    <row r="152" spans="1:8" x14ac:dyDescent="0.2">
      <c r="A152" s="21"/>
      <c r="B152" s="21"/>
      <c r="C152" s="22" t="s">
        <v>161</v>
      </c>
      <c r="D152" s="21"/>
      <c r="E152" s="21"/>
      <c r="F152" s="32"/>
      <c r="G152" s="32"/>
      <c r="H152" s="23" t="s">
        <v>148</v>
      </c>
    </row>
    <row r="153" spans="1:8" x14ac:dyDescent="0.2">
      <c r="A153" s="21"/>
      <c r="B153" s="21"/>
      <c r="C153" s="22" t="s">
        <v>162</v>
      </c>
      <c r="D153" s="21"/>
      <c r="E153" s="21"/>
      <c r="F153" s="32"/>
      <c r="G153" s="32"/>
      <c r="H153" s="23" t="s">
        <v>148</v>
      </c>
    </row>
    <row r="154" spans="1:8" ht="25.5" x14ac:dyDescent="0.2">
      <c r="A154" s="24">
        <v>1</v>
      </c>
      <c r="B154" s="25" t="s">
        <v>641</v>
      </c>
      <c r="C154" s="25" t="s">
        <v>642</v>
      </c>
      <c r="D154" s="25" t="s">
        <v>435</v>
      </c>
      <c r="E154" s="26">
        <v>500</v>
      </c>
      <c r="F154" s="27">
        <v>2355.9349999999999</v>
      </c>
      <c r="G154" s="28">
        <v>4.1928099999999999E-3</v>
      </c>
      <c r="H154" s="23">
        <v>7.2</v>
      </c>
    </row>
    <row r="155" spans="1:8" x14ac:dyDescent="0.2">
      <c r="A155" s="24">
        <v>2</v>
      </c>
      <c r="B155" s="25" t="s">
        <v>574</v>
      </c>
      <c r="C155" s="25" t="s">
        <v>575</v>
      </c>
      <c r="D155" s="25" t="s">
        <v>435</v>
      </c>
      <c r="E155" s="26">
        <v>100</v>
      </c>
      <c r="F155" s="27">
        <v>471.18049999999999</v>
      </c>
      <c r="G155" s="28">
        <v>8.3854999999999997E-4</v>
      </c>
      <c r="H155" s="23">
        <v>7.2249999999999996</v>
      </c>
    </row>
    <row r="156" spans="1:8" x14ac:dyDescent="0.2">
      <c r="A156" s="21"/>
      <c r="B156" s="21"/>
      <c r="C156" s="22" t="s">
        <v>147</v>
      </c>
      <c r="D156" s="21"/>
      <c r="E156" s="21" t="s">
        <v>148</v>
      </c>
      <c r="F156" s="29">
        <v>2827.1154999999999</v>
      </c>
      <c r="G156" s="30">
        <v>5.0313600000000003E-3</v>
      </c>
      <c r="H156" s="23" t="s">
        <v>148</v>
      </c>
    </row>
    <row r="157" spans="1:8" x14ac:dyDescent="0.2">
      <c r="A157" s="21"/>
      <c r="B157" s="21"/>
      <c r="C157" s="31"/>
      <c r="D157" s="21"/>
      <c r="E157" s="21"/>
      <c r="F157" s="32"/>
      <c r="G157" s="32"/>
      <c r="H157" s="23" t="s">
        <v>148</v>
      </c>
    </row>
    <row r="158" spans="1:8" x14ac:dyDescent="0.2">
      <c r="A158" s="21"/>
      <c r="B158" s="21"/>
      <c r="C158" s="22" t="s">
        <v>163</v>
      </c>
      <c r="D158" s="21"/>
      <c r="E158" s="21"/>
      <c r="F158" s="32"/>
      <c r="G158" s="32"/>
      <c r="H158" s="23" t="s">
        <v>148</v>
      </c>
    </row>
    <row r="159" spans="1:8" x14ac:dyDescent="0.2">
      <c r="A159" s="21"/>
      <c r="B159" s="21"/>
      <c r="C159" s="22" t="s">
        <v>147</v>
      </c>
      <c r="D159" s="21"/>
      <c r="E159" s="21" t="s">
        <v>148</v>
      </c>
      <c r="F159" s="33" t="s">
        <v>150</v>
      </c>
      <c r="G159" s="30">
        <v>0</v>
      </c>
      <c r="H159" s="23" t="s">
        <v>148</v>
      </c>
    </row>
    <row r="160" spans="1:8" x14ac:dyDescent="0.2">
      <c r="A160" s="21"/>
      <c r="B160" s="21"/>
      <c r="C160" s="31"/>
      <c r="D160" s="21"/>
      <c r="E160" s="21"/>
      <c r="F160" s="32"/>
      <c r="G160" s="32"/>
      <c r="H160" s="23" t="s">
        <v>148</v>
      </c>
    </row>
    <row r="161" spans="1:8" x14ac:dyDescent="0.2">
      <c r="A161" s="21"/>
      <c r="B161" s="21"/>
      <c r="C161" s="22" t="s">
        <v>164</v>
      </c>
      <c r="D161" s="21"/>
      <c r="E161" s="21"/>
      <c r="F161" s="32"/>
      <c r="G161" s="32"/>
      <c r="H161" s="23" t="s">
        <v>148</v>
      </c>
    </row>
    <row r="162" spans="1:8" x14ac:dyDescent="0.2">
      <c r="A162" s="21"/>
      <c r="B162" s="21"/>
      <c r="C162" s="22" t="s">
        <v>147</v>
      </c>
      <c r="D162" s="21"/>
      <c r="E162" s="21" t="s">
        <v>148</v>
      </c>
      <c r="F162" s="33" t="s">
        <v>150</v>
      </c>
      <c r="G162" s="30">
        <v>0</v>
      </c>
      <c r="H162" s="23" t="s">
        <v>148</v>
      </c>
    </row>
    <row r="163" spans="1:8" x14ac:dyDescent="0.2">
      <c r="A163" s="21"/>
      <c r="B163" s="21"/>
      <c r="C163" s="31"/>
      <c r="D163" s="21"/>
      <c r="E163" s="21"/>
      <c r="F163" s="32"/>
      <c r="G163" s="32"/>
      <c r="H163" s="23" t="s">
        <v>148</v>
      </c>
    </row>
    <row r="164" spans="1:8" x14ac:dyDescent="0.2">
      <c r="A164" s="21"/>
      <c r="B164" s="21"/>
      <c r="C164" s="22" t="s">
        <v>165</v>
      </c>
      <c r="D164" s="21"/>
      <c r="E164" s="21"/>
      <c r="F164" s="32"/>
      <c r="G164" s="32"/>
      <c r="H164" s="23" t="s">
        <v>148</v>
      </c>
    </row>
    <row r="165" spans="1:8" x14ac:dyDescent="0.2">
      <c r="A165" s="24">
        <v>1</v>
      </c>
      <c r="B165" s="25"/>
      <c r="C165" s="25" t="s">
        <v>166</v>
      </c>
      <c r="D165" s="25"/>
      <c r="E165" s="35"/>
      <c r="F165" s="27">
        <v>5274.8617694880004</v>
      </c>
      <c r="G165" s="28">
        <v>9.3875599999999997E-3</v>
      </c>
      <c r="H165" s="23">
        <v>6.76</v>
      </c>
    </row>
    <row r="166" spans="1:8" x14ac:dyDescent="0.2">
      <c r="A166" s="21"/>
      <c r="B166" s="21"/>
      <c r="C166" s="22" t="s">
        <v>147</v>
      </c>
      <c r="D166" s="21"/>
      <c r="E166" s="21" t="s">
        <v>148</v>
      </c>
      <c r="F166" s="29">
        <v>5274.8617694880004</v>
      </c>
      <c r="G166" s="30">
        <v>9.3875599999999997E-3</v>
      </c>
      <c r="H166" s="23" t="s">
        <v>148</v>
      </c>
    </row>
    <row r="167" spans="1:8" x14ac:dyDescent="0.2">
      <c r="A167" s="21"/>
      <c r="B167" s="21"/>
      <c r="C167" s="31"/>
      <c r="D167" s="21"/>
      <c r="E167" s="21"/>
      <c r="F167" s="32"/>
      <c r="G167" s="32"/>
      <c r="H167" s="23" t="s">
        <v>148</v>
      </c>
    </row>
    <row r="168" spans="1:8" x14ac:dyDescent="0.2">
      <c r="A168" s="21"/>
      <c r="B168" s="21"/>
      <c r="C168" s="22" t="s">
        <v>167</v>
      </c>
      <c r="D168" s="21"/>
      <c r="E168" s="21"/>
      <c r="F168" s="29">
        <v>8101.9772694880003</v>
      </c>
      <c r="G168" s="30">
        <v>1.441892E-2</v>
      </c>
      <c r="H168" s="23" t="s">
        <v>148</v>
      </c>
    </row>
    <row r="169" spans="1:8" x14ac:dyDescent="0.2">
      <c r="A169" s="21"/>
      <c r="B169" s="21"/>
      <c r="C169" s="32"/>
      <c r="D169" s="21"/>
      <c r="E169" s="21"/>
      <c r="F169" s="21"/>
      <c r="G169" s="21"/>
      <c r="H169" s="23" t="s">
        <v>148</v>
      </c>
    </row>
    <row r="170" spans="1:8" x14ac:dyDescent="0.2">
      <c r="A170" s="21"/>
      <c r="B170" s="21"/>
      <c r="C170" s="22" t="s">
        <v>168</v>
      </c>
      <c r="D170" s="21"/>
      <c r="E170" s="21"/>
      <c r="F170" s="21"/>
      <c r="G170" s="21"/>
      <c r="H170" s="23" t="s">
        <v>148</v>
      </c>
    </row>
    <row r="171" spans="1:8" x14ac:dyDescent="0.2">
      <c r="A171" s="21"/>
      <c r="B171" s="21"/>
      <c r="C171" s="22" t="s">
        <v>169</v>
      </c>
      <c r="D171" s="21"/>
      <c r="E171" s="21"/>
      <c r="F171" s="21"/>
      <c r="G171" s="21"/>
      <c r="H171" s="23" t="s">
        <v>148</v>
      </c>
    </row>
    <row r="172" spans="1:8" ht="25.5" x14ac:dyDescent="0.2">
      <c r="A172" s="24">
        <v>1</v>
      </c>
      <c r="B172" s="25" t="s">
        <v>371</v>
      </c>
      <c r="C172" s="25" t="s">
        <v>1073</v>
      </c>
      <c r="D172" s="25"/>
      <c r="E172" s="65">
        <v>137602675.48660001</v>
      </c>
      <c r="F172" s="27">
        <v>20364.507958638998</v>
      </c>
      <c r="G172" s="28">
        <v>3.6242299999999998E-2</v>
      </c>
      <c r="H172" s="23" t="s">
        <v>148</v>
      </c>
    </row>
    <row r="173" spans="1:8" x14ac:dyDescent="0.2">
      <c r="A173" s="21"/>
      <c r="B173" s="21"/>
      <c r="C173" s="22" t="s">
        <v>147</v>
      </c>
      <c r="D173" s="21"/>
      <c r="E173" s="21" t="s">
        <v>148</v>
      </c>
      <c r="F173" s="29">
        <v>20364.507958638998</v>
      </c>
      <c r="G173" s="30">
        <v>3.6242299999999998E-2</v>
      </c>
      <c r="H173" s="23" t="s">
        <v>148</v>
      </c>
    </row>
    <row r="174" spans="1:8" x14ac:dyDescent="0.2">
      <c r="A174" s="21"/>
      <c r="B174" s="21"/>
      <c r="C174" s="31"/>
      <c r="D174" s="21"/>
      <c r="E174" s="21"/>
      <c r="F174" s="32"/>
      <c r="G174" s="32"/>
      <c r="H174" s="23" t="s">
        <v>148</v>
      </c>
    </row>
    <row r="175" spans="1:8" x14ac:dyDescent="0.2">
      <c r="A175" s="21"/>
      <c r="B175" s="21"/>
      <c r="C175" s="22" t="s">
        <v>170</v>
      </c>
      <c r="D175" s="21"/>
      <c r="E175" s="21"/>
      <c r="F175" s="21"/>
      <c r="G175" s="21"/>
      <c r="H175" s="23" t="s">
        <v>148</v>
      </c>
    </row>
    <row r="176" spans="1:8" x14ac:dyDescent="0.2">
      <c r="A176" s="21"/>
      <c r="B176" s="21"/>
      <c r="C176" s="22" t="s">
        <v>171</v>
      </c>
      <c r="D176" s="21"/>
      <c r="E176" s="21"/>
      <c r="F176" s="21"/>
      <c r="G176" s="21"/>
      <c r="H176" s="23" t="s">
        <v>148</v>
      </c>
    </row>
    <row r="177" spans="1:17" x14ac:dyDescent="0.2">
      <c r="A177" s="21"/>
      <c r="B177" s="21"/>
      <c r="C177" s="22" t="s">
        <v>147</v>
      </c>
      <c r="D177" s="21"/>
      <c r="E177" s="21" t="s">
        <v>148</v>
      </c>
      <c r="F177" s="33" t="s">
        <v>150</v>
      </c>
      <c r="G177" s="30">
        <v>0</v>
      </c>
      <c r="H177" s="23" t="s">
        <v>148</v>
      </c>
    </row>
    <row r="178" spans="1:17" x14ac:dyDescent="0.2">
      <c r="A178" s="21"/>
      <c r="B178" s="21"/>
      <c r="C178" s="31"/>
      <c r="D178" s="21"/>
      <c r="E178" s="21"/>
      <c r="F178" s="32"/>
      <c r="G178" s="32"/>
      <c r="H178" s="23" t="s">
        <v>148</v>
      </c>
    </row>
    <row r="179" spans="1:17" x14ac:dyDescent="0.2">
      <c r="A179" s="21"/>
      <c r="B179" s="21"/>
      <c r="C179" s="22" t="s">
        <v>172</v>
      </c>
      <c r="D179" s="21"/>
      <c r="E179" s="21"/>
      <c r="F179" s="32"/>
      <c r="G179" s="32"/>
      <c r="H179" s="23" t="s">
        <v>148</v>
      </c>
    </row>
    <row r="180" spans="1:17" x14ac:dyDescent="0.2">
      <c r="A180" s="21"/>
      <c r="B180" s="21"/>
      <c r="C180" s="22" t="s">
        <v>147</v>
      </c>
      <c r="D180" s="21"/>
      <c r="E180" s="21" t="s">
        <v>148</v>
      </c>
      <c r="F180" s="33" t="s">
        <v>150</v>
      </c>
      <c r="G180" s="30">
        <v>0</v>
      </c>
      <c r="H180" s="23" t="s">
        <v>148</v>
      </c>
    </row>
    <row r="181" spans="1:17" x14ac:dyDescent="0.2">
      <c r="A181" s="21"/>
      <c r="B181" s="21"/>
      <c r="C181" s="31"/>
      <c r="D181" s="21"/>
      <c r="E181" s="21"/>
      <c r="F181" s="32"/>
      <c r="G181" s="32"/>
      <c r="H181" s="23" t="s">
        <v>148</v>
      </c>
    </row>
    <row r="182" spans="1:17" x14ac:dyDescent="0.2">
      <c r="A182" s="35"/>
      <c r="B182" s="25"/>
      <c r="C182" s="34" t="s">
        <v>875</v>
      </c>
      <c r="D182" s="25"/>
      <c r="E182" s="35"/>
      <c r="F182" s="27">
        <v>340.62976423999999</v>
      </c>
      <c r="G182" s="28">
        <v>6.0621000000000004E-4</v>
      </c>
      <c r="H182" s="23" t="s">
        <v>148</v>
      </c>
    </row>
    <row r="183" spans="1:17" x14ac:dyDescent="0.2">
      <c r="A183" s="31"/>
      <c r="B183" s="31"/>
      <c r="C183" s="22" t="s">
        <v>174</v>
      </c>
      <c r="D183" s="32"/>
      <c r="E183" s="32"/>
      <c r="F183" s="29">
        <f>F182+F173+F168+F92+F150</f>
        <v>561898.86153836688</v>
      </c>
      <c r="G183" s="36">
        <f>G182+G173+G168+G92+G150</f>
        <v>0.99999161297854378</v>
      </c>
      <c r="H183" s="23" t="s">
        <v>148</v>
      </c>
    </row>
    <row r="184" spans="1:17" x14ac:dyDescent="0.2">
      <c r="A184" s="66"/>
      <c r="B184" s="66"/>
      <c r="C184" s="66"/>
      <c r="D184" s="67"/>
      <c r="E184" s="67"/>
      <c r="F184" s="67"/>
      <c r="G184" s="67"/>
    </row>
    <row r="185" spans="1:17" x14ac:dyDescent="0.2">
      <c r="A185" s="39"/>
      <c r="B185" s="217" t="s">
        <v>848</v>
      </c>
      <c r="C185" s="217"/>
      <c r="D185" s="217"/>
      <c r="E185" s="217"/>
      <c r="F185" s="217"/>
      <c r="G185" s="217"/>
      <c r="H185" s="217"/>
      <c r="J185" s="41"/>
    </row>
    <row r="186" spans="1:17" x14ac:dyDescent="0.2">
      <c r="A186" s="39"/>
      <c r="B186" s="217" t="s">
        <v>849</v>
      </c>
      <c r="C186" s="217"/>
      <c r="D186" s="217"/>
      <c r="E186" s="217"/>
      <c r="F186" s="217"/>
      <c r="G186" s="217"/>
      <c r="H186" s="217"/>
      <c r="J186" s="41"/>
    </row>
    <row r="187" spans="1:17" x14ac:dyDescent="0.2">
      <c r="A187" s="39"/>
      <c r="B187" s="217" t="s">
        <v>850</v>
      </c>
      <c r="C187" s="217"/>
      <c r="D187" s="217"/>
      <c r="E187" s="217"/>
      <c r="F187" s="217"/>
      <c r="G187" s="217"/>
      <c r="H187" s="217"/>
      <c r="J187" s="41"/>
    </row>
    <row r="188" spans="1:17" s="43" customFormat="1" ht="66.75" customHeight="1" x14ac:dyDescent="0.25">
      <c r="A188" s="42"/>
      <c r="B188" s="218" t="s">
        <v>851</v>
      </c>
      <c r="C188" s="218"/>
      <c r="D188" s="218"/>
      <c r="E188" s="218"/>
      <c r="F188" s="218"/>
      <c r="G188" s="218"/>
      <c r="H188" s="218"/>
      <c r="I188"/>
      <c r="J188" s="41"/>
      <c r="K188"/>
      <c r="L188"/>
      <c r="M188"/>
      <c r="N188"/>
      <c r="O188"/>
      <c r="P188"/>
      <c r="Q188"/>
    </row>
    <row r="189" spans="1:17" x14ac:dyDescent="0.2">
      <c r="A189" s="39"/>
      <c r="B189" s="217" t="s">
        <v>852</v>
      </c>
      <c r="C189" s="217"/>
      <c r="D189" s="217"/>
      <c r="E189" s="217"/>
      <c r="F189" s="217"/>
      <c r="G189" s="217"/>
      <c r="H189" s="217"/>
      <c r="J189" s="41"/>
    </row>
    <row r="190" spans="1:17" x14ac:dyDescent="0.2">
      <c r="A190" s="45"/>
      <c r="B190" s="222" t="s">
        <v>148</v>
      </c>
      <c r="C190" s="222"/>
      <c r="D190" s="222"/>
      <c r="E190" s="222"/>
      <c r="F190" s="222"/>
      <c r="G190" s="47"/>
    </row>
    <row r="191" spans="1:17" x14ac:dyDescent="0.2">
      <c r="A191" s="45"/>
      <c r="B191" s="45"/>
      <c r="C191" s="45"/>
      <c r="D191" s="47"/>
      <c r="E191" s="47"/>
      <c r="F191" s="47"/>
      <c r="G191" s="47"/>
    </row>
    <row r="192" spans="1:17" x14ac:dyDescent="0.2">
      <c r="A192" s="45"/>
      <c r="B192" s="214" t="s">
        <v>175</v>
      </c>
      <c r="C192" s="215"/>
      <c r="D192" s="216"/>
      <c r="E192" s="46"/>
      <c r="F192" s="47"/>
      <c r="G192" s="47"/>
    </row>
    <row r="193" spans="1:10" x14ac:dyDescent="0.2">
      <c r="A193" s="45"/>
      <c r="B193" s="212" t="s">
        <v>176</v>
      </c>
      <c r="C193" s="213"/>
      <c r="D193" s="48" t="s">
        <v>885</v>
      </c>
      <c r="E193" s="46"/>
      <c r="F193" s="47"/>
      <c r="G193" s="47"/>
    </row>
    <row r="194" spans="1:10" ht="12.75" customHeight="1" x14ac:dyDescent="0.2">
      <c r="A194" s="45"/>
      <c r="B194" s="210" t="s">
        <v>853</v>
      </c>
      <c r="C194" s="211"/>
      <c r="D194" s="48" t="str">
        <f>"Rs. "&amp;TEXT(F77,"0.00")&amp;" lacs/ #"</f>
        <v>Rs. 4.73 lacs/ #</v>
      </c>
      <c r="E194" s="46"/>
      <c r="F194" s="47"/>
      <c r="G194" s="47"/>
    </row>
    <row r="195" spans="1:10" x14ac:dyDescent="0.2">
      <c r="A195" s="45"/>
      <c r="B195" s="212" t="s">
        <v>178</v>
      </c>
      <c r="C195" s="213"/>
      <c r="D195" s="32" t="s">
        <v>148</v>
      </c>
      <c r="E195" s="46"/>
      <c r="F195" s="47"/>
      <c r="G195" s="47"/>
    </row>
    <row r="196" spans="1:10" x14ac:dyDescent="0.2">
      <c r="A196" s="50"/>
      <c r="B196" s="51" t="s">
        <v>148</v>
      </c>
      <c r="C196" s="51" t="s">
        <v>854</v>
      </c>
      <c r="D196" s="51" t="s">
        <v>179</v>
      </c>
      <c r="E196" s="50"/>
      <c r="F196" s="50"/>
      <c r="G196" s="50"/>
      <c r="H196" s="50"/>
      <c r="J196" s="41"/>
    </row>
    <row r="197" spans="1:10" x14ac:dyDescent="0.2">
      <c r="A197" s="50"/>
      <c r="B197" s="52" t="s">
        <v>180</v>
      </c>
      <c r="C197" s="53">
        <v>45716</v>
      </c>
      <c r="D197" s="53">
        <v>45747</v>
      </c>
      <c r="E197" s="50"/>
      <c r="F197" s="50"/>
      <c r="G197" s="50"/>
      <c r="J197" s="41"/>
    </row>
    <row r="198" spans="1:10" x14ac:dyDescent="0.2">
      <c r="A198" s="54"/>
      <c r="B198" s="25" t="s">
        <v>181</v>
      </c>
      <c r="C198" s="55">
        <v>164.0651</v>
      </c>
      <c r="D198" s="55">
        <v>174.04249999999999</v>
      </c>
      <c r="E198" s="54"/>
      <c r="F198" s="56"/>
      <c r="G198" s="57"/>
    </row>
    <row r="199" spans="1:10" ht="25.5" x14ac:dyDescent="0.2">
      <c r="A199" s="54"/>
      <c r="B199" s="34" t="s">
        <v>886</v>
      </c>
      <c r="C199" s="55">
        <v>39.678600000000003</v>
      </c>
      <c r="D199" s="55">
        <v>41.732700000000001</v>
      </c>
      <c r="E199" s="54"/>
      <c r="F199" s="56"/>
      <c r="G199" s="57"/>
    </row>
    <row r="200" spans="1:10" x14ac:dyDescent="0.2">
      <c r="A200" s="54"/>
      <c r="B200" s="25" t="s">
        <v>182</v>
      </c>
      <c r="C200" s="55">
        <v>143.73609999999999</v>
      </c>
      <c r="D200" s="55">
        <v>152.34229999999999</v>
      </c>
      <c r="E200" s="54"/>
      <c r="F200" s="56"/>
      <c r="G200" s="57"/>
    </row>
    <row r="201" spans="1:10" ht="25.5" x14ac:dyDescent="0.2">
      <c r="A201" s="54"/>
      <c r="B201" s="34" t="s">
        <v>887</v>
      </c>
      <c r="C201" s="55">
        <v>25.9954</v>
      </c>
      <c r="D201" s="55">
        <v>27.2956</v>
      </c>
      <c r="E201" s="54"/>
      <c r="F201" s="56"/>
      <c r="G201" s="57"/>
    </row>
    <row r="202" spans="1:10" x14ac:dyDescent="0.2">
      <c r="A202" s="54"/>
      <c r="B202" s="54"/>
      <c r="C202" s="54"/>
      <c r="D202" s="54"/>
      <c r="E202" s="54"/>
      <c r="F202" s="54"/>
      <c r="G202" s="54"/>
    </row>
    <row r="203" spans="1:10" x14ac:dyDescent="0.2">
      <c r="A203" s="54"/>
      <c r="B203" s="212" t="s">
        <v>855</v>
      </c>
      <c r="C203" s="213"/>
      <c r="D203" s="22" t="s">
        <v>148</v>
      </c>
      <c r="E203" s="54"/>
      <c r="F203" s="54"/>
      <c r="G203" s="54"/>
    </row>
    <row r="204" spans="1:10" x14ac:dyDescent="0.2">
      <c r="A204" s="54"/>
      <c r="B204" s="81" t="s">
        <v>180</v>
      </c>
      <c r="C204" s="82" t="s">
        <v>423</v>
      </c>
      <c r="D204" s="82" t="s">
        <v>424</v>
      </c>
      <c r="E204" s="54"/>
      <c r="F204" s="54"/>
      <c r="G204" s="54"/>
    </row>
    <row r="205" spans="1:10" ht="25.5" x14ac:dyDescent="0.2">
      <c r="A205" s="54"/>
      <c r="B205" s="34" t="s">
        <v>886</v>
      </c>
      <c r="C205" s="83">
        <v>0.35</v>
      </c>
      <c r="D205" s="83">
        <v>0.35</v>
      </c>
      <c r="E205" s="54"/>
      <c r="F205" s="56"/>
      <c r="G205" s="57"/>
    </row>
    <row r="206" spans="1:10" ht="25.5" x14ac:dyDescent="0.2">
      <c r="A206" s="54"/>
      <c r="B206" s="34" t="s">
        <v>887</v>
      </c>
      <c r="C206" s="83">
        <v>0.25</v>
      </c>
      <c r="D206" s="83">
        <v>0.25</v>
      </c>
      <c r="E206" s="54"/>
      <c r="F206" s="56"/>
      <c r="G206" s="57"/>
    </row>
    <row r="207" spans="1:10" x14ac:dyDescent="0.2">
      <c r="A207" s="54"/>
      <c r="B207" s="84"/>
      <c r="C207" s="84"/>
      <c r="D207" s="85"/>
      <c r="E207" s="54"/>
      <c r="F207" s="56"/>
      <c r="G207" s="57"/>
    </row>
    <row r="208" spans="1:10" ht="24.75" customHeight="1" x14ac:dyDescent="0.2">
      <c r="A208" s="50"/>
      <c r="B208" s="210" t="s">
        <v>183</v>
      </c>
      <c r="C208" s="211"/>
      <c r="D208" s="48" t="s">
        <v>177</v>
      </c>
      <c r="E208" s="61"/>
      <c r="F208" s="50"/>
      <c r="G208" s="50"/>
    </row>
    <row r="209" spans="1:16" ht="24" customHeight="1" x14ac:dyDescent="0.2">
      <c r="A209" s="50"/>
      <c r="B209" s="210" t="s">
        <v>184</v>
      </c>
      <c r="C209" s="211"/>
      <c r="D209" s="48" t="s">
        <v>177</v>
      </c>
      <c r="E209" s="61"/>
      <c r="F209" s="50"/>
      <c r="G209" s="50"/>
    </row>
    <row r="210" spans="1:16" x14ac:dyDescent="0.2">
      <c r="A210" s="50"/>
      <c r="B210" s="210" t="s">
        <v>185</v>
      </c>
      <c r="C210" s="211"/>
      <c r="D210" s="48" t="s">
        <v>177</v>
      </c>
      <c r="E210" s="61"/>
      <c r="F210" s="50"/>
      <c r="G210" s="50"/>
    </row>
    <row r="211" spans="1:16" x14ac:dyDescent="0.2">
      <c r="A211" s="50"/>
      <c r="B211" s="210" t="s">
        <v>186</v>
      </c>
      <c r="C211" s="211"/>
      <c r="D211" s="62">
        <v>1.030866268148189</v>
      </c>
      <c r="E211" s="50"/>
      <c r="F211" s="40"/>
      <c r="G211" s="60"/>
    </row>
    <row r="213" spans="1:16" s="86" customFormat="1" x14ac:dyDescent="0.2">
      <c r="B213" s="87" t="s">
        <v>1021</v>
      </c>
      <c r="C213" s="88"/>
      <c r="D213" s="88"/>
      <c r="E213" s="88"/>
      <c r="F213" s="88"/>
      <c r="G213" s="88"/>
      <c r="I213"/>
      <c r="J213"/>
      <c r="K213"/>
      <c r="L213"/>
      <c r="M213"/>
      <c r="N213"/>
      <c r="O213"/>
    </row>
    <row r="214" spans="1:16" ht="13.5" customHeight="1" x14ac:dyDescent="0.2">
      <c r="B214" s="251" t="s">
        <v>895</v>
      </c>
      <c r="C214" s="251" t="s">
        <v>896</v>
      </c>
      <c r="D214" s="225" t="s">
        <v>1209</v>
      </c>
      <c r="E214" s="226"/>
      <c r="F214" s="227"/>
      <c r="G214" s="252" t="s">
        <v>1219</v>
      </c>
      <c r="H214" s="253"/>
      <c r="I214" s="254"/>
      <c r="J214" s="90"/>
      <c r="K214" s="90"/>
      <c r="L214" s="90"/>
      <c r="M214" s="90"/>
      <c r="N214" s="90"/>
      <c r="O214" s="90"/>
    </row>
    <row r="215" spans="1:16" ht="46.5" customHeight="1" x14ac:dyDescent="0.2">
      <c r="B215" s="223"/>
      <c r="C215" s="223"/>
      <c r="D215" s="230" t="s">
        <v>1212</v>
      </c>
      <c r="E215" s="230" t="s">
        <v>1213</v>
      </c>
      <c r="F215" s="230" t="s">
        <v>1214</v>
      </c>
      <c r="G215" s="228" t="s">
        <v>1210</v>
      </c>
      <c r="H215" s="229"/>
      <c r="I215" s="230" t="s">
        <v>1211</v>
      </c>
      <c r="J215" s="90"/>
      <c r="K215" s="90"/>
      <c r="L215" s="90"/>
      <c r="M215" s="90"/>
      <c r="N215" s="90"/>
      <c r="O215" s="90"/>
    </row>
    <row r="216" spans="1:16" ht="21" customHeight="1" x14ac:dyDescent="0.2">
      <c r="B216" s="224"/>
      <c r="C216" s="224"/>
      <c r="D216" s="231"/>
      <c r="E216" s="231"/>
      <c r="F216" s="231"/>
      <c r="G216" s="202" t="s">
        <v>1215</v>
      </c>
      <c r="H216" s="202" t="s">
        <v>1216</v>
      </c>
      <c r="I216" s="231"/>
      <c r="J216" s="90"/>
      <c r="K216" s="90"/>
      <c r="L216" s="90"/>
      <c r="M216" s="90"/>
      <c r="N216" s="90"/>
      <c r="O216" s="90"/>
    </row>
    <row r="217" spans="1:16" ht="13.5" x14ac:dyDescent="0.25">
      <c r="B217" s="203" t="s">
        <v>894</v>
      </c>
      <c r="C217" s="204" t="s">
        <v>893</v>
      </c>
      <c r="D217" s="205">
        <v>977.7</v>
      </c>
      <c r="E217" s="206">
        <v>22.3</v>
      </c>
      <c r="F217" s="207">
        <f>D217+E217</f>
        <v>1000</v>
      </c>
      <c r="G217" s="208">
        <v>42.319693431000005</v>
      </c>
      <c r="H217" s="208">
        <v>26.66</v>
      </c>
      <c r="I217" s="208">
        <f>G217+H217</f>
        <v>68.979693431000001</v>
      </c>
      <c r="J217" s="90"/>
      <c r="K217" s="90"/>
      <c r="L217" s="90"/>
      <c r="M217" s="90"/>
      <c r="N217" s="90"/>
      <c r="O217" s="90"/>
    </row>
    <row r="218" spans="1:16" ht="51" customHeight="1" x14ac:dyDescent="0.2">
      <c r="B218" s="257" t="s">
        <v>1220</v>
      </c>
      <c r="C218" s="257"/>
      <c r="D218" s="257"/>
      <c r="E218" s="257"/>
      <c r="F218" s="257"/>
      <c r="G218" s="257"/>
      <c r="H218" s="257"/>
      <c r="I218" s="257"/>
      <c r="J218" s="89"/>
      <c r="K218" s="90"/>
      <c r="L218" s="90"/>
      <c r="M218" s="90"/>
      <c r="N218" s="90"/>
      <c r="O218" s="90"/>
    </row>
    <row r="219" spans="1:16" ht="13.5" x14ac:dyDescent="0.25">
      <c r="B219" s="255" t="s">
        <v>1217</v>
      </c>
      <c r="I219" s="90"/>
      <c r="J219" s="20"/>
      <c r="K219" s="90"/>
      <c r="L219" s="90"/>
      <c r="M219" s="90"/>
      <c r="N219" s="90"/>
      <c r="O219" s="90"/>
      <c r="P219" s="90"/>
    </row>
    <row r="220" spans="1:16" x14ac:dyDescent="0.2">
      <c r="B220" s="256" t="s">
        <v>1218</v>
      </c>
      <c r="J220" s="20"/>
      <c r="K220" s="90"/>
      <c r="L220" s="90"/>
      <c r="M220" s="90"/>
      <c r="N220" s="90"/>
      <c r="O220" s="90"/>
    </row>
    <row r="221" spans="1:16" s="86" customFormat="1" x14ac:dyDescent="0.2">
      <c r="B221" s="87"/>
      <c r="C221" s="88"/>
      <c r="D221" s="88"/>
      <c r="E221" s="88"/>
      <c r="F221" s="88"/>
      <c r="G221" s="88"/>
      <c r="I221"/>
      <c r="J221"/>
      <c r="K221"/>
      <c r="L221"/>
      <c r="M221"/>
      <c r="N221"/>
      <c r="O221"/>
    </row>
    <row r="222" spans="1:16" s="86" customFormat="1" x14ac:dyDescent="0.2">
      <c r="B222" s="91" t="s">
        <v>895</v>
      </c>
      <c r="C222" s="91" t="s">
        <v>896</v>
      </c>
      <c r="D222" s="246" t="s">
        <v>897</v>
      </c>
      <c r="E222" s="247"/>
      <c r="F222" s="236" t="s">
        <v>898</v>
      </c>
      <c r="G222" s="236"/>
      <c r="I222"/>
      <c r="J222"/>
      <c r="K222"/>
      <c r="L222"/>
      <c r="M222"/>
      <c r="N222"/>
      <c r="O222"/>
    </row>
    <row r="223" spans="1:16" s="86" customFormat="1" ht="25.5" x14ac:dyDescent="0.2">
      <c r="B223" s="92" t="s">
        <v>899</v>
      </c>
      <c r="C223" s="93" t="s">
        <v>900</v>
      </c>
      <c r="D223" s="248">
        <v>0</v>
      </c>
      <c r="E223" s="249"/>
      <c r="F223" s="248">
        <v>0</v>
      </c>
      <c r="G223" s="249"/>
      <c r="I223"/>
      <c r="J223"/>
      <c r="K223"/>
      <c r="L223"/>
      <c r="M223"/>
      <c r="N223"/>
      <c r="O223"/>
    </row>
    <row r="224" spans="1:16" s="86" customFormat="1" x14ac:dyDescent="0.2">
      <c r="B224" s="237" t="s">
        <v>901</v>
      </c>
      <c r="C224" s="238"/>
      <c r="D224" s="238"/>
      <c r="E224" s="238"/>
      <c r="F224" s="238"/>
      <c r="G224" s="239"/>
      <c r="I224"/>
      <c r="J224"/>
      <c r="K224"/>
      <c r="L224"/>
      <c r="M224"/>
      <c r="N224"/>
      <c r="O224"/>
    </row>
    <row r="225" spans="2:15" s="86" customFormat="1" x14ac:dyDescent="0.2">
      <c r="B225" s="236" t="s">
        <v>895</v>
      </c>
      <c r="C225" s="236" t="s">
        <v>896</v>
      </c>
      <c r="D225" s="237" t="s">
        <v>902</v>
      </c>
      <c r="E225" s="238"/>
      <c r="F225" s="239"/>
      <c r="G225" s="92"/>
      <c r="I225"/>
      <c r="J225"/>
      <c r="K225"/>
      <c r="L225"/>
      <c r="M225"/>
      <c r="N225"/>
      <c r="O225"/>
    </row>
    <row r="226" spans="2:15" s="86" customFormat="1" ht="38.25" x14ac:dyDescent="0.2">
      <c r="B226" s="236"/>
      <c r="C226" s="236"/>
      <c r="D226" s="94" t="s">
        <v>903</v>
      </c>
      <c r="E226" s="94" t="s">
        <v>904</v>
      </c>
      <c r="F226" s="94" t="s">
        <v>905</v>
      </c>
      <c r="G226" s="94" t="s">
        <v>1022</v>
      </c>
      <c r="H226" s="95"/>
      <c r="I226"/>
      <c r="J226"/>
      <c r="K226"/>
      <c r="L226"/>
      <c r="M226"/>
      <c r="N226"/>
      <c r="O226"/>
    </row>
    <row r="227" spans="2:15" s="86" customFormat="1" ht="25.5" x14ac:dyDescent="0.2">
      <c r="B227" s="96" t="s">
        <v>899</v>
      </c>
      <c r="C227" s="93" t="s">
        <v>900</v>
      </c>
      <c r="D227" s="97">
        <v>700</v>
      </c>
      <c r="E227" s="97">
        <v>24.098357999999998</v>
      </c>
      <c r="F227" s="98">
        <v>724.09835799999996</v>
      </c>
      <c r="G227" s="99">
        <f>F227/F183</f>
        <v>1.2886631519728716E-3</v>
      </c>
      <c r="H227" s="100"/>
      <c r="I227"/>
      <c r="J227"/>
      <c r="K227"/>
      <c r="L227"/>
      <c r="M227"/>
      <c r="N227"/>
      <c r="O227"/>
    </row>
    <row r="228" spans="2:15" s="86" customFormat="1" ht="29.25" customHeight="1" x14ac:dyDescent="0.2">
      <c r="B228" s="240" t="s">
        <v>906</v>
      </c>
      <c r="C228" s="241"/>
      <c r="D228" s="241"/>
      <c r="E228" s="241"/>
      <c r="F228" s="241"/>
      <c r="G228" s="242"/>
      <c r="I228"/>
      <c r="J228"/>
      <c r="K228"/>
      <c r="L228"/>
      <c r="M228"/>
      <c r="N228"/>
      <c r="O228"/>
    </row>
    <row r="229" spans="2:15" s="86" customFormat="1" x14ac:dyDescent="0.2">
      <c r="I229"/>
      <c r="J229"/>
      <c r="K229"/>
      <c r="L229"/>
      <c r="M229"/>
      <c r="N229"/>
      <c r="O229"/>
    </row>
    <row r="230" spans="2:15" s="86" customFormat="1" x14ac:dyDescent="0.2">
      <c r="B230" s="243" t="s">
        <v>907</v>
      </c>
      <c r="C230" s="244"/>
      <c r="D230" s="245"/>
      <c r="I230"/>
      <c r="J230"/>
      <c r="K230"/>
      <c r="L230"/>
      <c r="M230"/>
      <c r="N230"/>
      <c r="O230"/>
    </row>
    <row r="231" spans="2:15" s="86" customFormat="1" ht="38.25" x14ac:dyDescent="0.2">
      <c r="B231" s="232" t="s">
        <v>908</v>
      </c>
      <c r="C231" s="232"/>
      <c r="D231" s="101" t="s">
        <v>576</v>
      </c>
      <c r="I231"/>
      <c r="J231"/>
      <c r="K231"/>
      <c r="L231"/>
      <c r="M231"/>
      <c r="N231"/>
      <c r="O231"/>
    </row>
    <row r="232" spans="2:15" s="86" customFormat="1" x14ac:dyDescent="0.2">
      <c r="B232" s="232" t="s">
        <v>909</v>
      </c>
      <c r="C232" s="232"/>
      <c r="D232" s="101"/>
      <c r="I232"/>
      <c r="J232"/>
      <c r="K232"/>
      <c r="L232"/>
      <c r="M232"/>
      <c r="N232"/>
      <c r="O232"/>
    </row>
    <row r="233" spans="2:15" s="86" customFormat="1" x14ac:dyDescent="0.2">
      <c r="B233" s="233"/>
      <c r="C233" s="234"/>
      <c r="D233" s="102"/>
      <c r="I233"/>
      <c r="J233"/>
      <c r="K233"/>
      <c r="L233"/>
      <c r="M233"/>
      <c r="N233"/>
      <c r="O233"/>
    </row>
    <row r="234" spans="2:15" s="86" customFormat="1" x14ac:dyDescent="0.2">
      <c r="B234" s="232" t="s">
        <v>910</v>
      </c>
      <c r="C234" s="232"/>
      <c r="D234" s="103">
        <v>6.13</v>
      </c>
      <c r="I234"/>
      <c r="J234"/>
      <c r="K234"/>
      <c r="L234"/>
      <c r="M234"/>
      <c r="N234"/>
      <c r="O234"/>
    </row>
    <row r="235" spans="2:15" s="86" customFormat="1" x14ac:dyDescent="0.2">
      <c r="B235" s="233"/>
      <c r="C235" s="234"/>
      <c r="D235" s="104"/>
      <c r="I235"/>
      <c r="J235"/>
      <c r="K235"/>
      <c r="L235"/>
      <c r="M235"/>
      <c r="N235"/>
      <c r="O235"/>
    </row>
    <row r="236" spans="2:15" s="86" customFormat="1" x14ac:dyDescent="0.2">
      <c r="B236" s="232" t="s">
        <v>911</v>
      </c>
      <c r="C236" s="232"/>
      <c r="D236" s="103">
        <v>4.4000000000000004</v>
      </c>
      <c r="I236"/>
      <c r="J236"/>
      <c r="K236"/>
      <c r="L236"/>
      <c r="M236"/>
      <c r="N236"/>
      <c r="O236"/>
    </row>
    <row r="237" spans="2:15" s="86" customFormat="1" x14ac:dyDescent="0.2">
      <c r="B237" s="232" t="s">
        <v>912</v>
      </c>
      <c r="C237" s="232"/>
      <c r="D237" s="103">
        <v>6.7341202256019379</v>
      </c>
      <c r="I237"/>
      <c r="J237"/>
      <c r="K237"/>
      <c r="L237"/>
      <c r="M237"/>
      <c r="N237"/>
      <c r="O237"/>
    </row>
    <row r="238" spans="2:15" s="86" customFormat="1" x14ac:dyDescent="0.2">
      <c r="B238" s="233"/>
      <c r="C238" s="234"/>
      <c r="D238" s="102"/>
      <c r="I238"/>
      <c r="J238"/>
      <c r="K238"/>
      <c r="L238"/>
      <c r="M238"/>
      <c r="N238"/>
      <c r="O238"/>
    </row>
    <row r="239" spans="2:15" s="86" customFormat="1" x14ac:dyDescent="0.2">
      <c r="B239" s="232" t="s">
        <v>913</v>
      </c>
      <c r="C239" s="232"/>
      <c r="D239" s="105" t="s">
        <v>1023</v>
      </c>
      <c r="I239"/>
      <c r="J239"/>
      <c r="K239"/>
      <c r="L239"/>
      <c r="M239"/>
      <c r="N239"/>
      <c r="O239"/>
    </row>
    <row r="240" spans="2:15" s="86" customFormat="1" x14ac:dyDescent="0.2">
      <c r="B240" s="233" t="s">
        <v>914</v>
      </c>
      <c r="C240" s="235"/>
      <c r="D240" s="234"/>
      <c r="I240"/>
      <c r="J240"/>
      <c r="K240"/>
      <c r="L240"/>
      <c r="M240"/>
      <c r="N240"/>
      <c r="O240"/>
    </row>
    <row r="242" spans="2:4" x14ac:dyDescent="0.2">
      <c r="B242" s="219" t="s">
        <v>856</v>
      </c>
      <c r="C242" s="219"/>
    </row>
    <row r="244" spans="2:4" ht="153.75" customHeight="1" x14ac:dyDescent="0.2"/>
    <row r="247" spans="2:4" x14ac:dyDescent="0.2">
      <c r="B247" s="63" t="s">
        <v>857</v>
      </c>
      <c r="C247" s="64"/>
      <c r="D247" s="63"/>
    </row>
    <row r="248" spans="2:4" x14ac:dyDescent="0.2">
      <c r="B248" s="63" t="s">
        <v>915</v>
      </c>
      <c r="D248" s="63"/>
    </row>
    <row r="249" spans="2:4" ht="165" customHeight="1" x14ac:dyDescent="0.2"/>
  </sheetData>
  <mergeCells count="49">
    <mergeCell ref="B214:B216"/>
    <mergeCell ref="C214:C216"/>
    <mergeCell ref="D214:F214"/>
    <mergeCell ref="G214:I214"/>
    <mergeCell ref="D215:D216"/>
    <mergeCell ref="E215:E216"/>
    <mergeCell ref="F215:F216"/>
    <mergeCell ref="G215:H215"/>
    <mergeCell ref="I215:I216"/>
    <mergeCell ref="B218:I218"/>
    <mergeCell ref="B203:C203"/>
    <mergeCell ref="B209:C209"/>
    <mergeCell ref="B210:C210"/>
    <mergeCell ref="B211:C211"/>
    <mergeCell ref="B208:C208"/>
    <mergeCell ref="A1:H1"/>
    <mergeCell ref="A2:H2"/>
    <mergeCell ref="A3:H3"/>
    <mergeCell ref="B194:C194"/>
    <mergeCell ref="B195:C195"/>
    <mergeCell ref="B190:F190"/>
    <mergeCell ref="B192:D192"/>
    <mergeCell ref="B193:C193"/>
    <mergeCell ref="B185:H185"/>
    <mergeCell ref="B186:H186"/>
    <mergeCell ref="B187:H187"/>
    <mergeCell ref="B188:H188"/>
    <mergeCell ref="B189:H189"/>
    <mergeCell ref="B230:D230"/>
    <mergeCell ref="D222:E222"/>
    <mergeCell ref="F222:G222"/>
    <mergeCell ref="D223:E223"/>
    <mergeCell ref="F223:G223"/>
    <mergeCell ref="B224:G224"/>
    <mergeCell ref="B242:C242"/>
    <mergeCell ref="B236:C236"/>
    <mergeCell ref="B237:C237"/>
    <mergeCell ref="B238:C238"/>
    <mergeCell ref="B239:C239"/>
    <mergeCell ref="B240:D240"/>
    <mergeCell ref="B231:C231"/>
    <mergeCell ref="B232:C232"/>
    <mergeCell ref="B233:C233"/>
    <mergeCell ref="B234:C234"/>
    <mergeCell ref="B235:C235"/>
    <mergeCell ref="B225:B226"/>
    <mergeCell ref="C225:C226"/>
    <mergeCell ref="D225:F225"/>
    <mergeCell ref="B228:G228"/>
  </mergeCells>
  <hyperlinks>
    <hyperlink ref="I1" location="Index!B2" display="Index" xr:uid="{92D6EE8B-CC43-4403-9251-B5A1AF2EBDF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6C30-F95B-4B03-B896-7A5B2250BCEE}">
  <sheetPr>
    <outlinePr summaryBelow="0" summaryRight="0"/>
  </sheetPr>
  <dimension ref="A1:Q213"/>
  <sheetViews>
    <sheetView showGridLines="0" tabSelected="1" workbookViewId="0">
      <selection activeCell="A189" sqref="A18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3.5703125" bestFit="1" customWidth="1"/>
    <col min="6" max="6" width="10.140625" bestFit="1" customWidth="1"/>
    <col min="7" max="7" width="14" bestFit="1" customWidth="1"/>
    <col min="8" max="8" width="9.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643</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1024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14</v>
      </c>
      <c r="C7" s="25" t="s">
        <v>15</v>
      </c>
      <c r="D7" s="25" t="s">
        <v>16</v>
      </c>
      <c r="E7" s="26">
        <v>190000</v>
      </c>
      <c r="F7" s="27">
        <v>2422.69</v>
      </c>
      <c r="G7" s="28">
        <v>8.3577120000000005E-2</v>
      </c>
      <c r="H7" s="23" t="s">
        <v>148</v>
      </c>
    </row>
    <row r="8" spans="1:9" x14ac:dyDescent="0.2">
      <c r="A8" s="24">
        <v>2</v>
      </c>
      <c r="B8" s="25" t="s">
        <v>26</v>
      </c>
      <c r="C8" s="25" t="s">
        <v>27</v>
      </c>
      <c r="D8" s="25" t="s">
        <v>28</v>
      </c>
      <c r="E8" s="26">
        <v>155400</v>
      </c>
      <c r="F8" s="27">
        <v>2095.3359</v>
      </c>
      <c r="G8" s="28">
        <v>7.2284169999999995E-2</v>
      </c>
      <c r="H8" s="23" t="s">
        <v>148</v>
      </c>
    </row>
    <row r="9" spans="1:9" x14ac:dyDescent="0.2">
      <c r="A9" s="24">
        <v>3</v>
      </c>
      <c r="B9" s="25" t="s">
        <v>332</v>
      </c>
      <c r="C9" s="25" t="s">
        <v>333</v>
      </c>
      <c r="D9" s="25" t="s">
        <v>28</v>
      </c>
      <c r="E9" s="26">
        <v>121250</v>
      </c>
      <c r="F9" s="27">
        <v>1336.175</v>
      </c>
      <c r="G9" s="28">
        <v>4.6094900000000001E-2</v>
      </c>
      <c r="H9" s="23" t="s">
        <v>148</v>
      </c>
    </row>
    <row r="10" spans="1:9" x14ac:dyDescent="0.2">
      <c r="A10" s="24">
        <v>4</v>
      </c>
      <c r="B10" s="25" t="s">
        <v>76</v>
      </c>
      <c r="C10" s="25" t="s">
        <v>77</v>
      </c>
      <c r="D10" s="25" t="s">
        <v>13</v>
      </c>
      <c r="E10" s="26">
        <v>285600</v>
      </c>
      <c r="F10" s="27">
        <v>954.76080000000002</v>
      </c>
      <c r="G10" s="28">
        <v>3.2937010000000003E-2</v>
      </c>
      <c r="H10" s="23" t="s">
        <v>148</v>
      </c>
    </row>
    <row r="11" spans="1:9" x14ac:dyDescent="0.2">
      <c r="A11" s="24">
        <v>5</v>
      </c>
      <c r="B11" s="25" t="s">
        <v>351</v>
      </c>
      <c r="C11" s="25" t="s">
        <v>352</v>
      </c>
      <c r="D11" s="25" t="s">
        <v>353</v>
      </c>
      <c r="E11" s="26">
        <v>228800</v>
      </c>
      <c r="F11" s="27">
        <v>937.50800000000004</v>
      </c>
      <c r="G11" s="28">
        <v>3.2341830000000002E-2</v>
      </c>
      <c r="H11" s="23" t="s">
        <v>148</v>
      </c>
    </row>
    <row r="12" spans="1:9" x14ac:dyDescent="0.2">
      <c r="A12" s="24">
        <v>6</v>
      </c>
      <c r="B12" s="25" t="s">
        <v>362</v>
      </c>
      <c r="C12" s="25" t="s">
        <v>363</v>
      </c>
      <c r="D12" s="25" t="s">
        <v>272</v>
      </c>
      <c r="E12" s="26">
        <v>125400</v>
      </c>
      <c r="F12" s="27">
        <v>845.76030000000003</v>
      </c>
      <c r="G12" s="28">
        <v>2.917674E-2</v>
      </c>
      <c r="H12" s="23" t="s">
        <v>148</v>
      </c>
    </row>
    <row r="13" spans="1:9" ht="25.5" x14ac:dyDescent="0.2">
      <c r="A13" s="24">
        <v>7</v>
      </c>
      <c r="B13" s="25" t="s">
        <v>90</v>
      </c>
      <c r="C13" s="25" t="s">
        <v>91</v>
      </c>
      <c r="D13" s="25" t="s">
        <v>25</v>
      </c>
      <c r="E13" s="26">
        <v>144000</v>
      </c>
      <c r="F13" s="27">
        <v>775.22400000000005</v>
      </c>
      <c r="G13" s="28">
        <v>2.6743409999999999E-2</v>
      </c>
      <c r="H13" s="23" t="s">
        <v>148</v>
      </c>
    </row>
    <row r="14" spans="1:9" x14ac:dyDescent="0.2">
      <c r="A14" s="24">
        <v>8</v>
      </c>
      <c r="B14" s="25" t="s">
        <v>336</v>
      </c>
      <c r="C14" s="25" t="s">
        <v>337</v>
      </c>
      <c r="D14" s="25" t="s">
        <v>206</v>
      </c>
      <c r="E14" s="26">
        <v>19950</v>
      </c>
      <c r="F14" s="27">
        <v>719.42692499999998</v>
      </c>
      <c r="G14" s="28">
        <v>2.481854E-2</v>
      </c>
      <c r="H14" s="23" t="s">
        <v>148</v>
      </c>
    </row>
    <row r="15" spans="1:9" x14ac:dyDescent="0.2">
      <c r="A15" s="24">
        <v>9</v>
      </c>
      <c r="B15" s="25" t="s">
        <v>340</v>
      </c>
      <c r="C15" s="25" t="s">
        <v>341</v>
      </c>
      <c r="D15" s="25" t="s">
        <v>89</v>
      </c>
      <c r="E15" s="26">
        <v>7625</v>
      </c>
      <c r="F15" s="27">
        <v>682.10199999999998</v>
      </c>
      <c r="G15" s="28">
        <v>2.353092E-2</v>
      </c>
      <c r="H15" s="23" t="s">
        <v>148</v>
      </c>
    </row>
    <row r="16" spans="1:9" x14ac:dyDescent="0.2">
      <c r="A16" s="24">
        <v>10</v>
      </c>
      <c r="B16" s="25" t="s">
        <v>17</v>
      </c>
      <c r="C16" s="25" t="s">
        <v>18</v>
      </c>
      <c r="D16" s="25" t="s">
        <v>19</v>
      </c>
      <c r="E16" s="26">
        <v>18750</v>
      </c>
      <c r="F16" s="27">
        <v>654.80624999999998</v>
      </c>
      <c r="G16" s="28">
        <v>2.258928E-2</v>
      </c>
      <c r="H16" s="23" t="s">
        <v>148</v>
      </c>
    </row>
    <row r="17" spans="1:8" ht="25.5" x14ac:dyDescent="0.2">
      <c r="A17" s="24">
        <v>11</v>
      </c>
      <c r="B17" s="25" t="s">
        <v>644</v>
      </c>
      <c r="C17" s="25" t="s">
        <v>645</v>
      </c>
      <c r="D17" s="25" t="s">
        <v>646</v>
      </c>
      <c r="E17" s="26">
        <v>27600</v>
      </c>
      <c r="F17" s="27">
        <v>639.16079999999999</v>
      </c>
      <c r="G17" s="28">
        <v>2.2049550000000001E-2</v>
      </c>
      <c r="H17" s="23" t="s">
        <v>148</v>
      </c>
    </row>
    <row r="18" spans="1:8" x14ac:dyDescent="0.2">
      <c r="A18" s="24">
        <v>12</v>
      </c>
      <c r="B18" s="25" t="s">
        <v>647</v>
      </c>
      <c r="C18" s="25" t="s">
        <v>648</v>
      </c>
      <c r="D18" s="25" t="s">
        <v>61</v>
      </c>
      <c r="E18" s="26">
        <v>85800</v>
      </c>
      <c r="F18" s="27">
        <v>583.86900000000003</v>
      </c>
      <c r="G18" s="28">
        <v>2.0142110000000001E-2</v>
      </c>
      <c r="H18" s="23" t="s">
        <v>148</v>
      </c>
    </row>
    <row r="19" spans="1:8" ht="25.5" x14ac:dyDescent="0.2">
      <c r="A19" s="24">
        <v>13</v>
      </c>
      <c r="B19" s="25" t="s">
        <v>334</v>
      </c>
      <c r="C19" s="25" t="s">
        <v>335</v>
      </c>
      <c r="D19" s="25" t="s">
        <v>200</v>
      </c>
      <c r="E19" s="26">
        <v>32900</v>
      </c>
      <c r="F19" s="27">
        <v>570.71630000000005</v>
      </c>
      <c r="G19" s="28">
        <v>1.968837E-2</v>
      </c>
      <c r="H19" s="23" t="s">
        <v>148</v>
      </c>
    </row>
    <row r="20" spans="1:8" x14ac:dyDescent="0.2">
      <c r="A20" s="24">
        <v>14</v>
      </c>
      <c r="B20" s="25" t="s">
        <v>492</v>
      </c>
      <c r="C20" s="25" t="s">
        <v>493</v>
      </c>
      <c r="D20" s="25" t="s">
        <v>494</v>
      </c>
      <c r="E20" s="26">
        <v>81200</v>
      </c>
      <c r="F20" s="27">
        <v>554.14940000000001</v>
      </c>
      <c r="G20" s="28">
        <v>1.9116850000000001E-2</v>
      </c>
      <c r="H20" s="23" t="s">
        <v>148</v>
      </c>
    </row>
    <row r="21" spans="1:8" x14ac:dyDescent="0.2">
      <c r="A21" s="24">
        <v>15</v>
      </c>
      <c r="B21" s="25" t="s">
        <v>330</v>
      </c>
      <c r="C21" s="25" t="s">
        <v>331</v>
      </c>
      <c r="D21" s="25" t="s">
        <v>206</v>
      </c>
      <c r="E21" s="26">
        <v>32000</v>
      </c>
      <c r="F21" s="27">
        <v>502.608</v>
      </c>
      <c r="G21" s="28">
        <v>1.7338800000000001E-2</v>
      </c>
      <c r="H21" s="23" t="s">
        <v>148</v>
      </c>
    </row>
    <row r="22" spans="1:8" x14ac:dyDescent="0.2">
      <c r="A22" s="24">
        <v>16</v>
      </c>
      <c r="B22" s="25" t="s">
        <v>312</v>
      </c>
      <c r="C22" s="25" t="s">
        <v>313</v>
      </c>
      <c r="D22" s="25" t="s">
        <v>226</v>
      </c>
      <c r="E22" s="26">
        <v>58000</v>
      </c>
      <c r="F22" s="27">
        <v>456.779</v>
      </c>
      <c r="G22" s="28">
        <v>1.5757799999999999E-2</v>
      </c>
      <c r="H22" s="23" t="s">
        <v>148</v>
      </c>
    </row>
    <row r="23" spans="1:8" x14ac:dyDescent="0.2">
      <c r="A23" s="24">
        <v>17</v>
      </c>
      <c r="B23" s="25" t="s">
        <v>11</v>
      </c>
      <c r="C23" s="25" t="s">
        <v>12</v>
      </c>
      <c r="D23" s="25" t="s">
        <v>13</v>
      </c>
      <c r="E23" s="26">
        <v>22800</v>
      </c>
      <c r="F23" s="27">
        <v>395.21519999999998</v>
      </c>
      <c r="G23" s="28">
        <v>1.3634E-2</v>
      </c>
      <c r="H23" s="23" t="s">
        <v>148</v>
      </c>
    </row>
    <row r="24" spans="1:8" x14ac:dyDescent="0.2">
      <c r="A24" s="24">
        <v>18</v>
      </c>
      <c r="B24" s="25" t="s">
        <v>366</v>
      </c>
      <c r="C24" s="25" t="s">
        <v>367</v>
      </c>
      <c r="D24" s="25" t="s">
        <v>38</v>
      </c>
      <c r="E24" s="26">
        <v>12600</v>
      </c>
      <c r="F24" s="27">
        <v>385.9821</v>
      </c>
      <c r="G24" s="28">
        <v>1.3315479999999999E-2</v>
      </c>
      <c r="H24" s="23" t="s">
        <v>148</v>
      </c>
    </row>
    <row r="25" spans="1:8" x14ac:dyDescent="0.2">
      <c r="A25" s="24">
        <v>19</v>
      </c>
      <c r="B25" s="25" t="s">
        <v>649</v>
      </c>
      <c r="C25" s="25" t="s">
        <v>650</v>
      </c>
      <c r="D25" s="25" t="s">
        <v>28</v>
      </c>
      <c r="E25" s="26">
        <v>400000</v>
      </c>
      <c r="F25" s="27">
        <v>384.52</v>
      </c>
      <c r="G25" s="28">
        <v>1.3265040000000001E-2</v>
      </c>
      <c r="H25" s="23" t="s">
        <v>148</v>
      </c>
    </row>
    <row r="26" spans="1:8" x14ac:dyDescent="0.2">
      <c r="A26" s="24">
        <v>20</v>
      </c>
      <c r="B26" s="25" t="s">
        <v>41</v>
      </c>
      <c r="C26" s="25" t="s">
        <v>42</v>
      </c>
      <c r="D26" s="25" t="s">
        <v>28</v>
      </c>
      <c r="E26" s="26">
        <v>47250</v>
      </c>
      <c r="F26" s="27">
        <v>364.53375</v>
      </c>
      <c r="G26" s="28">
        <v>1.257556E-2</v>
      </c>
      <c r="H26" s="23" t="s">
        <v>148</v>
      </c>
    </row>
    <row r="27" spans="1:8" x14ac:dyDescent="0.2">
      <c r="A27" s="24">
        <v>21</v>
      </c>
      <c r="B27" s="25" t="s">
        <v>338</v>
      </c>
      <c r="C27" s="25" t="s">
        <v>339</v>
      </c>
      <c r="D27" s="25" t="s">
        <v>28</v>
      </c>
      <c r="E27" s="26">
        <v>157950</v>
      </c>
      <c r="F27" s="27">
        <v>360.96313500000002</v>
      </c>
      <c r="G27" s="28">
        <v>1.2452380000000001E-2</v>
      </c>
      <c r="H27" s="23" t="s">
        <v>148</v>
      </c>
    </row>
    <row r="28" spans="1:8" x14ac:dyDescent="0.2">
      <c r="A28" s="24">
        <v>22</v>
      </c>
      <c r="B28" s="25" t="s">
        <v>651</v>
      </c>
      <c r="C28" s="25" t="s">
        <v>652</v>
      </c>
      <c r="D28" s="25" t="s">
        <v>13</v>
      </c>
      <c r="E28" s="26">
        <v>435750</v>
      </c>
      <c r="F28" s="27">
        <v>344.67824999999999</v>
      </c>
      <c r="G28" s="28">
        <v>1.1890589999999999E-2</v>
      </c>
      <c r="H28" s="23" t="s">
        <v>148</v>
      </c>
    </row>
    <row r="29" spans="1:8" x14ac:dyDescent="0.2">
      <c r="A29" s="24">
        <v>23</v>
      </c>
      <c r="B29" s="25" t="s">
        <v>104</v>
      </c>
      <c r="C29" s="25" t="s">
        <v>105</v>
      </c>
      <c r="D29" s="25" t="s">
        <v>28</v>
      </c>
      <c r="E29" s="26">
        <v>14000</v>
      </c>
      <c r="F29" s="27">
        <v>303.96800000000002</v>
      </c>
      <c r="G29" s="28">
        <v>1.0486179999999999E-2</v>
      </c>
      <c r="H29" s="23" t="s">
        <v>148</v>
      </c>
    </row>
    <row r="30" spans="1:8" x14ac:dyDescent="0.2">
      <c r="A30" s="24">
        <v>24</v>
      </c>
      <c r="B30" s="25" t="s">
        <v>49</v>
      </c>
      <c r="C30" s="25" t="s">
        <v>50</v>
      </c>
      <c r="D30" s="25" t="s">
        <v>22</v>
      </c>
      <c r="E30" s="26">
        <v>74250</v>
      </c>
      <c r="F30" s="27">
        <v>278.73450000000003</v>
      </c>
      <c r="G30" s="28">
        <v>9.6156899999999997E-3</v>
      </c>
      <c r="H30" s="23" t="s">
        <v>148</v>
      </c>
    </row>
    <row r="31" spans="1:8" ht="25.5" x14ac:dyDescent="0.2">
      <c r="A31" s="24">
        <v>25</v>
      </c>
      <c r="B31" s="25" t="s">
        <v>497</v>
      </c>
      <c r="C31" s="25" t="s">
        <v>498</v>
      </c>
      <c r="D31" s="25" t="s">
        <v>200</v>
      </c>
      <c r="E31" s="26">
        <v>16250</v>
      </c>
      <c r="F31" s="27">
        <v>234.35749999999999</v>
      </c>
      <c r="G31" s="28">
        <v>8.0847799999999997E-3</v>
      </c>
      <c r="H31" s="23" t="s">
        <v>148</v>
      </c>
    </row>
    <row r="32" spans="1:8" x14ac:dyDescent="0.2">
      <c r="A32" s="24">
        <v>26</v>
      </c>
      <c r="B32" s="25" t="s">
        <v>380</v>
      </c>
      <c r="C32" s="25" t="s">
        <v>381</v>
      </c>
      <c r="D32" s="25" t="s">
        <v>137</v>
      </c>
      <c r="E32" s="26">
        <v>137500</v>
      </c>
      <c r="F32" s="27">
        <v>212.08</v>
      </c>
      <c r="G32" s="28">
        <v>7.3162599999999998E-3</v>
      </c>
      <c r="H32" s="23" t="s">
        <v>148</v>
      </c>
    </row>
    <row r="33" spans="1:8" x14ac:dyDescent="0.2">
      <c r="A33" s="24">
        <v>27</v>
      </c>
      <c r="B33" s="25" t="s">
        <v>653</v>
      </c>
      <c r="C33" s="25" t="s">
        <v>654</v>
      </c>
      <c r="D33" s="25" t="s">
        <v>655</v>
      </c>
      <c r="E33" s="26">
        <v>43700</v>
      </c>
      <c r="F33" s="27">
        <v>202.50579999999999</v>
      </c>
      <c r="G33" s="28">
        <v>6.9859800000000001E-3</v>
      </c>
      <c r="H33" s="23" t="s">
        <v>148</v>
      </c>
    </row>
    <row r="34" spans="1:8" x14ac:dyDescent="0.2">
      <c r="A34" s="24">
        <v>28</v>
      </c>
      <c r="B34" s="25" t="s">
        <v>495</v>
      </c>
      <c r="C34" s="25" t="s">
        <v>496</v>
      </c>
      <c r="D34" s="25" t="s">
        <v>277</v>
      </c>
      <c r="E34" s="26">
        <v>12375</v>
      </c>
      <c r="F34" s="27">
        <v>191.5464375</v>
      </c>
      <c r="G34" s="28">
        <v>6.6078999999999999E-3</v>
      </c>
      <c r="H34" s="23" t="s">
        <v>148</v>
      </c>
    </row>
    <row r="35" spans="1:8" x14ac:dyDescent="0.2">
      <c r="A35" s="24">
        <v>29</v>
      </c>
      <c r="B35" s="25" t="s">
        <v>385</v>
      </c>
      <c r="C35" s="25" t="s">
        <v>386</v>
      </c>
      <c r="D35" s="25" t="s">
        <v>89</v>
      </c>
      <c r="E35" s="26">
        <v>102600</v>
      </c>
      <c r="F35" s="27">
        <v>189.88182</v>
      </c>
      <c r="G35" s="28">
        <v>6.55048E-3</v>
      </c>
      <c r="H35" s="23" t="s">
        <v>148</v>
      </c>
    </row>
    <row r="36" spans="1:8" ht="25.5" x14ac:dyDescent="0.2">
      <c r="A36" s="24">
        <v>30</v>
      </c>
      <c r="B36" s="25" t="s">
        <v>656</v>
      </c>
      <c r="C36" s="25" t="s">
        <v>657</v>
      </c>
      <c r="D36" s="25" t="s">
        <v>200</v>
      </c>
      <c r="E36" s="26">
        <v>13200</v>
      </c>
      <c r="F36" s="27">
        <v>153.18600000000001</v>
      </c>
      <c r="G36" s="28">
        <v>5.2845599999999998E-3</v>
      </c>
      <c r="H36" s="23" t="s">
        <v>148</v>
      </c>
    </row>
    <row r="37" spans="1:8" x14ac:dyDescent="0.2">
      <c r="A37" s="24">
        <v>31</v>
      </c>
      <c r="B37" s="25" t="s">
        <v>658</v>
      </c>
      <c r="C37" s="25" t="s">
        <v>659</v>
      </c>
      <c r="D37" s="25" t="s">
        <v>28</v>
      </c>
      <c r="E37" s="26">
        <v>168750</v>
      </c>
      <c r="F37" s="27">
        <v>150.1875</v>
      </c>
      <c r="G37" s="28">
        <v>5.18112E-3</v>
      </c>
      <c r="H37" s="23" t="s">
        <v>148</v>
      </c>
    </row>
    <row r="38" spans="1:8" x14ac:dyDescent="0.2">
      <c r="A38" s="24">
        <v>32</v>
      </c>
      <c r="B38" s="25" t="s">
        <v>328</v>
      </c>
      <c r="C38" s="25" t="s">
        <v>329</v>
      </c>
      <c r="D38" s="25" t="s">
        <v>28</v>
      </c>
      <c r="E38" s="26">
        <v>7150</v>
      </c>
      <c r="F38" s="27">
        <v>130.71629999999999</v>
      </c>
      <c r="G38" s="28">
        <v>4.5094100000000002E-3</v>
      </c>
      <c r="H38" s="23" t="s">
        <v>148</v>
      </c>
    </row>
    <row r="39" spans="1:8" x14ac:dyDescent="0.2">
      <c r="A39" s="24">
        <v>33</v>
      </c>
      <c r="B39" s="25" t="s">
        <v>660</v>
      </c>
      <c r="C39" s="25" t="s">
        <v>661</v>
      </c>
      <c r="D39" s="25" t="s">
        <v>233</v>
      </c>
      <c r="E39" s="26">
        <v>46800</v>
      </c>
      <c r="F39" s="27">
        <v>119.93436</v>
      </c>
      <c r="G39" s="28">
        <v>4.13745E-3</v>
      </c>
      <c r="H39" s="23" t="s">
        <v>148</v>
      </c>
    </row>
    <row r="40" spans="1:8" x14ac:dyDescent="0.2">
      <c r="A40" s="24">
        <v>34</v>
      </c>
      <c r="B40" s="25" t="s">
        <v>577</v>
      </c>
      <c r="C40" s="25" t="s">
        <v>578</v>
      </c>
      <c r="D40" s="25" t="s">
        <v>272</v>
      </c>
      <c r="E40" s="26">
        <v>3850</v>
      </c>
      <c r="F40" s="27">
        <v>102.63330000000001</v>
      </c>
      <c r="G40" s="28">
        <v>3.54061E-3</v>
      </c>
      <c r="H40" s="23" t="s">
        <v>148</v>
      </c>
    </row>
    <row r="41" spans="1:8" x14ac:dyDescent="0.2">
      <c r="A41" s="24">
        <v>35</v>
      </c>
      <c r="B41" s="25" t="s">
        <v>662</v>
      </c>
      <c r="C41" s="25" t="s">
        <v>663</v>
      </c>
      <c r="D41" s="25" t="s">
        <v>89</v>
      </c>
      <c r="E41" s="26">
        <v>3500</v>
      </c>
      <c r="F41" s="27">
        <v>70.257249999999999</v>
      </c>
      <c r="G41" s="28">
        <v>2.4237099999999999E-3</v>
      </c>
      <c r="H41" s="23" t="s">
        <v>148</v>
      </c>
    </row>
    <row r="42" spans="1:8" x14ac:dyDescent="0.2">
      <c r="A42" s="24">
        <v>36</v>
      </c>
      <c r="B42" s="25" t="s">
        <v>368</v>
      </c>
      <c r="C42" s="25" t="s">
        <v>369</v>
      </c>
      <c r="D42" s="25" t="s">
        <v>370</v>
      </c>
      <c r="E42" s="26">
        <v>15750</v>
      </c>
      <c r="F42" s="27">
        <v>62.716500000000003</v>
      </c>
      <c r="G42" s="28">
        <v>2.1635700000000001E-3</v>
      </c>
      <c r="H42" s="23" t="s">
        <v>148</v>
      </c>
    </row>
    <row r="43" spans="1:8" x14ac:dyDescent="0.2">
      <c r="A43" s="24">
        <v>37</v>
      </c>
      <c r="B43" s="25" t="s">
        <v>20</v>
      </c>
      <c r="C43" s="25" t="s">
        <v>21</v>
      </c>
      <c r="D43" s="25" t="s">
        <v>22</v>
      </c>
      <c r="E43" s="26">
        <v>13500</v>
      </c>
      <c r="F43" s="27">
        <v>48.276000000000003</v>
      </c>
      <c r="G43" s="28">
        <v>1.66541E-3</v>
      </c>
      <c r="H43" s="23" t="s">
        <v>148</v>
      </c>
    </row>
    <row r="44" spans="1:8" x14ac:dyDescent="0.2">
      <c r="A44" s="24">
        <v>38</v>
      </c>
      <c r="B44" s="25" t="s">
        <v>373</v>
      </c>
      <c r="C44" s="25" t="s">
        <v>374</v>
      </c>
      <c r="D44" s="25" t="s">
        <v>16</v>
      </c>
      <c r="E44" s="26">
        <v>19500</v>
      </c>
      <c r="F44" s="27">
        <v>24.901499999999999</v>
      </c>
      <c r="G44" s="28">
        <v>8.5904000000000004E-4</v>
      </c>
      <c r="H44" s="23" t="s">
        <v>148</v>
      </c>
    </row>
    <row r="45" spans="1:8" x14ac:dyDescent="0.2">
      <c r="A45" s="24">
        <v>39</v>
      </c>
      <c r="B45" s="25" t="s">
        <v>133</v>
      </c>
      <c r="C45" s="25" t="s">
        <v>134</v>
      </c>
      <c r="D45" s="25" t="s">
        <v>66</v>
      </c>
      <c r="E45" s="26">
        <v>600</v>
      </c>
      <c r="F45" s="27">
        <v>17.357099999999999</v>
      </c>
      <c r="G45" s="28">
        <v>5.9878000000000004E-4</v>
      </c>
      <c r="H45" s="23" t="s">
        <v>148</v>
      </c>
    </row>
    <row r="46" spans="1:8" ht="25.5" x14ac:dyDescent="0.2">
      <c r="A46" s="24">
        <v>40</v>
      </c>
      <c r="B46" s="25" t="s">
        <v>664</v>
      </c>
      <c r="C46" s="25" t="s">
        <v>665</v>
      </c>
      <c r="D46" s="25" t="s">
        <v>265</v>
      </c>
      <c r="E46" s="26">
        <v>3000</v>
      </c>
      <c r="F46" s="27">
        <v>11.7225</v>
      </c>
      <c r="G46" s="28">
        <v>4.0440000000000002E-4</v>
      </c>
      <c r="H46" s="23" t="s">
        <v>148</v>
      </c>
    </row>
    <row r="47" spans="1:8" x14ac:dyDescent="0.2">
      <c r="A47" s="21"/>
      <c r="B47" s="21"/>
      <c r="C47" s="22" t="s">
        <v>147</v>
      </c>
      <c r="D47" s="21"/>
      <c r="E47" s="21" t="s">
        <v>148</v>
      </c>
      <c r="F47" s="29">
        <v>19471.926477500001</v>
      </c>
      <c r="G47" s="30">
        <v>0.67173578</v>
      </c>
      <c r="H47" s="23" t="s">
        <v>148</v>
      </c>
    </row>
    <row r="48" spans="1:8" x14ac:dyDescent="0.2">
      <c r="A48" s="21"/>
      <c r="B48" s="21"/>
      <c r="C48" s="31"/>
      <c r="D48" s="21"/>
      <c r="E48" s="21"/>
      <c r="F48" s="32"/>
      <c r="G48" s="32"/>
      <c r="H48" s="23" t="s">
        <v>148</v>
      </c>
    </row>
    <row r="49" spans="1:8" x14ac:dyDescent="0.2">
      <c r="A49" s="21"/>
      <c r="B49" s="21"/>
      <c r="C49" s="22" t="s">
        <v>149</v>
      </c>
      <c r="D49" s="21"/>
      <c r="E49" s="21"/>
      <c r="F49" s="21"/>
      <c r="G49" s="21"/>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151</v>
      </c>
      <c r="D52" s="21"/>
      <c r="E52" s="21"/>
      <c r="F52" s="21"/>
      <c r="G52" s="21"/>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152</v>
      </c>
      <c r="D55" s="21"/>
      <c r="E55" s="21"/>
      <c r="F55" s="21"/>
      <c r="G55" s="21"/>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153</v>
      </c>
      <c r="D58" s="21"/>
      <c r="E58" s="21"/>
      <c r="F58" s="32"/>
      <c r="G58" s="32"/>
      <c r="H58" s="23" t="s">
        <v>148</v>
      </c>
    </row>
    <row r="59" spans="1:8" x14ac:dyDescent="0.2">
      <c r="A59" s="21"/>
      <c r="B59" s="21"/>
      <c r="C59" s="22" t="s">
        <v>147</v>
      </c>
      <c r="D59" s="21"/>
      <c r="E59" s="21" t="s">
        <v>148</v>
      </c>
      <c r="F59" s="33" t="s">
        <v>150</v>
      </c>
      <c r="G59" s="30">
        <v>0</v>
      </c>
      <c r="H59" s="23" t="s">
        <v>148</v>
      </c>
    </row>
    <row r="60" spans="1:8" x14ac:dyDescent="0.2">
      <c r="A60" s="21"/>
      <c r="B60" s="21"/>
      <c r="C60" s="31"/>
      <c r="D60" s="21"/>
      <c r="E60" s="21"/>
      <c r="F60" s="32"/>
      <c r="G60" s="32"/>
      <c r="H60" s="23" t="s">
        <v>148</v>
      </c>
    </row>
    <row r="61" spans="1:8" x14ac:dyDescent="0.2">
      <c r="A61" s="21"/>
      <c r="B61" s="21"/>
      <c r="C61" s="22" t="s">
        <v>154</v>
      </c>
      <c r="D61" s="21"/>
      <c r="E61" s="21"/>
      <c r="F61" s="32"/>
      <c r="G61" s="28"/>
      <c r="H61" s="23" t="s">
        <v>148</v>
      </c>
    </row>
    <row r="62" spans="1:8" x14ac:dyDescent="0.2">
      <c r="A62" s="24">
        <v>1</v>
      </c>
      <c r="B62" s="25"/>
      <c r="C62" s="25" t="s">
        <v>916</v>
      </c>
      <c r="D62" s="25" t="s">
        <v>569</v>
      </c>
      <c r="E62" s="26">
        <v>-3000</v>
      </c>
      <c r="F62" s="27">
        <v>-11.784000000000001</v>
      </c>
      <c r="G62" s="28">
        <f>F62/$F$157</f>
        <v>-4.0652032828651137E-4</v>
      </c>
      <c r="H62" s="23" t="s">
        <v>148</v>
      </c>
    </row>
    <row r="63" spans="1:8" x14ac:dyDescent="0.2">
      <c r="A63" s="24">
        <v>2</v>
      </c>
      <c r="B63" s="25"/>
      <c r="C63" s="25" t="s">
        <v>917</v>
      </c>
      <c r="D63" s="25" t="s">
        <v>569</v>
      </c>
      <c r="E63" s="26">
        <v>-600</v>
      </c>
      <c r="F63" s="27">
        <v>-17.3916</v>
      </c>
      <c r="G63" s="28">
        <f t="shared" ref="G63:G101" si="0">F63/$F$157</f>
        <v>-5.9996936027051015E-4</v>
      </c>
      <c r="H63" s="23" t="s">
        <v>148</v>
      </c>
    </row>
    <row r="64" spans="1:8" x14ac:dyDescent="0.2">
      <c r="A64" s="24">
        <v>3</v>
      </c>
      <c r="B64" s="25"/>
      <c r="C64" s="25" t="s">
        <v>918</v>
      </c>
      <c r="D64" s="25" t="s">
        <v>569</v>
      </c>
      <c r="E64" s="26">
        <v>-19500</v>
      </c>
      <c r="F64" s="27">
        <v>-25.039950000000001</v>
      </c>
      <c r="G64" s="28">
        <f t="shared" si="0"/>
        <v>-8.6381947507449346E-4</v>
      </c>
      <c r="H64" s="23" t="s">
        <v>148</v>
      </c>
    </row>
    <row r="65" spans="1:8" x14ac:dyDescent="0.2">
      <c r="A65" s="24">
        <v>4</v>
      </c>
      <c r="B65" s="25"/>
      <c r="C65" s="25" t="s">
        <v>919</v>
      </c>
      <c r="D65" s="25" t="s">
        <v>569</v>
      </c>
      <c r="E65" s="26">
        <v>-13500</v>
      </c>
      <c r="F65" s="27">
        <v>-48.47175</v>
      </c>
      <c r="G65" s="28">
        <f t="shared" si="0"/>
        <v>-1.6721615514784206E-3</v>
      </c>
      <c r="H65" s="23" t="s">
        <v>148</v>
      </c>
    </row>
    <row r="66" spans="1:8" x14ac:dyDescent="0.2">
      <c r="A66" s="24">
        <v>5</v>
      </c>
      <c r="B66" s="25"/>
      <c r="C66" s="25" t="s">
        <v>920</v>
      </c>
      <c r="D66" s="25" t="s">
        <v>569</v>
      </c>
      <c r="E66" s="26">
        <v>-15750</v>
      </c>
      <c r="F66" s="27">
        <v>-62.850375</v>
      </c>
      <c r="G66" s="28">
        <f t="shared" si="0"/>
        <v>-2.1681903494509798E-3</v>
      </c>
      <c r="H66" s="23" t="s">
        <v>148</v>
      </c>
    </row>
    <row r="67" spans="1:8" x14ac:dyDescent="0.2">
      <c r="A67" s="24">
        <v>6</v>
      </c>
      <c r="B67" s="25"/>
      <c r="C67" s="25" t="s">
        <v>921</v>
      </c>
      <c r="D67" s="25" t="s">
        <v>569</v>
      </c>
      <c r="E67" s="26">
        <v>-3500</v>
      </c>
      <c r="F67" s="27">
        <v>-70.451499999999996</v>
      </c>
      <c r="G67" s="28">
        <f t="shared" si="0"/>
        <v>-2.4304113126508106E-3</v>
      </c>
      <c r="H67" s="23" t="s">
        <v>148</v>
      </c>
    </row>
    <row r="68" spans="1:8" x14ac:dyDescent="0.2">
      <c r="A68" s="24">
        <v>7</v>
      </c>
      <c r="B68" s="25"/>
      <c r="C68" s="25" t="s">
        <v>922</v>
      </c>
      <c r="D68" s="25" t="s">
        <v>569</v>
      </c>
      <c r="E68" s="26">
        <v>-3850</v>
      </c>
      <c r="F68" s="27">
        <v>-103.11454999999999</v>
      </c>
      <c r="G68" s="28">
        <f t="shared" si="0"/>
        <v>-3.5572098368224616E-3</v>
      </c>
      <c r="H68" s="23" t="s">
        <v>148</v>
      </c>
    </row>
    <row r="69" spans="1:8" ht="25.5" x14ac:dyDescent="0.2">
      <c r="A69" s="24">
        <v>8</v>
      </c>
      <c r="B69" s="25"/>
      <c r="C69" s="25" t="s">
        <v>923</v>
      </c>
      <c r="D69" s="25" t="s">
        <v>569</v>
      </c>
      <c r="E69" s="26">
        <v>-46800</v>
      </c>
      <c r="F69" s="27">
        <v>-119.9718</v>
      </c>
      <c r="G69" s="28">
        <f t="shared" si="0"/>
        <v>-4.1387453768774339E-3</v>
      </c>
      <c r="H69" s="23" t="s">
        <v>148</v>
      </c>
    </row>
    <row r="70" spans="1:8" x14ac:dyDescent="0.2">
      <c r="A70" s="24">
        <v>9</v>
      </c>
      <c r="B70" s="25"/>
      <c r="C70" s="25" t="s">
        <v>924</v>
      </c>
      <c r="D70" s="25" t="s">
        <v>569</v>
      </c>
      <c r="E70" s="26">
        <v>-7150</v>
      </c>
      <c r="F70" s="27">
        <v>-131.24539999999999</v>
      </c>
      <c r="G70" s="28">
        <f t="shared" si="0"/>
        <v>-4.5276581037079506E-3</v>
      </c>
      <c r="H70" s="23" t="s">
        <v>148</v>
      </c>
    </row>
    <row r="71" spans="1:8" x14ac:dyDescent="0.2">
      <c r="A71" s="24">
        <v>10</v>
      </c>
      <c r="B71" s="25"/>
      <c r="C71" s="25" t="s">
        <v>925</v>
      </c>
      <c r="D71" s="25" t="s">
        <v>569</v>
      </c>
      <c r="E71" s="26">
        <v>-168750</v>
      </c>
      <c r="F71" s="27">
        <v>-150.9975</v>
      </c>
      <c r="G71" s="28">
        <f t="shared" si="0"/>
        <v>-5.2090591709472592E-3</v>
      </c>
      <c r="H71" s="23" t="s">
        <v>148</v>
      </c>
    </row>
    <row r="72" spans="1:8" x14ac:dyDescent="0.2">
      <c r="A72" s="24">
        <v>11</v>
      </c>
      <c r="B72" s="25"/>
      <c r="C72" s="25" t="s">
        <v>926</v>
      </c>
      <c r="D72" s="25" t="s">
        <v>569</v>
      </c>
      <c r="E72" s="26">
        <v>-13200</v>
      </c>
      <c r="F72" s="27">
        <v>-153.99780000000001</v>
      </c>
      <c r="G72" s="28">
        <f t="shared" si="0"/>
        <v>-5.3125624755092091E-3</v>
      </c>
      <c r="H72" s="23" t="s">
        <v>148</v>
      </c>
    </row>
    <row r="73" spans="1:8" x14ac:dyDescent="0.2">
      <c r="A73" s="24">
        <v>12</v>
      </c>
      <c r="B73" s="25"/>
      <c r="C73" s="25" t="s">
        <v>927</v>
      </c>
      <c r="D73" s="25" t="s">
        <v>569</v>
      </c>
      <c r="E73" s="26">
        <v>-102600</v>
      </c>
      <c r="F73" s="27">
        <v>-190.5282</v>
      </c>
      <c r="G73" s="28">
        <f t="shared" si="0"/>
        <v>-6.5727754931973938E-3</v>
      </c>
      <c r="H73" s="23" t="s">
        <v>148</v>
      </c>
    </row>
    <row r="74" spans="1:8" x14ac:dyDescent="0.2">
      <c r="A74" s="24">
        <v>13</v>
      </c>
      <c r="B74" s="25"/>
      <c r="C74" s="25" t="s">
        <v>928</v>
      </c>
      <c r="D74" s="25" t="s">
        <v>569</v>
      </c>
      <c r="E74" s="26">
        <v>-12375</v>
      </c>
      <c r="F74" s="27">
        <v>-192.61687499999999</v>
      </c>
      <c r="G74" s="28">
        <f t="shared" si="0"/>
        <v>-6.6448298759777596E-3</v>
      </c>
      <c r="H74" s="23" t="s">
        <v>148</v>
      </c>
    </row>
    <row r="75" spans="1:8" x14ac:dyDescent="0.2">
      <c r="A75" s="24">
        <v>14</v>
      </c>
      <c r="B75" s="25"/>
      <c r="C75" s="25" t="s">
        <v>929</v>
      </c>
      <c r="D75" s="25" t="s">
        <v>569</v>
      </c>
      <c r="E75" s="26">
        <v>-43700</v>
      </c>
      <c r="F75" s="27">
        <v>-203.31424999999999</v>
      </c>
      <c r="G75" s="28">
        <f t="shared" si="0"/>
        <v>-7.0138641934254786E-3</v>
      </c>
      <c r="H75" s="23" t="s">
        <v>148</v>
      </c>
    </row>
    <row r="76" spans="1:8" x14ac:dyDescent="0.2">
      <c r="A76" s="24">
        <v>15</v>
      </c>
      <c r="B76" s="25"/>
      <c r="C76" s="25" t="s">
        <v>930</v>
      </c>
      <c r="D76" s="25" t="s">
        <v>569</v>
      </c>
      <c r="E76" s="26">
        <v>-137500</v>
      </c>
      <c r="F76" s="27">
        <v>-213.24875</v>
      </c>
      <c r="G76" s="28">
        <f t="shared" si="0"/>
        <v>-7.3565811147902399E-3</v>
      </c>
      <c r="H76" s="23" t="s">
        <v>148</v>
      </c>
    </row>
    <row r="77" spans="1:8" x14ac:dyDescent="0.2">
      <c r="A77" s="24">
        <v>16</v>
      </c>
      <c r="B77" s="25"/>
      <c r="C77" s="25" t="s">
        <v>931</v>
      </c>
      <c r="D77" s="25" t="s">
        <v>569</v>
      </c>
      <c r="E77" s="26">
        <v>-16250</v>
      </c>
      <c r="F77" s="27">
        <v>-235.03187500000001</v>
      </c>
      <c r="G77" s="28">
        <f t="shared" si="0"/>
        <v>-8.1080477751862105E-3</v>
      </c>
      <c r="H77" s="23" t="s">
        <v>148</v>
      </c>
    </row>
    <row r="78" spans="1:8" x14ac:dyDescent="0.2">
      <c r="A78" s="24">
        <v>17</v>
      </c>
      <c r="B78" s="25"/>
      <c r="C78" s="25" t="s">
        <v>932</v>
      </c>
      <c r="D78" s="25" t="s">
        <v>569</v>
      </c>
      <c r="E78" s="26">
        <v>-74250</v>
      </c>
      <c r="F78" s="27">
        <v>-279.88537500000001</v>
      </c>
      <c r="G78" s="28">
        <f t="shared" si="0"/>
        <v>-9.6553881982003858E-3</v>
      </c>
      <c r="H78" s="23" t="s">
        <v>148</v>
      </c>
    </row>
    <row r="79" spans="1:8" x14ac:dyDescent="0.2">
      <c r="A79" s="24">
        <v>18</v>
      </c>
      <c r="B79" s="25"/>
      <c r="C79" s="25" t="s">
        <v>933</v>
      </c>
      <c r="D79" s="25" t="s">
        <v>569</v>
      </c>
      <c r="E79" s="26">
        <v>-14000</v>
      </c>
      <c r="F79" s="27">
        <v>-304.84300000000002</v>
      </c>
      <c r="G79" s="28">
        <f t="shared" si="0"/>
        <v>-1.0516367654094109E-2</v>
      </c>
      <c r="H79" s="23" t="s">
        <v>148</v>
      </c>
    </row>
    <row r="80" spans="1:8" x14ac:dyDescent="0.2">
      <c r="A80" s="24">
        <v>19</v>
      </c>
      <c r="B80" s="25"/>
      <c r="C80" s="25" t="s">
        <v>934</v>
      </c>
      <c r="D80" s="25" t="s">
        <v>569</v>
      </c>
      <c r="E80" s="26">
        <v>-435750</v>
      </c>
      <c r="F80" s="27">
        <v>-346.42124999999999</v>
      </c>
      <c r="G80" s="28">
        <f t="shared" si="0"/>
        <v>-1.1950719643196165E-2</v>
      </c>
      <c r="H80" s="23" t="s">
        <v>148</v>
      </c>
    </row>
    <row r="81" spans="1:8" x14ac:dyDescent="0.2">
      <c r="A81" s="24">
        <v>20</v>
      </c>
      <c r="B81" s="25"/>
      <c r="C81" s="25" t="s">
        <v>935</v>
      </c>
      <c r="D81" s="25" t="s">
        <v>569</v>
      </c>
      <c r="E81" s="26">
        <v>-157950</v>
      </c>
      <c r="F81" s="27">
        <v>-362.81115</v>
      </c>
      <c r="G81" s="28">
        <f t="shared" si="0"/>
        <v>-1.2516132705703217E-2</v>
      </c>
      <c r="H81" s="23" t="s">
        <v>148</v>
      </c>
    </row>
    <row r="82" spans="1:8" x14ac:dyDescent="0.2">
      <c r="A82" s="24">
        <v>21</v>
      </c>
      <c r="B82" s="25"/>
      <c r="C82" s="25" t="s">
        <v>936</v>
      </c>
      <c r="D82" s="25" t="s">
        <v>569</v>
      </c>
      <c r="E82" s="26">
        <v>-47250</v>
      </c>
      <c r="F82" s="27">
        <v>-366.44737500000002</v>
      </c>
      <c r="G82" s="28">
        <f t="shared" si="0"/>
        <v>-1.2641573929457769E-2</v>
      </c>
      <c r="H82" s="23" t="s">
        <v>148</v>
      </c>
    </row>
    <row r="83" spans="1:8" x14ac:dyDescent="0.2">
      <c r="A83" s="24">
        <v>22</v>
      </c>
      <c r="B83" s="25"/>
      <c r="C83" s="25" t="s">
        <v>937</v>
      </c>
      <c r="D83" s="25" t="s">
        <v>569</v>
      </c>
      <c r="E83" s="26">
        <v>-400000</v>
      </c>
      <c r="F83" s="27">
        <v>-385.68</v>
      </c>
      <c r="G83" s="28">
        <f t="shared" si="0"/>
        <v>-1.3305054329051401E-2</v>
      </c>
      <c r="H83" s="23" t="s">
        <v>148</v>
      </c>
    </row>
    <row r="84" spans="1:8" x14ac:dyDescent="0.2">
      <c r="A84" s="24">
        <v>23</v>
      </c>
      <c r="B84" s="25"/>
      <c r="C84" s="25" t="s">
        <v>938</v>
      </c>
      <c r="D84" s="25" t="s">
        <v>569</v>
      </c>
      <c r="E84" s="26">
        <v>-12600</v>
      </c>
      <c r="F84" s="27">
        <v>-387.82799999999997</v>
      </c>
      <c r="G84" s="28">
        <f t="shared" si="0"/>
        <v>-1.3379155285022159E-2</v>
      </c>
      <c r="H84" s="23" t="s">
        <v>148</v>
      </c>
    </row>
    <row r="85" spans="1:8" x14ac:dyDescent="0.2">
      <c r="A85" s="24">
        <v>24</v>
      </c>
      <c r="B85" s="25"/>
      <c r="C85" s="25" t="s">
        <v>939</v>
      </c>
      <c r="D85" s="25" t="s">
        <v>569</v>
      </c>
      <c r="E85" s="26">
        <v>-22800</v>
      </c>
      <c r="F85" s="27">
        <v>-397.39260000000002</v>
      </c>
      <c r="G85" s="28">
        <f t="shared" si="0"/>
        <v>-1.370911152500257E-2</v>
      </c>
      <c r="H85" s="23" t="s">
        <v>148</v>
      </c>
    </row>
    <row r="86" spans="1:8" x14ac:dyDescent="0.2">
      <c r="A86" s="24">
        <v>25</v>
      </c>
      <c r="B86" s="25"/>
      <c r="C86" s="25" t="s">
        <v>940</v>
      </c>
      <c r="D86" s="25" t="s">
        <v>569</v>
      </c>
      <c r="E86" s="26">
        <v>-58000</v>
      </c>
      <c r="F86" s="27">
        <v>-459.18599999999998</v>
      </c>
      <c r="G86" s="28">
        <f t="shared" si="0"/>
        <v>-1.5840838718989309E-2</v>
      </c>
      <c r="H86" s="23" t="s">
        <v>148</v>
      </c>
    </row>
    <row r="87" spans="1:8" x14ac:dyDescent="0.2">
      <c r="A87" s="24">
        <v>26</v>
      </c>
      <c r="B87" s="25"/>
      <c r="C87" s="25" t="s">
        <v>941</v>
      </c>
      <c r="D87" s="25" t="s">
        <v>569</v>
      </c>
      <c r="E87" s="26">
        <v>-32000</v>
      </c>
      <c r="F87" s="27">
        <v>-504.99200000000002</v>
      </c>
      <c r="G87" s="28">
        <f t="shared" si="0"/>
        <v>-1.7421038155300574E-2</v>
      </c>
      <c r="H87" s="23" t="s">
        <v>148</v>
      </c>
    </row>
    <row r="88" spans="1:8" x14ac:dyDescent="0.2">
      <c r="A88" s="24">
        <v>27</v>
      </c>
      <c r="B88" s="25"/>
      <c r="C88" s="25" t="s">
        <v>942</v>
      </c>
      <c r="D88" s="25" t="s">
        <v>569</v>
      </c>
      <c r="E88" s="26">
        <v>-81200</v>
      </c>
      <c r="F88" s="27">
        <v>-556.78840000000002</v>
      </c>
      <c r="G88" s="28">
        <f t="shared" si="0"/>
        <v>-1.9207892324687833E-2</v>
      </c>
      <c r="H88" s="23" t="s">
        <v>148</v>
      </c>
    </row>
    <row r="89" spans="1:8" ht="25.5" x14ac:dyDescent="0.2">
      <c r="A89" s="24">
        <v>28</v>
      </c>
      <c r="B89" s="25"/>
      <c r="C89" s="25" t="s">
        <v>943</v>
      </c>
      <c r="D89" s="25" t="s">
        <v>569</v>
      </c>
      <c r="E89" s="26">
        <v>-32900</v>
      </c>
      <c r="F89" s="27">
        <v>-572.22969999999998</v>
      </c>
      <c r="G89" s="28">
        <f t="shared" si="0"/>
        <v>-1.9740580914739639E-2</v>
      </c>
      <c r="H89" s="23" t="s">
        <v>148</v>
      </c>
    </row>
    <row r="90" spans="1:8" x14ac:dyDescent="0.2">
      <c r="A90" s="24">
        <v>29</v>
      </c>
      <c r="B90" s="25"/>
      <c r="C90" s="25" t="s">
        <v>944</v>
      </c>
      <c r="D90" s="25" t="s">
        <v>569</v>
      </c>
      <c r="E90" s="26">
        <v>-85800</v>
      </c>
      <c r="F90" s="27">
        <v>-586.95780000000002</v>
      </c>
      <c r="G90" s="28">
        <f t="shared" si="0"/>
        <v>-2.0248665779559444E-2</v>
      </c>
      <c r="H90" s="23" t="s">
        <v>148</v>
      </c>
    </row>
    <row r="91" spans="1:8" x14ac:dyDescent="0.2">
      <c r="A91" s="24">
        <v>30</v>
      </c>
      <c r="B91" s="25"/>
      <c r="C91" s="25" t="s">
        <v>945</v>
      </c>
      <c r="D91" s="25" t="s">
        <v>569</v>
      </c>
      <c r="E91" s="26">
        <v>-27600</v>
      </c>
      <c r="F91" s="27">
        <v>-641.54819999999995</v>
      </c>
      <c r="G91" s="28">
        <f t="shared" si="0"/>
        <v>-2.2131906387951497E-2</v>
      </c>
      <c r="H91" s="23" t="s">
        <v>148</v>
      </c>
    </row>
    <row r="92" spans="1:8" x14ac:dyDescent="0.2">
      <c r="A92" s="24">
        <v>31</v>
      </c>
      <c r="B92" s="25"/>
      <c r="C92" s="25" t="s">
        <v>946</v>
      </c>
      <c r="D92" s="25" t="s">
        <v>569</v>
      </c>
      <c r="E92" s="26">
        <v>-18750</v>
      </c>
      <c r="F92" s="27">
        <v>-656.30624999999998</v>
      </c>
      <c r="G92" s="28">
        <f t="shared" si="0"/>
        <v>-2.2641024457441376E-2</v>
      </c>
      <c r="H92" s="23" t="s">
        <v>148</v>
      </c>
    </row>
    <row r="93" spans="1:8" x14ac:dyDescent="0.2">
      <c r="A93" s="24">
        <v>32</v>
      </c>
      <c r="B93" s="25"/>
      <c r="C93" s="25" t="s">
        <v>947</v>
      </c>
      <c r="D93" s="25" t="s">
        <v>569</v>
      </c>
      <c r="E93" s="26">
        <v>-7625</v>
      </c>
      <c r="F93" s="27">
        <v>-685.44174999999996</v>
      </c>
      <c r="G93" s="28">
        <f t="shared" si="0"/>
        <v>-2.3646130790163002E-2</v>
      </c>
      <c r="H93" s="23" t="s">
        <v>148</v>
      </c>
    </row>
    <row r="94" spans="1:8" x14ac:dyDescent="0.2">
      <c r="A94" s="24">
        <v>33</v>
      </c>
      <c r="B94" s="25"/>
      <c r="C94" s="25" t="s">
        <v>948</v>
      </c>
      <c r="D94" s="25" t="s">
        <v>569</v>
      </c>
      <c r="E94" s="26">
        <v>-19950</v>
      </c>
      <c r="F94" s="27">
        <v>-722.10022500000002</v>
      </c>
      <c r="G94" s="28">
        <f t="shared" si="0"/>
        <v>-2.4910762094599772E-2</v>
      </c>
      <c r="H94" s="23" t="s">
        <v>148</v>
      </c>
    </row>
    <row r="95" spans="1:8" x14ac:dyDescent="0.2">
      <c r="A95" s="24">
        <v>34</v>
      </c>
      <c r="B95" s="25"/>
      <c r="C95" s="25" t="s">
        <v>949</v>
      </c>
      <c r="D95" s="25" t="s">
        <v>569</v>
      </c>
      <c r="E95" s="26">
        <v>-144000</v>
      </c>
      <c r="F95" s="27">
        <v>-778.10400000000004</v>
      </c>
      <c r="G95" s="28">
        <f t="shared" si="0"/>
        <v>-2.684276082154172E-2</v>
      </c>
      <c r="H95" s="23" t="s">
        <v>148</v>
      </c>
    </row>
    <row r="96" spans="1:8" x14ac:dyDescent="0.2">
      <c r="A96" s="24">
        <v>35</v>
      </c>
      <c r="B96" s="25"/>
      <c r="C96" s="25" t="s">
        <v>950</v>
      </c>
      <c r="D96" s="25" t="s">
        <v>569</v>
      </c>
      <c r="E96" s="26">
        <v>-125400</v>
      </c>
      <c r="F96" s="27">
        <v>-850.21199999999999</v>
      </c>
      <c r="G96" s="28">
        <f t="shared" si="0"/>
        <v>-2.9330317494325474E-2</v>
      </c>
      <c r="H96" s="23" t="s">
        <v>148</v>
      </c>
    </row>
    <row r="97" spans="1:8" x14ac:dyDescent="0.2">
      <c r="A97" s="24">
        <v>36</v>
      </c>
      <c r="B97" s="25"/>
      <c r="C97" s="25" t="s">
        <v>951</v>
      </c>
      <c r="D97" s="25" t="s">
        <v>569</v>
      </c>
      <c r="E97" s="26">
        <v>-228800</v>
      </c>
      <c r="F97" s="27">
        <v>-941.39760000000001</v>
      </c>
      <c r="G97" s="28">
        <f t="shared" si="0"/>
        <v>-3.2476006568239471E-2</v>
      </c>
      <c r="H97" s="23" t="s">
        <v>148</v>
      </c>
    </row>
    <row r="98" spans="1:8" x14ac:dyDescent="0.2">
      <c r="A98" s="24">
        <v>37</v>
      </c>
      <c r="B98" s="25"/>
      <c r="C98" s="25" t="s">
        <v>952</v>
      </c>
      <c r="D98" s="25" t="s">
        <v>569</v>
      </c>
      <c r="E98" s="26">
        <v>-285600</v>
      </c>
      <c r="F98" s="27">
        <v>-959.18759999999997</v>
      </c>
      <c r="G98" s="28">
        <f t="shared" si="0"/>
        <v>-3.308971979296936E-2</v>
      </c>
      <c r="H98" s="23" t="s">
        <v>148</v>
      </c>
    </row>
    <row r="99" spans="1:8" x14ac:dyDescent="0.2">
      <c r="A99" s="24">
        <v>38</v>
      </c>
      <c r="B99" s="25"/>
      <c r="C99" s="25" t="s">
        <v>953</v>
      </c>
      <c r="D99" s="25" t="s">
        <v>569</v>
      </c>
      <c r="E99" s="26">
        <v>-121250</v>
      </c>
      <c r="F99" s="27">
        <v>-1340.2368750000001</v>
      </c>
      <c r="G99" s="28">
        <f t="shared" si="0"/>
        <v>-4.6235024983595392E-2</v>
      </c>
      <c r="H99" s="23" t="s">
        <v>148</v>
      </c>
    </row>
    <row r="100" spans="1:8" x14ac:dyDescent="0.2">
      <c r="A100" s="24">
        <v>39</v>
      </c>
      <c r="B100" s="25"/>
      <c r="C100" s="25" t="s">
        <v>954</v>
      </c>
      <c r="D100" s="25" t="s">
        <v>569</v>
      </c>
      <c r="E100" s="26">
        <v>-155400</v>
      </c>
      <c r="F100" s="27">
        <v>-2106.5246999999999</v>
      </c>
      <c r="G100" s="28">
        <f t="shared" si="0"/>
        <v>-7.2670155514905369E-2</v>
      </c>
      <c r="H100" s="23" t="s">
        <v>148</v>
      </c>
    </row>
    <row r="101" spans="1:8" x14ac:dyDescent="0.2">
      <c r="A101" s="24">
        <v>40</v>
      </c>
      <c r="B101" s="25"/>
      <c r="C101" s="25" t="s">
        <v>955</v>
      </c>
      <c r="D101" s="25" t="s">
        <v>569</v>
      </c>
      <c r="E101" s="26">
        <v>-190000</v>
      </c>
      <c r="F101" s="27">
        <v>-2434.9450000000002</v>
      </c>
      <c r="G101" s="28">
        <f t="shared" si="0"/>
        <v>-8.3999884653733828E-2</v>
      </c>
      <c r="H101" s="23" t="s">
        <v>148</v>
      </c>
    </row>
    <row r="102" spans="1:8" x14ac:dyDescent="0.2">
      <c r="A102" s="21"/>
      <c r="B102" s="21"/>
      <c r="C102" s="22" t="s">
        <v>147</v>
      </c>
      <c r="D102" s="21"/>
      <c r="E102" s="21" t="s">
        <v>148</v>
      </c>
      <c r="F102" s="29">
        <v>-19557.523024999999</v>
      </c>
      <c r="G102" s="30">
        <v>-0.67468863999999995</v>
      </c>
      <c r="H102" s="23" t="s">
        <v>148</v>
      </c>
    </row>
    <row r="103" spans="1:8" x14ac:dyDescent="0.2">
      <c r="A103" s="21"/>
      <c r="B103" s="21"/>
      <c r="C103" s="31"/>
      <c r="D103" s="21"/>
      <c r="E103" s="21"/>
      <c r="F103" s="32"/>
      <c r="G103" s="32"/>
      <c r="H103" s="23" t="s">
        <v>148</v>
      </c>
    </row>
    <row r="104" spans="1:8" x14ac:dyDescent="0.2">
      <c r="A104" s="21"/>
      <c r="B104" s="21"/>
      <c r="C104" s="22" t="s">
        <v>155</v>
      </c>
      <c r="D104" s="21"/>
      <c r="E104" s="21"/>
      <c r="F104" s="29">
        <f>F47</f>
        <v>19471.926477500001</v>
      </c>
      <c r="G104" s="30">
        <f>G47</f>
        <v>0.67173578</v>
      </c>
      <c r="H104" s="23" t="s">
        <v>148</v>
      </c>
    </row>
    <row r="105" spans="1:8" x14ac:dyDescent="0.2">
      <c r="A105" s="21"/>
      <c r="B105" s="21"/>
      <c r="C105" s="31"/>
      <c r="D105" s="21"/>
      <c r="E105" s="21"/>
      <c r="F105" s="32"/>
      <c r="G105" s="32"/>
      <c r="H105" s="23" t="s">
        <v>148</v>
      </c>
    </row>
    <row r="106" spans="1:8" x14ac:dyDescent="0.2">
      <c r="A106" s="21"/>
      <c r="B106" s="21"/>
      <c r="C106" s="22" t="s">
        <v>156</v>
      </c>
      <c r="D106" s="21"/>
      <c r="E106" s="21"/>
      <c r="F106" s="32"/>
      <c r="G106" s="32"/>
      <c r="H106" s="23" t="s">
        <v>148</v>
      </c>
    </row>
    <row r="107" spans="1:8" x14ac:dyDescent="0.2">
      <c r="A107" s="21"/>
      <c r="B107" s="21"/>
      <c r="C107" s="22" t="s">
        <v>10</v>
      </c>
      <c r="D107" s="21"/>
      <c r="E107" s="21"/>
      <c r="F107" s="32"/>
      <c r="G107" s="32"/>
      <c r="H107" s="23" t="s">
        <v>148</v>
      </c>
    </row>
    <row r="108" spans="1:8" x14ac:dyDescent="0.2">
      <c r="A108" s="21"/>
      <c r="B108" s="21"/>
      <c r="C108" s="22" t="s">
        <v>147</v>
      </c>
      <c r="D108" s="21"/>
      <c r="E108" s="21" t="s">
        <v>148</v>
      </c>
      <c r="F108" s="33" t="s">
        <v>150</v>
      </c>
      <c r="G108" s="30">
        <v>0</v>
      </c>
      <c r="H108" s="23" t="s">
        <v>148</v>
      </c>
    </row>
    <row r="109" spans="1:8" x14ac:dyDescent="0.2">
      <c r="A109" s="21"/>
      <c r="B109" s="21"/>
      <c r="C109" s="31"/>
      <c r="D109" s="21"/>
      <c r="E109" s="21"/>
      <c r="F109" s="32"/>
      <c r="G109" s="32"/>
      <c r="H109" s="23" t="s">
        <v>148</v>
      </c>
    </row>
    <row r="110" spans="1:8" x14ac:dyDescent="0.2">
      <c r="A110" s="21"/>
      <c r="B110" s="21"/>
      <c r="C110" s="22" t="s">
        <v>157</v>
      </c>
      <c r="D110" s="21"/>
      <c r="E110" s="21"/>
      <c r="F110" s="21"/>
      <c r="G110" s="21"/>
      <c r="H110" s="23" t="s">
        <v>148</v>
      </c>
    </row>
    <row r="111" spans="1:8" x14ac:dyDescent="0.2">
      <c r="A111" s="21"/>
      <c r="B111" s="21"/>
      <c r="C111" s="22" t="s">
        <v>147</v>
      </c>
      <c r="D111" s="21"/>
      <c r="E111" s="21" t="s">
        <v>148</v>
      </c>
      <c r="F111" s="33" t="s">
        <v>150</v>
      </c>
      <c r="G111" s="30">
        <v>0</v>
      </c>
      <c r="H111" s="23" t="s">
        <v>148</v>
      </c>
    </row>
    <row r="112" spans="1:8" x14ac:dyDescent="0.2">
      <c r="A112" s="21"/>
      <c r="B112" s="21"/>
      <c r="C112" s="31"/>
      <c r="D112" s="21"/>
      <c r="E112" s="21"/>
      <c r="F112" s="32"/>
      <c r="G112" s="32"/>
      <c r="H112" s="23" t="s">
        <v>148</v>
      </c>
    </row>
    <row r="113" spans="1:8" x14ac:dyDescent="0.2">
      <c r="A113" s="21"/>
      <c r="B113" s="21"/>
      <c r="C113" s="22" t="s">
        <v>158</v>
      </c>
      <c r="D113" s="21"/>
      <c r="E113" s="21"/>
      <c r="F113" s="21"/>
      <c r="G113" s="21"/>
      <c r="H113" s="23" t="s">
        <v>148</v>
      </c>
    </row>
    <row r="114" spans="1:8" ht="25.5" x14ac:dyDescent="0.2">
      <c r="A114" s="24">
        <v>1</v>
      </c>
      <c r="B114" s="25" t="s">
        <v>666</v>
      </c>
      <c r="C114" s="25" t="s">
        <v>1074</v>
      </c>
      <c r="D114" s="25" t="s">
        <v>413</v>
      </c>
      <c r="E114" s="26">
        <v>1000000</v>
      </c>
      <c r="F114" s="27">
        <v>1019.375</v>
      </c>
      <c r="G114" s="28">
        <v>3.5166040000000003E-2</v>
      </c>
      <c r="H114" s="23">
        <v>6.5278</v>
      </c>
    </row>
    <row r="115" spans="1:8" x14ac:dyDescent="0.2">
      <c r="A115" s="21"/>
      <c r="B115" s="21"/>
      <c r="C115" s="22" t="s">
        <v>147</v>
      </c>
      <c r="D115" s="21"/>
      <c r="E115" s="21" t="s">
        <v>148</v>
      </c>
      <c r="F115" s="29">
        <v>1019.375</v>
      </c>
      <c r="G115" s="30">
        <v>3.5166040000000003E-2</v>
      </c>
      <c r="H115" s="23" t="s">
        <v>148</v>
      </c>
    </row>
    <row r="116" spans="1:8" x14ac:dyDescent="0.2">
      <c r="A116" s="21"/>
      <c r="B116" s="21"/>
      <c r="C116" s="31"/>
      <c r="D116" s="21"/>
      <c r="E116" s="21"/>
      <c r="F116" s="32"/>
      <c r="G116" s="32"/>
      <c r="H116" s="23" t="s">
        <v>148</v>
      </c>
    </row>
    <row r="117" spans="1:8" x14ac:dyDescent="0.2">
      <c r="A117" s="21"/>
      <c r="B117" s="21"/>
      <c r="C117" s="22" t="s">
        <v>159</v>
      </c>
      <c r="D117" s="21"/>
      <c r="E117" s="21"/>
      <c r="F117" s="32"/>
      <c r="G117" s="32"/>
      <c r="H117" s="23" t="s">
        <v>148</v>
      </c>
    </row>
    <row r="118" spans="1:8" x14ac:dyDescent="0.2">
      <c r="A118" s="21"/>
      <c r="B118" s="21"/>
      <c r="C118" s="22" t="s">
        <v>147</v>
      </c>
      <c r="D118" s="21"/>
      <c r="E118" s="21" t="s">
        <v>148</v>
      </c>
      <c r="F118" s="33" t="s">
        <v>150</v>
      </c>
      <c r="G118" s="30">
        <v>0</v>
      </c>
      <c r="H118" s="23" t="s">
        <v>148</v>
      </c>
    </row>
    <row r="119" spans="1:8" x14ac:dyDescent="0.2">
      <c r="A119" s="21"/>
      <c r="B119" s="21"/>
      <c r="C119" s="31"/>
      <c r="D119" s="21"/>
      <c r="E119" s="21"/>
      <c r="F119" s="32"/>
      <c r="G119" s="32"/>
      <c r="H119" s="23" t="s">
        <v>148</v>
      </c>
    </row>
    <row r="120" spans="1:8" x14ac:dyDescent="0.2">
      <c r="A120" s="21"/>
      <c r="B120" s="21"/>
      <c r="C120" s="22" t="s">
        <v>160</v>
      </c>
      <c r="D120" s="21"/>
      <c r="E120" s="21"/>
      <c r="F120" s="29">
        <v>1019.375</v>
      </c>
      <c r="G120" s="30">
        <v>3.5166040000000003E-2</v>
      </c>
      <c r="H120" s="23" t="s">
        <v>148</v>
      </c>
    </row>
    <row r="121" spans="1:8" x14ac:dyDescent="0.2">
      <c r="A121" s="21"/>
      <c r="B121" s="21"/>
      <c r="C121" s="31"/>
      <c r="D121" s="21"/>
      <c r="E121" s="21"/>
      <c r="F121" s="32"/>
      <c r="G121" s="32"/>
      <c r="H121" s="23" t="s">
        <v>148</v>
      </c>
    </row>
    <row r="122" spans="1:8" x14ac:dyDescent="0.2">
      <c r="A122" s="21"/>
      <c r="B122" s="21"/>
      <c r="C122" s="22" t="s">
        <v>161</v>
      </c>
      <c r="D122" s="21"/>
      <c r="E122" s="21"/>
      <c r="F122" s="32"/>
      <c r="G122" s="32"/>
      <c r="H122" s="23" t="s">
        <v>148</v>
      </c>
    </row>
    <row r="123" spans="1:8" x14ac:dyDescent="0.2">
      <c r="A123" s="21"/>
      <c r="B123" s="21"/>
      <c r="C123" s="22" t="s">
        <v>162</v>
      </c>
      <c r="D123" s="21"/>
      <c r="E123" s="21"/>
      <c r="F123" s="32"/>
      <c r="G123" s="32"/>
      <c r="H123" s="23" t="s">
        <v>148</v>
      </c>
    </row>
    <row r="124" spans="1:8" x14ac:dyDescent="0.2">
      <c r="A124" s="21"/>
      <c r="B124" s="21"/>
      <c r="C124" s="22" t="s">
        <v>147</v>
      </c>
      <c r="D124" s="21"/>
      <c r="E124" s="21" t="s">
        <v>148</v>
      </c>
      <c r="F124" s="33" t="s">
        <v>150</v>
      </c>
      <c r="G124" s="30">
        <v>0</v>
      </c>
      <c r="H124" s="23" t="s">
        <v>148</v>
      </c>
    </row>
    <row r="125" spans="1:8" x14ac:dyDescent="0.2">
      <c r="A125" s="21"/>
      <c r="B125" s="21"/>
      <c r="C125" s="31"/>
      <c r="D125" s="21"/>
      <c r="E125" s="21"/>
      <c r="F125" s="32"/>
      <c r="G125" s="32"/>
      <c r="H125" s="23" t="s">
        <v>148</v>
      </c>
    </row>
    <row r="126" spans="1:8" x14ac:dyDescent="0.2">
      <c r="A126" s="21"/>
      <c r="B126" s="21"/>
      <c r="C126" s="22" t="s">
        <v>163</v>
      </c>
      <c r="D126" s="21"/>
      <c r="E126" s="21"/>
      <c r="F126" s="32"/>
      <c r="G126" s="32"/>
      <c r="H126" s="23" t="s">
        <v>148</v>
      </c>
    </row>
    <row r="127" spans="1:8" x14ac:dyDescent="0.2">
      <c r="A127" s="21"/>
      <c r="B127" s="21"/>
      <c r="C127" s="22" t="s">
        <v>147</v>
      </c>
      <c r="D127" s="21"/>
      <c r="E127" s="21" t="s">
        <v>148</v>
      </c>
      <c r="F127" s="33" t="s">
        <v>150</v>
      </c>
      <c r="G127" s="30">
        <v>0</v>
      </c>
      <c r="H127" s="23" t="s">
        <v>148</v>
      </c>
    </row>
    <row r="128" spans="1:8" x14ac:dyDescent="0.2">
      <c r="A128" s="21"/>
      <c r="B128" s="21"/>
      <c r="C128" s="31"/>
      <c r="D128" s="21"/>
      <c r="E128" s="21"/>
      <c r="F128" s="32"/>
      <c r="G128" s="32"/>
      <c r="H128" s="23" t="s">
        <v>148</v>
      </c>
    </row>
    <row r="129" spans="1:8" x14ac:dyDescent="0.2">
      <c r="A129" s="21"/>
      <c r="B129" s="21"/>
      <c r="C129" s="22" t="s">
        <v>164</v>
      </c>
      <c r="D129" s="21"/>
      <c r="E129" s="21"/>
      <c r="F129" s="32"/>
      <c r="G129" s="32"/>
      <c r="H129" s="23" t="s">
        <v>148</v>
      </c>
    </row>
    <row r="130" spans="1:8" x14ac:dyDescent="0.2">
      <c r="A130" s="24">
        <v>1</v>
      </c>
      <c r="B130" s="25" t="s">
        <v>668</v>
      </c>
      <c r="C130" s="25" t="s">
        <v>1075</v>
      </c>
      <c r="D130" s="25" t="s">
        <v>413</v>
      </c>
      <c r="E130" s="26">
        <v>500000</v>
      </c>
      <c r="F130" s="27">
        <v>498.5455</v>
      </c>
      <c r="G130" s="28">
        <v>1.7198649999999999E-2</v>
      </c>
      <c r="H130" s="23">
        <v>6.2649999999999997</v>
      </c>
    </row>
    <row r="131" spans="1:8" x14ac:dyDescent="0.2">
      <c r="A131" s="24">
        <v>2</v>
      </c>
      <c r="B131" s="25" t="s">
        <v>669</v>
      </c>
      <c r="C131" s="25" t="s">
        <v>1076</v>
      </c>
      <c r="D131" s="25" t="s">
        <v>413</v>
      </c>
      <c r="E131" s="26">
        <v>500000</v>
      </c>
      <c r="F131" s="27">
        <v>497.99950000000001</v>
      </c>
      <c r="G131" s="28">
        <v>1.717981E-2</v>
      </c>
      <c r="H131" s="23">
        <v>6.3776000000000002</v>
      </c>
    </row>
    <row r="132" spans="1:8" x14ac:dyDescent="0.2">
      <c r="A132" s="24">
        <v>3</v>
      </c>
      <c r="B132" s="25" t="s">
        <v>570</v>
      </c>
      <c r="C132" s="25" t="s">
        <v>1070</v>
      </c>
      <c r="D132" s="25" t="s">
        <v>413</v>
      </c>
      <c r="E132" s="26">
        <v>500000</v>
      </c>
      <c r="F132" s="27">
        <v>497.31799999999998</v>
      </c>
      <c r="G132" s="28">
        <v>1.7156299999999999E-2</v>
      </c>
      <c r="H132" s="23">
        <v>6.35</v>
      </c>
    </row>
    <row r="133" spans="1:8" x14ac:dyDescent="0.2">
      <c r="A133" s="24">
        <v>4</v>
      </c>
      <c r="B133" s="25" t="s">
        <v>670</v>
      </c>
      <c r="C133" s="25" t="s">
        <v>1077</v>
      </c>
      <c r="D133" s="25" t="s">
        <v>413</v>
      </c>
      <c r="E133" s="26">
        <v>500000</v>
      </c>
      <c r="F133" s="27">
        <v>485.85199999999998</v>
      </c>
      <c r="G133" s="28">
        <v>1.6760750000000001E-2</v>
      </c>
      <c r="H133" s="23">
        <v>6.5208000000000004</v>
      </c>
    </row>
    <row r="134" spans="1:8" x14ac:dyDescent="0.2">
      <c r="A134" s="21"/>
      <c r="B134" s="21"/>
      <c r="C134" s="22" t="s">
        <v>147</v>
      </c>
      <c r="D134" s="21"/>
      <c r="E134" s="21" t="s">
        <v>148</v>
      </c>
      <c r="F134" s="29">
        <v>1979.7149999999999</v>
      </c>
      <c r="G134" s="30">
        <v>6.8295510000000004E-2</v>
      </c>
      <c r="H134" s="23" t="s">
        <v>148</v>
      </c>
    </row>
    <row r="135" spans="1:8" x14ac:dyDescent="0.2">
      <c r="A135" s="21"/>
      <c r="B135" s="21"/>
      <c r="C135" s="31"/>
      <c r="D135" s="21"/>
      <c r="E135" s="21"/>
      <c r="F135" s="32"/>
      <c r="G135" s="32"/>
      <c r="H135" s="23" t="s">
        <v>148</v>
      </c>
    </row>
    <row r="136" spans="1:8" x14ac:dyDescent="0.2">
      <c r="A136" s="21"/>
      <c r="B136" s="21"/>
      <c r="C136" s="22" t="s">
        <v>165</v>
      </c>
      <c r="D136" s="21"/>
      <c r="E136" s="21"/>
      <c r="F136" s="32"/>
      <c r="G136" s="32"/>
      <c r="H136" s="23" t="s">
        <v>148</v>
      </c>
    </row>
    <row r="137" spans="1:8" x14ac:dyDescent="0.2">
      <c r="A137" s="24">
        <v>1</v>
      </c>
      <c r="B137" s="25"/>
      <c r="C137" s="25" t="s">
        <v>166</v>
      </c>
      <c r="D137" s="25"/>
      <c r="E137" s="35"/>
      <c r="F137" s="27">
        <v>1333.4716538939999</v>
      </c>
      <c r="G137" s="28">
        <v>4.6001640000000003E-2</v>
      </c>
      <c r="H137" s="23">
        <v>6.76</v>
      </c>
    </row>
    <row r="138" spans="1:8" x14ac:dyDescent="0.2">
      <c r="A138" s="21"/>
      <c r="B138" s="21"/>
      <c r="C138" s="22" t="s">
        <v>147</v>
      </c>
      <c r="D138" s="21"/>
      <c r="E138" s="21" t="s">
        <v>148</v>
      </c>
      <c r="F138" s="29">
        <v>1333.4716538939999</v>
      </c>
      <c r="G138" s="30">
        <v>4.6001640000000003E-2</v>
      </c>
      <c r="H138" s="23" t="s">
        <v>148</v>
      </c>
    </row>
    <row r="139" spans="1:8" x14ac:dyDescent="0.2">
      <c r="A139" s="21"/>
      <c r="B139" s="21"/>
      <c r="C139" s="31"/>
      <c r="D139" s="21"/>
      <c r="E139" s="21"/>
      <c r="F139" s="32"/>
      <c r="G139" s="32"/>
      <c r="H139" s="23" t="s">
        <v>148</v>
      </c>
    </row>
    <row r="140" spans="1:8" x14ac:dyDescent="0.2">
      <c r="A140" s="21"/>
      <c r="B140" s="21"/>
      <c r="C140" s="22" t="s">
        <v>167</v>
      </c>
      <c r="D140" s="21"/>
      <c r="E140" s="21"/>
      <c r="F140" s="29">
        <v>3313.1866538939998</v>
      </c>
      <c r="G140" s="30">
        <v>0.11429715</v>
      </c>
      <c r="H140" s="23" t="s">
        <v>148</v>
      </c>
    </row>
    <row r="141" spans="1:8" x14ac:dyDescent="0.2">
      <c r="A141" s="21"/>
      <c r="B141" s="21"/>
      <c r="C141" s="32"/>
      <c r="D141" s="21"/>
      <c r="E141" s="21"/>
      <c r="F141" s="21"/>
      <c r="G141" s="21"/>
      <c r="H141" s="23" t="s">
        <v>148</v>
      </c>
    </row>
    <row r="142" spans="1:8" x14ac:dyDescent="0.2">
      <c r="A142" s="21"/>
      <c r="B142" s="21"/>
      <c r="C142" s="22" t="s">
        <v>168</v>
      </c>
      <c r="D142" s="21"/>
      <c r="E142" s="21"/>
      <c r="F142" s="21"/>
      <c r="G142" s="21"/>
      <c r="H142" s="23" t="s">
        <v>148</v>
      </c>
    </row>
    <row r="143" spans="1:8" x14ac:dyDescent="0.2">
      <c r="A143" s="21"/>
      <c r="B143" s="21"/>
      <c r="C143" s="22" t="s">
        <v>169</v>
      </c>
      <c r="D143" s="21"/>
      <c r="E143" s="21"/>
      <c r="F143" s="21"/>
      <c r="G143" s="21"/>
      <c r="H143" s="23" t="s">
        <v>148</v>
      </c>
    </row>
    <row r="144" spans="1:8" ht="25.5" x14ac:dyDescent="0.2">
      <c r="A144" s="24">
        <v>1</v>
      </c>
      <c r="B144" s="25" t="s">
        <v>371</v>
      </c>
      <c r="C144" s="25" t="s">
        <v>1073</v>
      </c>
      <c r="D144" s="25"/>
      <c r="E144" s="65">
        <v>17160716.769699998</v>
      </c>
      <c r="F144" s="27">
        <v>2539.7002783319999</v>
      </c>
      <c r="G144" s="28">
        <v>8.7613700000000003E-2</v>
      </c>
      <c r="H144" s="23" t="s">
        <v>148</v>
      </c>
    </row>
    <row r="145" spans="1:10" x14ac:dyDescent="0.2">
      <c r="A145" s="24">
        <v>2</v>
      </c>
      <c r="B145" s="25" t="s">
        <v>325</v>
      </c>
      <c r="C145" s="25" t="s">
        <v>861</v>
      </c>
      <c r="D145" s="25"/>
      <c r="E145" s="65">
        <v>109637.875</v>
      </c>
      <c r="F145" s="27">
        <v>2512.604072738</v>
      </c>
      <c r="G145" s="28">
        <v>8.6678939999999996E-2</v>
      </c>
      <c r="H145" s="23" t="s">
        <v>148</v>
      </c>
    </row>
    <row r="146" spans="1:10" x14ac:dyDescent="0.2">
      <c r="A146" s="21"/>
      <c r="B146" s="21"/>
      <c r="C146" s="22" t="s">
        <v>147</v>
      </c>
      <c r="D146" s="21"/>
      <c r="E146" s="21" t="s">
        <v>148</v>
      </c>
      <c r="F146" s="29">
        <v>5052.3043510699999</v>
      </c>
      <c r="G146" s="30">
        <v>0.17429264</v>
      </c>
      <c r="H146" s="23" t="s">
        <v>148</v>
      </c>
    </row>
    <row r="147" spans="1:10" x14ac:dyDescent="0.2">
      <c r="A147" s="21"/>
      <c r="B147" s="21"/>
      <c r="C147" s="31"/>
      <c r="D147" s="21"/>
      <c r="E147" s="21"/>
      <c r="F147" s="32"/>
      <c r="G147" s="32"/>
      <c r="H147" s="23" t="s">
        <v>148</v>
      </c>
    </row>
    <row r="148" spans="1:10" x14ac:dyDescent="0.2">
      <c r="A148" s="21"/>
      <c r="B148" s="21"/>
      <c r="C148" s="22" t="s">
        <v>170</v>
      </c>
      <c r="D148" s="21"/>
      <c r="E148" s="21"/>
      <c r="F148" s="21"/>
      <c r="G148" s="21"/>
      <c r="H148" s="23" t="s">
        <v>148</v>
      </c>
    </row>
    <row r="149" spans="1:10" x14ac:dyDescent="0.2">
      <c r="A149" s="21"/>
      <c r="B149" s="21"/>
      <c r="C149" s="22" t="s">
        <v>171</v>
      </c>
      <c r="D149" s="21"/>
      <c r="E149" s="21"/>
      <c r="F149" s="21"/>
      <c r="G149" s="21"/>
      <c r="H149" s="23" t="s">
        <v>148</v>
      </c>
    </row>
    <row r="150" spans="1:10" x14ac:dyDescent="0.2">
      <c r="A150" s="21"/>
      <c r="B150" s="21"/>
      <c r="C150" s="22" t="s">
        <v>147</v>
      </c>
      <c r="D150" s="21"/>
      <c r="E150" s="21" t="s">
        <v>148</v>
      </c>
      <c r="F150" s="33" t="s">
        <v>150</v>
      </c>
      <c r="G150" s="30">
        <v>0</v>
      </c>
      <c r="H150" s="23" t="s">
        <v>148</v>
      </c>
    </row>
    <row r="151" spans="1:10" x14ac:dyDescent="0.2">
      <c r="A151" s="21"/>
      <c r="B151" s="21"/>
      <c r="C151" s="31"/>
      <c r="D151" s="21"/>
      <c r="E151" s="21"/>
      <c r="F151" s="32"/>
      <c r="G151" s="32"/>
      <c r="H151" s="23" t="s">
        <v>148</v>
      </c>
    </row>
    <row r="152" spans="1:10" x14ac:dyDescent="0.2">
      <c r="A152" s="21"/>
      <c r="B152" s="21"/>
      <c r="C152" s="22" t="s">
        <v>172</v>
      </c>
      <c r="D152" s="21"/>
      <c r="E152" s="21"/>
      <c r="F152" s="32"/>
      <c r="G152" s="32"/>
      <c r="H152" s="23" t="s">
        <v>148</v>
      </c>
    </row>
    <row r="153" spans="1:10" x14ac:dyDescent="0.2">
      <c r="A153" s="21"/>
      <c r="B153" s="21"/>
      <c r="C153" s="22" t="s">
        <v>147</v>
      </c>
      <c r="D153" s="21"/>
      <c r="E153" s="21" t="s">
        <v>148</v>
      </c>
      <c r="F153" s="33" t="s">
        <v>150</v>
      </c>
      <c r="G153" s="30">
        <v>0</v>
      </c>
      <c r="H153" s="23" t="s">
        <v>148</v>
      </c>
    </row>
    <row r="154" spans="1:10" x14ac:dyDescent="0.2">
      <c r="A154" s="21"/>
      <c r="B154" s="21"/>
      <c r="C154" s="31"/>
      <c r="D154" s="21"/>
      <c r="E154" s="21"/>
      <c r="F154" s="32"/>
      <c r="G154" s="32"/>
      <c r="H154" s="23" t="s">
        <v>148</v>
      </c>
    </row>
    <row r="155" spans="1:10" x14ac:dyDescent="0.2">
      <c r="A155" s="35"/>
      <c r="B155" s="25"/>
      <c r="C155" s="25" t="s">
        <v>571</v>
      </c>
      <c r="D155" s="25"/>
      <c r="E155" s="35"/>
      <c r="F155" s="27">
        <v>226.72262019999999</v>
      </c>
      <c r="G155" s="28">
        <v>7.8213999999999992E-3</v>
      </c>
      <c r="H155" s="23" t="s">
        <v>148</v>
      </c>
    </row>
    <row r="156" spans="1:10" x14ac:dyDescent="0.2">
      <c r="A156" s="35"/>
      <c r="B156" s="25"/>
      <c r="C156" s="34" t="s">
        <v>875</v>
      </c>
      <c r="D156" s="25"/>
      <c r="E156" s="35"/>
      <c r="F156" s="27">
        <f>19461.48820326+F102</f>
        <v>-96.034821739998733</v>
      </c>
      <c r="G156" s="28">
        <f>F156/F157</f>
        <v>-3.3129758367855468E-3</v>
      </c>
      <c r="H156" s="23" t="s">
        <v>148</v>
      </c>
    </row>
    <row r="157" spans="1:10" x14ac:dyDescent="0.2">
      <c r="A157" s="31"/>
      <c r="B157" s="31"/>
      <c r="C157" s="22" t="s">
        <v>174</v>
      </c>
      <c r="D157" s="32"/>
      <c r="E157" s="32"/>
      <c r="F157" s="29">
        <f>F156+F155+F146+F140+F120+F104</f>
        <v>28987.480280924003</v>
      </c>
      <c r="G157" s="36">
        <f>G156+G155+G146+G140+G120+G104</f>
        <v>1.0000000341632145</v>
      </c>
      <c r="H157" s="23" t="s">
        <v>148</v>
      </c>
    </row>
    <row r="158" spans="1:10" x14ac:dyDescent="0.2">
      <c r="A158" s="66"/>
      <c r="B158" s="66"/>
      <c r="C158" s="66"/>
      <c r="D158" s="67"/>
      <c r="E158" s="67"/>
      <c r="F158" s="67"/>
      <c r="G158" s="67"/>
    </row>
    <row r="159" spans="1:10" x14ac:dyDescent="0.2">
      <c r="A159" s="39"/>
      <c r="B159" s="217" t="s">
        <v>848</v>
      </c>
      <c r="C159" s="217"/>
      <c r="D159" s="217"/>
      <c r="E159" s="217"/>
      <c r="F159" s="217"/>
      <c r="G159" s="217"/>
      <c r="H159" s="217"/>
      <c r="J159" s="41"/>
    </row>
    <row r="160" spans="1:10" x14ac:dyDescent="0.2">
      <c r="A160" s="39"/>
      <c r="B160" s="217" t="s">
        <v>849</v>
      </c>
      <c r="C160" s="217"/>
      <c r="D160" s="217"/>
      <c r="E160" s="217"/>
      <c r="F160" s="217"/>
      <c r="G160" s="217"/>
      <c r="H160" s="217"/>
      <c r="J160" s="41"/>
    </row>
    <row r="161" spans="1:17" x14ac:dyDescent="0.2">
      <c r="A161" s="39"/>
      <c r="B161" s="217" t="s">
        <v>850</v>
      </c>
      <c r="C161" s="217"/>
      <c r="D161" s="217"/>
      <c r="E161" s="217"/>
      <c r="F161" s="217"/>
      <c r="G161" s="217"/>
      <c r="H161" s="217"/>
      <c r="J161" s="41"/>
    </row>
    <row r="162" spans="1:17" s="43" customFormat="1" ht="66.75" customHeight="1" x14ac:dyDescent="0.25">
      <c r="A162" s="42"/>
      <c r="B162" s="218" t="s">
        <v>851</v>
      </c>
      <c r="C162" s="218"/>
      <c r="D162" s="218"/>
      <c r="E162" s="218"/>
      <c r="F162" s="218"/>
      <c r="G162" s="218"/>
      <c r="H162" s="218"/>
      <c r="I162"/>
      <c r="J162" s="41"/>
      <c r="K162"/>
      <c r="L162"/>
      <c r="M162"/>
      <c r="N162"/>
      <c r="O162"/>
      <c r="P162"/>
      <c r="Q162"/>
    </row>
    <row r="163" spans="1:17" x14ac:dyDescent="0.2">
      <c r="A163" s="39"/>
      <c r="B163" s="217" t="s">
        <v>852</v>
      </c>
      <c r="C163" s="217"/>
      <c r="D163" s="217"/>
      <c r="E163" s="217"/>
      <c r="F163" s="217"/>
      <c r="G163" s="217"/>
      <c r="H163" s="217"/>
      <c r="J163" s="41"/>
    </row>
    <row r="164" spans="1:17" x14ac:dyDescent="0.2">
      <c r="A164" s="45"/>
      <c r="B164" s="45"/>
      <c r="C164" s="45"/>
      <c r="D164" s="47"/>
      <c r="E164" s="47"/>
      <c r="F164" s="47"/>
      <c r="G164" s="47"/>
    </row>
    <row r="165" spans="1:17" x14ac:dyDescent="0.2">
      <c r="A165" s="45"/>
      <c r="B165" s="214" t="s">
        <v>175</v>
      </c>
      <c r="C165" s="215"/>
      <c r="D165" s="216"/>
      <c r="E165" s="46"/>
      <c r="F165" s="47"/>
      <c r="G165" s="47"/>
    </row>
    <row r="166" spans="1:17" ht="24.75" customHeight="1" x14ac:dyDescent="0.2">
      <c r="A166" s="45"/>
      <c r="B166" s="212" t="s">
        <v>176</v>
      </c>
      <c r="C166" s="213"/>
      <c r="D166" s="106" t="s">
        <v>885</v>
      </c>
      <c r="E166" s="46"/>
      <c r="F166" s="47"/>
      <c r="G166" s="47"/>
    </row>
    <row r="167" spans="1:17" ht="12.75" customHeight="1" x14ac:dyDescent="0.2">
      <c r="A167" s="45"/>
      <c r="B167" s="210" t="s">
        <v>853</v>
      </c>
      <c r="C167" s="211"/>
      <c r="D167" s="22" t="s">
        <v>177</v>
      </c>
      <c r="E167" s="46"/>
      <c r="F167" s="47"/>
      <c r="G167" s="47"/>
    </row>
    <row r="168" spans="1:17" x14ac:dyDescent="0.2">
      <c r="A168" s="45"/>
      <c r="B168" s="212" t="s">
        <v>178</v>
      </c>
      <c r="C168" s="213"/>
      <c r="D168" s="32" t="s">
        <v>148</v>
      </c>
      <c r="E168" s="46"/>
      <c r="F168" s="47"/>
      <c r="G168" s="47"/>
    </row>
    <row r="169" spans="1:17" x14ac:dyDescent="0.2">
      <c r="A169" s="50"/>
      <c r="B169" s="51" t="s">
        <v>148</v>
      </c>
      <c r="C169" s="51" t="s">
        <v>854</v>
      </c>
      <c r="D169" s="51" t="s">
        <v>179</v>
      </c>
      <c r="E169" s="50"/>
      <c r="F169" s="50"/>
      <c r="G169" s="50"/>
      <c r="H169" s="50"/>
      <c r="J169" s="41"/>
    </row>
    <row r="170" spans="1:17" x14ac:dyDescent="0.2">
      <c r="A170" s="50"/>
      <c r="B170" s="52" t="s">
        <v>180</v>
      </c>
      <c r="C170" s="53">
        <v>45716</v>
      </c>
      <c r="D170" s="53">
        <v>45747</v>
      </c>
      <c r="E170" s="50"/>
      <c r="F170" s="50"/>
      <c r="G170" s="50"/>
      <c r="J170" s="41"/>
    </row>
    <row r="171" spans="1:17" x14ac:dyDescent="0.2">
      <c r="A171" s="54"/>
      <c r="B171" s="34" t="s">
        <v>181</v>
      </c>
      <c r="C171" s="55">
        <v>14.858700000000001</v>
      </c>
      <c r="D171" s="55">
        <v>14.9551</v>
      </c>
      <c r="E171" s="54"/>
      <c r="F171" s="56"/>
      <c r="G171" s="57"/>
    </row>
    <row r="172" spans="1:17" ht="25.5" x14ac:dyDescent="0.2">
      <c r="A172" s="54"/>
      <c r="B172" s="34" t="s">
        <v>886</v>
      </c>
      <c r="C172" s="55">
        <v>12.8485</v>
      </c>
      <c r="D172" s="55">
        <v>12.931900000000001</v>
      </c>
      <c r="E172" s="54"/>
      <c r="F172" s="56"/>
      <c r="G172" s="57"/>
    </row>
    <row r="173" spans="1:17" x14ac:dyDescent="0.2">
      <c r="A173" s="54"/>
      <c r="B173" s="34" t="s">
        <v>182</v>
      </c>
      <c r="C173" s="55">
        <v>14.1364</v>
      </c>
      <c r="D173" s="55">
        <v>14.2193</v>
      </c>
      <c r="E173" s="54"/>
      <c r="F173" s="56"/>
      <c r="G173" s="57"/>
    </row>
    <row r="174" spans="1:17" ht="25.5" x14ac:dyDescent="0.2">
      <c r="A174" s="54"/>
      <c r="B174" s="34" t="s">
        <v>887</v>
      </c>
      <c r="C174" s="55">
        <v>12.4283</v>
      </c>
      <c r="D174" s="55">
        <v>12.501200000000001</v>
      </c>
      <c r="E174" s="54"/>
      <c r="F174" s="56"/>
      <c r="G174" s="57"/>
    </row>
    <row r="175" spans="1:17" x14ac:dyDescent="0.2">
      <c r="A175" s="54"/>
      <c r="B175" s="54"/>
      <c r="C175" s="54"/>
      <c r="D175" s="54"/>
      <c r="E175" s="54"/>
      <c r="F175" s="54"/>
      <c r="G175" s="54"/>
    </row>
    <row r="176" spans="1:17" x14ac:dyDescent="0.2">
      <c r="A176" s="50"/>
      <c r="B176" s="210" t="s">
        <v>855</v>
      </c>
      <c r="C176" s="211"/>
      <c r="D176" s="48" t="s">
        <v>177</v>
      </c>
      <c r="E176" s="50"/>
      <c r="F176" s="50"/>
      <c r="G176" s="50"/>
    </row>
    <row r="177" spans="1:16" x14ac:dyDescent="0.2">
      <c r="A177" s="50"/>
      <c r="B177" s="75"/>
      <c r="C177" s="75"/>
      <c r="D177" s="75"/>
      <c r="E177" s="50"/>
      <c r="F177" s="50"/>
      <c r="G177" s="50"/>
    </row>
    <row r="178" spans="1:16" ht="29.1" customHeight="1" x14ac:dyDescent="0.2">
      <c r="A178" s="50"/>
      <c r="B178" s="210" t="s">
        <v>183</v>
      </c>
      <c r="C178" s="211"/>
      <c r="D178" s="48" t="s">
        <v>956</v>
      </c>
      <c r="E178" s="61"/>
      <c r="F178" s="50"/>
      <c r="G178" s="50"/>
    </row>
    <row r="179" spans="1:16" ht="29.1" customHeight="1" x14ac:dyDescent="0.2">
      <c r="A179" s="50"/>
      <c r="B179" s="210" t="s">
        <v>184</v>
      </c>
      <c r="C179" s="211"/>
      <c r="D179" s="48" t="s">
        <v>177</v>
      </c>
      <c r="E179" s="61"/>
      <c r="F179" s="50"/>
      <c r="G179" s="50"/>
      <c r="I179" s="107"/>
    </row>
    <row r="180" spans="1:16" ht="17.100000000000001" customHeight="1" x14ac:dyDescent="0.2">
      <c r="A180" s="50"/>
      <c r="B180" s="210" t="s">
        <v>185</v>
      </c>
      <c r="C180" s="211"/>
      <c r="D180" s="48" t="s">
        <v>177</v>
      </c>
      <c r="E180" s="61"/>
      <c r="F180" s="50"/>
      <c r="G180" s="50"/>
    </row>
    <row r="181" spans="1:16" ht="17.100000000000001" customHeight="1" x14ac:dyDescent="0.2">
      <c r="A181" s="50"/>
      <c r="B181" s="210" t="s">
        <v>186</v>
      </c>
      <c r="C181" s="211"/>
      <c r="D181" s="62">
        <v>9.7465538780452707</v>
      </c>
      <c r="E181" s="50"/>
      <c r="F181" s="40"/>
      <c r="G181" s="60"/>
    </row>
    <row r="183" spans="1:16" s="86" customFormat="1" x14ac:dyDescent="0.2">
      <c r="B183" s="108" t="s">
        <v>1021</v>
      </c>
      <c r="C183" s="108"/>
      <c r="D183" s="108"/>
      <c r="E183" s="2"/>
      <c r="F183" s="3"/>
      <c r="I183"/>
      <c r="J183"/>
      <c r="K183"/>
      <c r="L183"/>
      <c r="M183"/>
      <c r="N183"/>
    </row>
    <row r="184" spans="1:16" ht="13.5" customHeight="1" x14ac:dyDescent="0.2">
      <c r="B184" s="258" t="s">
        <v>895</v>
      </c>
      <c r="C184" s="258" t="s">
        <v>896</v>
      </c>
      <c r="D184" s="225" t="s">
        <v>1209</v>
      </c>
      <c r="E184" s="259"/>
      <c r="F184" s="227"/>
      <c r="G184" s="252" t="s">
        <v>1219</v>
      </c>
      <c r="H184" s="260"/>
      <c r="I184" s="254"/>
      <c r="J184" s="90"/>
      <c r="K184" s="90"/>
      <c r="L184" s="90"/>
      <c r="M184" s="90"/>
      <c r="N184" s="90"/>
      <c r="O184" s="90"/>
    </row>
    <row r="185" spans="1:16" ht="46.5" customHeight="1" x14ac:dyDescent="0.2">
      <c r="B185" s="223"/>
      <c r="C185" s="223"/>
      <c r="D185" s="261" t="s">
        <v>1212</v>
      </c>
      <c r="E185" s="261" t="s">
        <v>1213</v>
      </c>
      <c r="F185" s="261" t="s">
        <v>1214</v>
      </c>
      <c r="G185" s="228" t="s">
        <v>1210</v>
      </c>
      <c r="H185" s="229"/>
      <c r="I185" s="261" t="s">
        <v>1211</v>
      </c>
      <c r="J185" s="90"/>
      <c r="K185" s="90"/>
      <c r="L185" s="90"/>
      <c r="M185" s="90"/>
      <c r="N185" s="90"/>
      <c r="O185" s="90"/>
    </row>
    <row r="186" spans="1:16" ht="21" customHeight="1" x14ac:dyDescent="0.2">
      <c r="B186" s="224"/>
      <c r="C186" s="224"/>
      <c r="D186" s="231"/>
      <c r="E186" s="231"/>
      <c r="F186" s="231"/>
      <c r="G186" s="202" t="s">
        <v>1215</v>
      </c>
      <c r="H186" s="202" t="s">
        <v>1216</v>
      </c>
      <c r="I186" s="231"/>
      <c r="J186" s="90"/>
      <c r="K186" s="90"/>
      <c r="L186" s="90"/>
      <c r="M186" s="90"/>
      <c r="N186" s="90"/>
      <c r="O186" s="90"/>
    </row>
    <row r="187" spans="1:16" ht="13.5" x14ac:dyDescent="0.25">
      <c r="B187" s="203" t="s">
        <v>894</v>
      </c>
      <c r="C187" s="204" t="s">
        <v>893</v>
      </c>
      <c r="D187" s="205">
        <v>48.884799999999998</v>
      </c>
      <c r="E187" s="206">
        <v>1.1152</v>
      </c>
      <c r="F187" s="207">
        <f>D187+E187</f>
        <v>50</v>
      </c>
      <c r="G187" s="208">
        <v>2.1270963690000002</v>
      </c>
      <c r="H187" s="208">
        <v>1.34</v>
      </c>
      <c r="I187" s="208">
        <f>G187+H187</f>
        <v>3.4670963690000001</v>
      </c>
      <c r="J187" s="90"/>
      <c r="K187" s="90"/>
      <c r="L187" s="90"/>
      <c r="M187" s="90"/>
      <c r="N187" s="90"/>
      <c r="O187" s="90"/>
    </row>
    <row r="188" spans="1:16" ht="42" customHeight="1" x14ac:dyDescent="0.2">
      <c r="B188" s="257" t="s">
        <v>1220</v>
      </c>
      <c r="C188" s="257"/>
      <c r="D188" s="257"/>
      <c r="E188" s="257"/>
      <c r="F188" s="257"/>
      <c r="G188" s="257"/>
      <c r="H188" s="257"/>
      <c r="I188" s="257"/>
      <c r="J188" s="89"/>
      <c r="K188" s="90"/>
      <c r="L188" s="90"/>
      <c r="M188" s="90"/>
      <c r="N188" s="90"/>
      <c r="O188" s="90"/>
    </row>
    <row r="189" spans="1:16" ht="13.5" x14ac:dyDescent="0.25">
      <c r="B189" s="255" t="s">
        <v>1217</v>
      </c>
      <c r="I189" s="90"/>
      <c r="J189" s="20"/>
      <c r="K189" s="90"/>
      <c r="L189" s="90"/>
      <c r="M189" s="90"/>
      <c r="N189" s="90"/>
      <c r="O189" s="90"/>
      <c r="P189" s="90"/>
    </row>
    <row r="190" spans="1:16" x14ac:dyDescent="0.2">
      <c r="B190" s="256" t="s">
        <v>1218</v>
      </c>
      <c r="J190" s="20"/>
      <c r="K190" s="90"/>
      <c r="L190" s="90"/>
      <c r="M190" s="90"/>
      <c r="N190" s="90"/>
      <c r="O190" s="90"/>
    </row>
    <row r="191" spans="1:16" s="86" customFormat="1" x14ac:dyDescent="0.2">
      <c r="I191"/>
      <c r="J191"/>
      <c r="K191"/>
      <c r="L191"/>
      <c r="M191"/>
      <c r="N191"/>
      <c r="O191"/>
      <c r="P191"/>
    </row>
    <row r="192" spans="1:16" s="86" customFormat="1" x14ac:dyDescent="0.2">
      <c r="B192" s="243" t="s">
        <v>907</v>
      </c>
      <c r="C192" s="244"/>
      <c r="D192" s="245"/>
      <c r="I192"/>
      <c r="J192"/>
      <c r="K192"/>
      <c r="L192"/>
      <c r="M192"/>
      <c r="N192"/>
      <c r="O192"/>
      <c r="P192"/>
    </row>
    <row r="193" spans="2:16" s="86" customFormat="1" ht="25.5" x14ac:dyDescent="0.2">
      <c r="B193" s="232" t="s">
        <v>908</v>
      </c>
      <c r="C193" s="232"/>
      <c r="D193" s="101" t="s">
        <v>643</v>
      </c>
      <c r="I193"/>
      <c r="J193"/>
      <c r="K193"/>
      <c r="L193"/>
      <c r="M193"/>
      <c r="N193"/>
      <c r="O193"/>
      <c r="P193"/>
    </row>
    <row r="194" spans="2:16" s="86" customFormat="1" x14ac:dyDescent="0.2">
      <c r="B194" s="232" t="s">
        <v>909</v>
      </c>
      <c r="C194" s="232"/>
      <c r="D194" s="109"/>
      <c r="I194"/>
      <c r="J194"/>
      <c r="K194"/>
      <c r="L194"/>
      <c r="M194"/>
      <c r="N194"/>
      <c r="O194"/>
      <c r="P194"/>
    </row>
    <row r="195" spans="2:16" s="86" customFormat="1" x14ac:dyDescent="0.2">
      <c r="B195" s="233"/>
      <c r="C195" s="234"/>
      <c r="D195" s="102"/>
      <c r="I195"/>
      <c r="J195"/>
      <c r="K195"/>
      <c r="L195"/>
      <c r="M195"/>
      <c r="N195"/>
      <c r="O195"/>
      <c r="P195"/>
    </row>
    <row r="196" spans="2:16" s="86" customFormat="1" x14ac:dyDescent="0.2">
      <c r="B196" s="232" t="s">
        <v>910</v>
      </c>
      <c r="C196" s="232"/>
      <c r="D196" s="103">
        <v>4.5590629642955403</v>
      </c>
      <c r="I196"/>
      <c r="J196"/>
      <c r="K196"/>
      <c r="L196"/>
      <c r="M196"/>
      <c r="N196"/>
      <c r="O196"/>
      <c r="P196"/>
    </row>
    <row r="197" spans="2:16" s="86" customFormat="1" x14ac:dyDescent="0.2">
      <c r="B197" s="233"/>
      <c r="C197" s="234"/>
      <c r="D197" s="102"/>
      <c r="I197"/>
      <c r="J197"/>
      <c r="K197"/>
      <c r="L197"/>
      <c r="M197"/>
      <c r="N197"/>
      <c r="O197"/>
      <c r="P197"/>
    </row>
    <row r="198" spans="2:16" s="86" customFormat="1" x14ac:dyDescent="0.2">
      <c r="B198" s="232" t="s">
        <v>911</v>
      </c>
      <c r="C198" s="232"/>
      <c r="D198" s="103">
        <v>0.25803471986282939</v>
      </c>
      <c r="I198"/>
      <c r="J198"/>
      <c r="K198"/>
      <c r="L198"/>
      <c r="M198"/>
      <c r="N198"/>
      <c r="O198"/>
      <c r="P198"/>
    </row>
    <row r="199" spans="2:16" s="86" customFormat="1" x14ac:dyDescent="0.2">
      <c r="B199" s="232" t="s">
        <v>912</v>
      </c>
      <c r="C199" s="232"/>
      <c r="D199" s="103">
        <v>0.27661625527875272</v>
      </c>
      <c r="I199"/>
      <c r="J199"/>
      <c r="K199"/>
      <c r="L199"/>
      <c r="M199"/>
      <c r="N199"/>
      <c r="O199"/>
      <c r="P199"/>
    </row>
    <row r="200" spans="2:16" s="86" customFormat="1" x14ac:dyDescent="0.2">
      <c r="B200" s="233"/>
      <c r="C200" s="234"/>
      <c r="D200" s="102"/>
      <c r="I200"/>
      <c r="J200"/>
      <c r="K200"/>
      <c r="L200"/>
      <c r="M200"/>
      <c r="N200"/>
      <c r="O200"/>
      <c r="P200"/>
    </row>
    <row r="201" spans="2:16" s="86" customFormat="1" x14ac:dyDescent="0.2">
      <c r="B201" s="232" t="s">
        <v>913</v>
      </c>
      <c r="C201" s="232"/>
      <c r="D201" s="105" t="s">
        <v>1023</v>
      </c>
      <c r="I201"/>
      <c r="J201"/>
      <c r="K201"/>
      <c r="L201"/>
      <c r="M201"/>
      <c r="N201"/>
      <c r="O201"/>
      <c r="P201"/>
    </row>
    <row r="202" spans="2:16" s="86" customFormat="1" x14ac:dyDescent="0.2">
      <c r="B202" s="233" t="s">
        <v>914</v>
      </c>
      <c r="C202" s="235"/>
      <c r="D202" s="234"/>
      <c r="I202"/>
      <c r="J202"/>
      <c r="K202"/>
      <c r="L202"/>
      <c r="M202"/>
      <c r="N202"/>
      <c r="O202"/>
      <c r="P202"/>
    </row>
    <row r="204" spans="2:16" x14ac:dyDescent="0.2">
      <c r="B204" s="219" t="s">
        <v>856</v>
      </c>
      <c r="C204" s="219"/>
    </row>
    <row r="206" spans="2:16" ht="153.75" customHeight="1" x14ac:dyDescent="0.2"/>
    <row r="209" spans="2:10" x14ac:dyDescent="0.2">
      <c r="B209" s="63" t="s">
        <v>857</v>
      </c>
      <c r="C209" s="64"/>
      <c r="D209" s="63"/>
    </row>
    <row r="210" spans="2:10" x14ac:dyDescent="0.2">
      <c r="B210" s="63" t="s">
        <v>957</v>
      </c>
      <c r="D210" s="63"/>
    </row>
    <row r="211" spans="2:10" ht="165" customHeight="1" x14ac:dyDescent="0.2"/>
    <row r="213" spans="2:10" x14ac:dyDescent="0.2">
      <c r="J213" s="20"/>
    </row>
  </sheetData>
  <mergeCells count="39">
    <mergeCell ref="B184:B186"/>
    <mergeCell ref="C184:C186"/>
    <mergeCell ref="D184:F184"/>
    <mergeCell ref="G184:I184"/>
    <mergeCell ref="D185:D186"/>
    <mergeCell ref="E185:E186"/>
    <mergeCell ref="F185:F186"/>
    <mergeCell ref="G185:H185"/>
    <mergeCell ref="I185:I186"/>
    <mergeCell ref="B188:I188"/>
    <mergeCell ref="B176:C176"/>
    <mergeCell ref="B180:C180"/>
    <mergeCell ref="B181:C181"/>
    <mergeCell ref="B178:C178"/>
    <mergeCell ref="B179:C179"/>
    <mergeCell ref="A1:H1"/>
    <mergeCell ref="A2:H2"/>
    <mergeCell ref="A3:H3"/>
    <mergeCell ref="B167:C167"/>
    <mergeCell ref="B168:C168"/>
    <mergeCell ref="B165:D165"/>
    <mergeCell ref="B166:C166"/>
    <mergeCell ref="B159:H159"/>
    <mergeCell ref="B160:H160"/>
    <mergeCell ref="B161:H161"/>
    <mergeCell ref="B162:H162"/>
    <mergeCell ref="B163:H163"/>
    <mergeCell ref="B202:D202"/>
    <mergeCell ref="B204:C204"/>
    <mergeCell ref="B197:C197"/>
    <mergeCell ref="B198:C198"/>
    <mergeCell ref="B199:C199"/>
    <mergeCell ref="B200:C200"/>
    <mergeCell ref="B201:C201"/>
    <mergeCell ref="B192:D192"/>
    <mergeCell ref="B193:C193"/>
    <mergeCell ref="B194:C194"/>
    <mergeCell ref="B195:C195"/>
    <mergeCell ref="B196:C196"/>
  </mergeCells>
  <hyperlinks>
    <hyperlink ref="I1" location="Index!B2" display="Index" xr:uid="{5B156083-F0F3-429A-9868-C2915305DF3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48FC-C5D0-4876-A1B8-4141FAD90D58}">
  <sheetPr>
    <outlinePr summaryBelow="0" summaryRight="0"/>
  </sheetPr>
  <dimension ref="A1:Q233"/>
  <sheetViews>
    <sheetView showGridLines="0" workbookViewId="0">
      <selection sqref="A1:H1"/>
    </sheetView>
  </sheetViews>
  <sheetFormatPr defaultRowHeight="12.75" x14ac:dyDescent="0.2"/>
  <cols>
    <col min="1" max="1" width="5.85546875" bestFit="1" customWidth="1"/>
    <col min="2" max="2" width="19.5703125" bestFit="1" customWidth="1"/>
    <col min="3" max="3" width="44.7109375" customWidth="1"/>
    <col min="4" max="4" width="17.7109375" bestFit="1" customWidth="1"/>
    <col min="5" max="5" width="9.1406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671</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1024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14</v>
      </c>
      <c r="C7" s="25" t="s">
        <v>15</v>
      </c>
      <c r="D7" s="25" t="s">
        <v>16</v>
      </c>
      <c r="E7" s="26">
        <v>711000</v>
      </c>
      <c r="F7" s="27">
        <v>9065.9609999999993</v>
      </c>
      <c r="G7" s="28">
        <v>6.0809179999999997E-2</v>
      </c>
      <c r="H7" s="23" t="s">
        <v>148</v>
      </c>
    </row>
    <row r="8" spans="1:9" x14ac:dyDescent="0.2">
      <c r="A8" s="24">
        <v>2</v>
      </c>
      <c r="B8" s="25" t="s">
        <v>26</v>
      </c>
      <c r="C8" s="25" t="s">
        <v>27</v>
      </c>
      <c r="D8" s="25" t="s">
        <v>28</v>
      </c>
      <c r="E8" s="26">
        <v>600330</v>
      </c>
      <c r="F8" s="27">
        <v>8094.5495549999996</v>
      </c>
      <c r="G8" s="28">
        <v>5.4293519999999998E-2</v>
      </c>
      <c r="H8" s="23" t="s">
        <v>148</v>
      </c>
    </row>
    <row r="9" spans="1:9" x14ac:dyDescent="0.2">
      <c r="A9" s="24">
        <v>3</v>
      </c>
      <c r="B9" s="25" t="s">
        <v>328</v>
      </c>
      <c r="C9" s="25" t="s">
        <v>329</v>
      </c>
      <c r="D9" s="25" t="s">
        <v>28</v>
      </c>
      <c r="E9" s="26">
        <v>440890</v>
      </c>
      <c r="F9" s="27">
        <v>8060.3509800000002</v>
      </c>
      <c r="G9" s="28">
        <v>5.4064130000000002E-2</v>
      </c>
      <c r="H9" s="23" t="s">
        <v>148</v>
      </c>
    </row>
    <row r="10" spans="1:9" x14ac:dyDescent="0.2">
      <c r="A10" s="24">
        <v>4</v>
      </c>
      <c r="B10" s="25" t="s">
        <v>11</v>
      </c>
      <c r="C10" s="25" t="s">
        <v>12</v>
      </c>
      <c r="D10" s="25" t="s">
        <v>13</v>
      </c>
      <c r="E10" s="26">
        <v>351350</v>
      </c>
      <c r="F10" s="27">
        <v>6090.3009000000002</v>
      </c>
      <c r="G10" s="28">
        <v>4.085018E-2</v>
      </c>
      <c r="H10" s="23" t="s">
        <v>148</v>
      </c>
    </row>
    <row r="11" spans="1:9" x14ac:dyDescent="0.2">
      <c r="A11" s="24">
        <v>5</v>
      </c>
      <c r="B11" s="25" t="s">
        <v>104</v>
      </c>
      <c r="C11" s="25" t="s">
        <v>105</v>
      </c>
      <c r="D11" s="25" t="s">
        <v>28</v>
      </c>
      <c r="E11" s="26">
        <v>239220</v>
      </c>
      <c r="F11" s="27">
        <v>5193.9446399999997</v>
      </c>
      <c r="G11" s="28">
        <v>3.4837949999999999E-2</v>
      </c>
      <c r="H11" s="23" t="s">
        <v>148</v>
      </c>
    </row>
    <row r="12" spans="1:9" x14ac:dyDescent="0.2">
      <c r="A12" s="24">
        <v>6</v>
      </c>
      <c r="B12" s="25" t="s">
        <v>330</v>
      </c>
      <c r="C12" s="25" t="s">
        <v>331</v>
      </c>
      <c r="D12" s="25" t="s">
        <v>206</v>
      </c>
      <c r="E12" s="26">
        <v>241400</v>
      </c>
      <c r="F12" s="27">
        <v>3791.5491000000002</v>
      </c>
      <c r="G12" s="28">
        <v>2.5431499999999999E-2</v>
      </c>
      <c r="H12" s="23" t="s">
        <v>148</v>
      </c>
    </row>
    <row r="13" spans="1:9" x14ac:dyDescent="0.2">
      <c r="A13" s="24">
        <v>7</v>
      </c>
      <c r="B13" s="25" t="s">
        <v>41</v>
      </c>
      <c r="C13" s="25" t="s">
        <v>42</v>
      </c>
      <c r="D13" s="25" t="s">
        <v>28</v>
      </c>
      <c r="E13" s="26">
        <v>439960</v>
      </c>
      <c r="F13" s="27">
        <v>3394.2914000000001</v>
      </c>
      <c r="G13" s="28">
        <v>2.2766930000000001E-2</v>
      </c>
      <c r="H13" s="23" t="s">
        <v>148</v>
      </c>
    </row>
    <row r="14" spans="1:9" x14ac:dyDescent="0.2">
      <c r="A14" s="24">
        <v>8</v>
      </c>
      <c r="B14" s="25" t="s">
        <v>332</v>
      </c>
      <c r="C14" s="25" t="s">
        <v>333</v>
      </c>
      <c r="D14" s="25" t="s">
        <v>28</v>
      </c>
      <c r="E14" s="26">
        <v>247104</v>
      </c>
      <c r="F14" s="27">
        <v>2723.08608</v>
      </c>
      <c r="G14" s="28">
        <v>1.8264869999999999E-2</v>
      </c>
      <c r="H14" s="23" t="s">
        <v>148</v>
      </c>
    </row>
    <row r="15" spans="1:9" x14ac:dyDescent="0.2">
      <c r="A15" s="71">
        <v>9</v>
      </c>
      <c r="B15" s="34" t="s">
        <v>958</v>
      </c>
      <c r="C15" s="34" t="s">
        <v>959</v>
      </c>
      <c r="D15" s="34" t="s">
        <v>61</v>
      </c>
      <c r="E15" s="79">
        <v>700000</v>
      </c>
      <c r="F15" s="73">
        <f>255843000/10^5</f>
        <v>2558.4299999999998</v>
      </c>
      <c r="G15" s="110">
        <f>F15/F183</f>
        <v>1.7160455360559202E-2</v>
      </c>
      <c r="H15" s="23" t="s">
        <v>148</v>
      </c>
    </row>
    <row r="16" spans="1:9" x14ac:dyDescent="0.2">
      <c r="A16" s="24">
        <v>10</v>
      </c>
      <c r="B16" s="25" t="s">
        <v>17</v>
      </c>
      <c r="C16" s="25" t="s">
        <v>18</v>
      </c>
      <c r="D16" s="25" t="s">
        <v>19</v>
      </c>
      <c r="E16" s="26">
        <v>69000</v>
      </c>
      <c r="F16" s="27">
        <v>2409.6869999999999</v>
      </c>
      <c r="G16" s="28">
        <v>1.616277E-2</v>
      </c>
      <c r="H16" s="23" t="s">
        <v>148</v>
      </c>
    </row>
    <row r="17" spans="1:8" x14ac:dyDescent="0.2">
      <c r="A17" s="24">
        <v>11</v>
      </c>
      <c r="B17" s="25" t="s">
        <v>336</v>
      </c>
      <c r="C17" s="25" t="s">
        <v>337</v>
      </c>
      <c r="D17" s="25" t="s">
        <v>206</v>
      </c>
      <c r="E17" s="26">
        <v>60225</v>
      </c>
      <c r="F17" s="27">
        <v>2171.8038375000001</v>
      </c>
      <c r="G17" s="28">
        <v>1.4567190000000001E-2</v>
      </c>
      <c r="H17" s="23" t="s">
        <v>148</v>
      </c>
    </row>
    <row r="18" spans="1:8" x14ac:dyDescent="0.2">
      <c r="A18" s="24">
        <v>12</v>
      </c>
      <c r="B18" s="25" t="s">
        <v>338</v>
      </c>
      <c r="C18" s="25" t="s">
        <v>339</v>
      </c>
      <c r="D18" s="25" t="s">
        <v>28</v>
      </c>
      <c r="E18" s="26">
        <v>930150</v>
      </c>
      <c r="F18" s="27">
        <v>2125.6717950000002</v>
      </c>
      <c r="G18" s="28">
        <v>1.4257769999999999E-2</v>
      </c>
      <c r="H18" s="23" t="s">
        <v>148</v>
      </c>
    </row>
    <row r="19" spans="1:8" x14ac:dyDescent="0.2">
      <c r="A19" s="24">
        <v>13</v>
      </c>
      <c r="B19" s="25" t="s">
        <v>577</v>
      </c>
      <c r="C19" s="25" t="s">
        <v>578</v>
      </c>
      <c r="D19" s="25" t="s">
        <v>272</v>
      </c>
      <c r="E19" s="26">
        <v>75350</v>
      </c>
      <c r="F19" s="27">
        <v>2008.6803</v>
      </c>
      <c r="G19" s="28">
        <v>1.347306E-2</v>
      </c>
      <c r="H19" s="23" t="s">
        <v>148</v>
      </c>
    </row>
    <row r="20" spans="1:8" x14ac:dyDescent="0.2">
      <c r="A20" s="24">
        <v>14</v>
      </c>
      <c r="B20" s="25" t="s">
        <v>273</v>
      </c>
      <c r="C20" s="25" t="s">
        <v>274</v>
      </c>
      <c r="D20" s="25" t="s">
        <v>89</v>
      </c>
      <c r="E20" s="26">
        <v>288000</v>
      </c>
      <c r="F20" s="27">
        <v>1889.28</v>
      </c>
      <c r="G20" s="28">
        <v>1.267219E-2</v>
      </c>
      <c r="H20" s="23" t="s">
        <v>148</v>
      </c>
    </row>
    <row r="21" spans="1:8" ht="25.5" x14ac:dyDescent="0.2">
      <c r="A21" s="24">
        <v>15</v>
      </c>
      <c r="B21" s="25" t="s">
        <v>497</v>
      </c>
      <c r="C21" s="25" t="s">
        <v>498</v>
      </c>
      <c r="D21" s="25" t="s">
        <v>200</v>
      </c>
      <c r="E21" s="26">
        <v>128700</v>
      </c>
      <c r="F21" s="27">
        <v>1856.1114</v>
      </c>
      <c r="G21" s="28">
        <v>1.2449709999999999E-2</v>
      </c>
      <c r="H21" s="23" t="s">
        <v>148</v>
      </c>
    </row>
    <row r="22" spans="1:8" x14ac:dyDescent="0.2">
      <c r="A22" s="24">
        <v>16</v>
      </c>
      <c r="B22" s="25" t="s">
        <v>196</v>
      </c>
      <c r="C22" s="25" t="s">
        <v>197</v>
      </c>
      <c r="D22" s="25" t="s">
        <v>38</v>
      </c>
      <c r="E22" s="26">
        <v>375000</v>
      </c>
      <c r="F22" s="27">
        <v>1752.1875</v>
      </c>
      <c r="G22" s="28">
        <v>1.175265E-2</v>
      </c>
      <c r="H22" s="23" t="s">
        <v>148</v>
      </c>
    </row>
    <row r="23" spans="1:8" x14ac:dyDescent="0.2">
      <c r="A23" s="24">
        <v>17</v>
      </c>
      <c r="B23" s="25" t="s">
        <v>658</v>
      </c>
      <c r="C23" s="25" t="s">
        <v>659</v>
      </c>
      <c r="D23" s="25" t="s">
        <v>28</v>
      </c>
      <c r="E23" s="26">
        <v>1917000</v>
      </c>
      <c r="F23" s="27">
        <v>1706.13</v>
      </c>
      <c r="G23" s="28">
        <v>1.1443719999999999E-2</v>
      </c>
      <c r="H23" s="23" t="s">
        <v>148</v>
      </c>
    </row>
    <row r="24" spans="1:8" x14ac:dyDescent="0.2">
      <c r="A24" s="24">
        <v>18</v>
      </c>
      <c r="B24" s="25" t="s">
        <v>36</v>
      </c>
      <c r="C24" s="25" t="s">
        <v>37</v>
      </c>
      <c r="D24" s="25" t="s">
        <v>38</v>
      </c>
      <c r="E24" s="26">
        <v>23496</v>
      </c>
      <c r="F24" s="27">
        <v>1694.2613160000001</v>
      </c>
      <c r="G24" s="28">
        <v>1.136412E-2</v>
      </c>
      <c r="H24" s="23" t="s">
        <v>148</v>
      </c>
    </row>
    <row r="25" spans="1:8" x14ac:dyDescent="0.2">
      <c r="A25" s="24">
        <v>19</v>
      </c>
      <c r="B25" s="25" t="s">
        <v>351</v>
      </c>
      <c r="C25" s="25" t="s">
        <v>352</v>
      </c>
      <c r="D25" s="25" t="s">
        <v>353</v>
      </c>
      <c r="E25" s="26">
        <v>399836</v>
      </c>
      <c r="F25" s="27">
        <v>1638.3280099999999</v>
      </c>
      <c r="G25" s="28">
        <v>1.0988950000000001E-2</v>
      </c>
      <c r="H25" s="23" t="s">
        <v>148</v>
      </c>
    </row>
    <row r="26" spans="1:8" x14ac:dyDescent="0.2">
      <c r="A26" s="24">
        <v>20</v>
      </c>
      <c r="B26" s="25" t="s">
        <v>490</v>
      </c>
      <c r="C26" s="25" t="s">
        <v>491</v>
      </c>
      <c r="D26" s="25" t="s">
        <v>206</v>
      </c>
      <c r="E26" s="26">
        <v>100100</v>
      </c>
      <c r="F26" s="27">
        <v>1594.0925</v>
      </c>
      <c r="G26" s="28">
        <v>1.069224E-2</v>
      </c>
      <c r="H26" s="23" t="s">
        <v>148</v>
      </c>
    </row>
    <row r="27" spans="1:8" x14ac:dyDescent="0.2">
      <c r="A27" s="24">
        <v>21</v>
      </c>
      <c r="B27" s="25" t="s">
        <v>340</v>
      </c>
      <c r="C27" s="25" t="s">
        <v>341</v>
      </c>
      <c r="D27" s="25" t="s">
        <v>89</v>
      </c>
      <c r="E27" s="26">
        <v>17250</v>
      </c>
      <c r="F27" s="27">
        <v>1543.116</v>
      </c>
      <c r="G27" s="28">
        <v>1.035032E-2</v>
      </c>
      <c r="H27" s="23" t="s">
        <v>148</v>
      </c>
    </row>
    <row r="28" spans="1:8" x14ac:dyDescent="0.2">
      <c r="A28" s="24">
        <v>22</v>
      </c>
      <c r="B28" s="25" t="s">
        <v>662</v>
      </c>
      <c r="C28" s="25" t="s">
        <v>663</v>
      </c>
      <c r="D28" s="25" t="s">
        <v>89</v>
      </c>
      <c r="E28" s="26">
        <v>76000</v>
      </c>
      <c r="F28" s="27">
        <v>1525.586</v>
      </c>
      <c r="G28" s="28">
        <v>1.0232740000000001E-2</v>
      </c>
      <c r="H28" s="23" t="s">
        <v>148</v>
      </c>
    </row>
    <row r="29" spans="1:8" ht="25.5" x14ac:dyDescent="0.2">
      <c r="A29" s="24">
        <v>23</v>
      </c>
      <c r="B29" s="25" t="s">
        <v>334</v>
      </c>
      <c r="C29" s="25" t="s">
        <v>335</v>
      </c>
      <c r="D29" s="25" t="s">
        <v>200</v>
      </c>
      <c r="E29" s="26">
        <v>87700</v>
      </c>
      <c r="F29" s="27">
        <v>1521.3318999999999</v>
      </c>
      <c r="G29" s="28">
        <v>1.020421E-2</v>
      </c>
      <c r="H29" s="23" t="s">
        <v>148</v>
      </c>
    </row>
    <row r="30" spans="1:8" x14ac:dyDescent="0.2">
      <c r="A30" s="24">
        <v>24</v>
      </c>
      <c r="B30" s="25" t="s">
        <v>579</v>
      </c>
      <c r="C30" s="25" t="s">
        <v>580</v>
      </c>
      <c r="D30" s="25" t="s">
        <v>221</v>
      </c>
      <c r="E30" s="26">
        <v>105600</v>
      </c>
      <c r="F30" s="27">
        <v>1479.7728</v>
      </c>
      <c r="G30" s="28">
        <v>9.9254500000000006E-3</v>
      </c>
      <c r="H30" s="23" t="s">
        <v>148</v>
      </c>
    </row>
    <row r="31" spans="1:8" ht="25.5" x14ac:dyDescent="0.2">
      <c r="A31" s="24">
        <v>25</v>
      </c>
      <c r="B31" s="25" t="s">
        <v>193</v>
      </c>
      <c r="C31" s="25" t="s">
        <v>194</v>
      </c>
      <c r="D31" s="25" t="s">
        <v>195</v>
      </c>
      <c r="E31" s="26">
        <v>71500</v>
      </c>
      <c r="F31" s="27">
        <v>1417.2014999999999</v>
      </c>
      <c r="G31" s="28">
        <v>9.5057600000000003E-3</v>
      </c>
      <c r="H31" s="23" t="s">
        <v>148</v>
      </c>
    </row>
    <row r="32" spans="1:8" x14ac:dyDescent="0.2">
      <c r="A32" s="24">
        <v>26</v>
      </c>
      <c r="B32" s="25" t="s">
        <v>581</v>
      </c>
      <c r="C32" s="25" t="s">
        <v>582</v>
      </c>
      <c r="D32" s="25" t="s">
        <v>272</v>
      </c>
      <c r="E32" s="26">
        <v>11700</v>
      </c>
      <c r="F32" s="27">
        <v>1348.0915500000001</v>
      </c>
      <c r="G32" s="28">
        <v>9.0422100000000002E-3</v>
      </c>
      <c r="H32" s="23" t="s">
        <v>148</v>
      </c>
    </row>
    <row r="33" spans="1:8" x14ac:dyDescent="0.2">
      <c r="A33" s="24">
        <v>27</v>
      </c>
      <c r="B33" s="25" t="s">
        <v>34</v>
      </c>
      <c r="C33" s="25" t="s">
        <v>35</v>
      </c>
      <c r="D33" s="25" t="s">
        <v>16</v>
      </c>
      <c r="E33" s="26">
        <v>475000</v>
      </c>
      <c r="F33" s="27">
        <v>1322.7325000000001</v>
      </c>
      <c r="G33" s="28">
        <v>8.8721200000000007E-3</v>
      </c>
      <c r="H33" s="23" t="s">
        <v>148</v>
      </c>
    </row>
    <row r="34" spans="1:8" ht="25.5" x14ac:dyDescent="0.2">
      <c r="A34" s="24">
        <v>28</v>
      </c>
      <c r="B34" s="25" t="s">
        <v>23</v>
      </c>
      <c r="C34" s="25" t="s">
        <v>24</v>
      </c>
      <c r="D34" s="25" t="s">
        <v>25</v>
      </c>
      <c r="E34" s="26">
        <v>11380</v>
      </c>
      <c r="F34" s="27">
        <v>1309.7867900000001</v>
      </c>
      <c r="G34" s="28">
        <v>8.7852899999999994E-3</v>
      </c>
      <c r="H34" s="23" t="s">
        <v>148</v>
      </c>
    </row>
    <row r="35" spans="1:8" ht="25.5" x14ac:dyDescent="0.2">
      <c r="A35" s="24">
        <v>29</v>
      </c>
      <c r="B35" s="25" t="s">
        <v>222</v>
      </c>
      <c r="C35" s="25" t="s">
        <v>223</v>
      </c>
      <c r="D35" s="25" t="s">
        <v>200</v>
      </c>
      <c r="E35" s="26">
        <v>25000</v>
      </c>
      <c r="F35" s="27">
        <v>1220.425</v>
      </c>
      <c r="G35" s="28">
        <v>8.1858999999999994E-3</v>
      </c>
      <c r="H35" s="23" t="s">
        <v>148</v>
      </c>
    </row>
    <row r="36" spans="1:8" x14ac:dyDescent="0.2">
      <c r="A36" s="24">
        <v>30</v>
      </c>
      <c r="B36" s="25" t="s">
        <v>224</v>
      </c>
      <c r="C36" s="25" t="s">
        <v>225</v>
      </c>
      <c r="D36" s="25" t="s">
        <v>226</v>
      </c>
      <c r="E36" s="26">
        <v>176750</v>
      </c>
      <c r="F36" s="27">
        <v>1174.238625</v>
      </c>
      <c r="G36" s="28">
        <v>7.8761100000000004E-3</v>
      </c>
      <c r="H36" s="23" t="s">
        <v>148</v>
      </c>
    </row>
    <row r="37" spans="1:8" ht="25.5" x14ac:dyDescent="0.2">
      <c r="A37" s="24">
        <v>31</v>
      </c>
      <c r="B37" s="25" t="s">
        <v>356</v>
      </c>
      <c r="C37" s="25" t="s">
        <v>357</v>
      </c>
      <c r="D37" s="25" t="s">
        <v>25</v>
      </c>
      <c r="E37" s="26">
        <v>40900</v>
      </c>
      <c r="F37" s="27">
        <v>1067.9603500000001</v>
      </c>
      <c r="G37" s="28">
        <v>7.1632600000000003E-3</v>
      </c>
      <c r="H37" s="23" t="s">
        <v>148</v>
      </c>
    </row>
    <row r="38" spans="1:8" x14ac:dyDescent="0.2">
      <c r="A38" s="24">
        <v>32</v>
      </c>
      <c r="B38" s="25" t="s">
        <v>362</v>
      </c>
      <c r="C38" s="25" t="s">
        <v>363</v>
      </c>
      <c r="D38" s="25" t="s">
        <v>272</v>
      </c>
      <c r="E38" s="26">
        <v>146790</v>
      </c>
      <c r="F38" s="27">
        <v>990.02515500000004</v>
      </c>
      <c r="G38" s="28">
        <v>6.6405099999999996E-3</v>
      </c>
      <c r="H38" s="23" t="s">
        <v>148</v>
      </c>
    </row>
    <row r="39" spans="1:8" x14ac:dyDescent="0.2">
      <c r="A39" s="24">
        <v>33</v>
      </c>
      <c r="B39" s="25" t="s">
        <v>49</v>
      </c>
      <c r="C39" s="25" t="s">
        <v>50</v>
      </c>
      <c r="D39" s="25" t="s">
        <v>22</v>
      </c>
      <c r="E39" s="26">
        <v>260000</v>
      </c>
      <c r="F39" s="27">
        <v>976.04</v>
      </c>
      <c r="G39" s="28">
        <v>6.5467099999999999E-3</v>
      </c>
      <c r="H39" s="23" t="s">
        <v>148</v>
      </c>
    </row>
    <row r="40" spans="1:8" x14ac:dyDescent="0.2">
      <c r="A40" s="24">
        <v>34</v>
      </c>
      <c r="B40" s="25" t="s">
        <v>583</v>
      </c>
      <c r="C40" s="25" t="s">
        <v>584</v>
      </c>
      <c r="D40" s="25" t="s">
        <v>272</v>
      </c>
      <c r="E40" s="26">
        <v>11937</v>
      </c>
      <c r="F40" s="27">
        <v>940.49832449999997</v>
      </c>
      <c r="G40" s="28">
        <v>6.3083100000000001E-3</v>
      </c>
      <c r="H40" s="23" t="s">
        <v>148</v>
      </c>
    </row>
    <row r="41" spans="1:8" ht="25.5" x14ac:dyDescent="0.2">
      <c r="A41" s="24">
        <v>35</v>
      </c>
      <c r="B41" s="25" t="s">
        <v>499</v>
      </c>
      <c r="C41" s="25" t="s">
        <v>500</v>
      </c>
      <c r="D41" s="25" t="s">
        <v>211</v>
      </c>
      <c r="E41" s="26">
        <v>93437</v>
      </c>
      <c r="F41" s="27">
        <v>936.14530300000001</v>
      </c>
      <c r="G41" s="28">
        <v>6.27912E-3</v>
      </c>
      <c r="H41" s="23" t="s">
        <v>148</v>
      </c>
    </row>
    <row r="42" spans="1:8" ht="25.5" x14ac:dyDescent="0.2">
      <c r="A42" s="24">
        <v>36</v>
      </c>
      <c r="B42" s="25" t="s">
        <v>288</v>
      </c>
      <c r="C42" s="25" t="s">
        <v>289</v>
      </c>
      <c r="D42" s="25" t="s">
        <v>200</v>
      </c>
      <c r="E42" s="26">
        <v>102300</v>
      </c>
      <c r="F42" s="27">
        <v>906.78719999999998</v>
      </c>
      <c r="G42" s="28">
        <v>6.0822000000000003E-3</v>
      </c>
      <c r="H42" s="23" t="s">
        <v>148</v>
      </c>
    </row>
    <row r="43" spans="1:8" ht="25.5" x14ac:dyDescent="0.2">
      <c r="A43" s="24">
        <v>37</v>
      </c>
      <c r="B43" s="25" t="s">
        <v>209</v>
      </c>
      <c r="C43" s="25" t="s">
        <v>210</v>
      </c>
      <c r="D43" s="25" t="s">
        <v>211</v>
      </c>
      <c r="E43" s="26">
        <v>129000</v>
      </c>
      <c r="F43" s="27">
        <v>840.62850000000003</v>
      </c>
      <c r="G43" s="28">
        <v>5.6384499999999997E-3</v>
      </c>
      <c r="H43" s="23" t="s">
        <v>148</v>
      </c>
    </row>
    <row r="44" spans="1:8" x14ac:dyDescent="0.2">
      <c r="A44" s="24">
        <v>38</v>
      </c>
      <c r="B44" s="25" t="s">
        <v>589</v>
      </c>
      <c r="C44" s="25" t="s">
        <v>590</v>
      </c>
      <c r="D44" s="25" t="s">
        <v>206</v>
      </c>
      <c r="E44" s="26">
        <v>59100</v>
      </c>
      <c r="F44" s="27">
        <v>838.18574999999998</v>
      </c>
      <c r="G44" s="28">
        <v>5.6220599999999999E-3</v>
      </c>
      <c r="H44" s="23" t="s">
        <v>148</v>
      </c>
    </row>
    <row r="45" spans="1:8" x14ac:dyDescent="0.2">
      <c r="A45" s="24">
        <v>39</v>
      </c>
      <c r="B45" s="25" t="s">
        <v>495</v>
      </c>
      <c r="C45" s="25" t="s">
        <v>496</v>
      </c>
      <c r="D45" s="25" t="s">
        <v>277</v>
      </c>
      <c r="E45" s="26">
        <v>54000</v>
      </c>
      <c r="F45" s="27">
        <v>835.83900000000006</v>
      </c>
      <c r="G45" s="28">
        <v>5.6063199999999997E-3</v>
      </c>
      <c r="H45" s="23" t="s">
        <v>148</v>
      </c>
    </row>
    <row r="46" spans="1:8" x14ac:dyDescent="0.2">
      <c r="A46" s="24">
        <v>40</v>
      </c>
      <c r="B46" s="25" t="s">
        <v>96</v>
      </c>
      <c r="C46" s="25" t="s">
        <v>97</v>
      </c>
      <c r="D46" s="25" t="s">
        <v>66</v>
      </c>
      <c r="E46" s="26">
        <v>27000</v>
      </c>
      <c r="F46" s="27">
        <v>823.99950000000001</v>
      </c>
      <c r="G46" s="28">
        <v>5.5269100000000003E-3</v>
      </c>
      <c r="H46" s="23" t="s">
        <v>148</v>
      </c>
    </row>
    <row r="47" spans="1:8" x14ac:dyDescent="0.2">
      <c r="A47" s="24">
        <v>41</v>
      </c>
      <c r="B47" s="25" t="s">
        <v>278</v>
      </c>
      <c r="C47" s="25" t="s">
        <v>279</v>
      </c>
      <c r="D47" s="25" t="s">
        <v>248</v>
      </c>
      <c r="E47" s="26">
        <v>22000</v>
      </c>
      <c r="F47" s="27">
        <v>819.13699999999994</v>
      </c>
      <c r="G47" s="28">
        <v>5.4942899999999998E-3</v>
      </c>
      <c r="H47" s="23" t="s">
        <v>148</v>
      </c>
    </row>
    <row r="48" spans="1:8" ht="25.5" x14ac:dyDescent="0.2">
      <c r="A48" s="24">
        <v>42</v>
      </c>
      <c r="B48" s="25" t="s">
        <v>198</v>
      </c>
      <c r="C48" s="25" t="s">
        <v>199</v>
      </c>
      <c r="D48" s="25" t="s">
        <v>200</v>
      </c>
      <c r="E48" s="26">
        <v>40000</v>
      </c>
      <c r="F48" s="27">
        <v>811.18</v>
      </c>
      <c r="G48" s="28">
        <v>5.4409200000000001E-3</v>
      </c>
      <c r="H48" s="23" t="s">
        <v>148</v>
      </c>
    </row>
    <row r="49" spans="1:8" x14ac:dyDescent="0.2">
      <c r="A49" s="24">
        <v>43</v>
      </c>
      <c r="B49" s="25" t="s">
        <v>31</v>
      </c>
      <c r="C49" s="25" t="s">
        <v>32</v>
      </c>
      <c r="D49" s="25" t="s">
        <v>33</v>
      </c>
      <c r="E49" s="26">
        <v>263000</v>
      </c>
      <c r="F49" s="27">
        <v>792.47159999999997</v>
      </c>
      <c r="G49" s="28">
        <v>5.3154400000000003E-3</v>
      </c>
      <c r="H49" s="23" t="s">
        <v>148</v>
      </c>
    </row>
    <row r="50" spans="1:8" ht="25.5" x14ac:dyDescent="0.2">
      <c r="A50" s="24">
        <v>44</v>
      </c>
      <c r="B50" s="25" t="s">
        <v>585</v>
      </c>
      <c r="C50" s="25" t="s">
        <v>586</v>
      </c>
      <c r="D50" s="25" t="s">
        <v>200</v>
      </c>
      <c r="E50" s="26">
        <v>68900</v>
      </c>
      <c r="F50" s="27">
        <v>788.35379999999998</v>
      </c>
      <c r="G50" s="28">
        <v>5.2878200000000004E-3</v>
      </c>
      <c r="H50" s="23" t="s">
        <v>148</v>
      </c>
    </row>
    <row r="51" spans="1:8" x14ac:dyDescent="0.2">
      <c r="A51" s="24">
        <v>45</v>
      </c>
      <c r="B51" s="25" t="s">
        <v>342</v>
      </c>
      <c r="C51" s="25" t="s">
        <v>343</v>
      </c>
      <c r="D51" s="25" t="s">
        <v>221</v>
      </c>
      <c r="E51" s="26">
        <v>145000</v>
      </c>
      <c r="F51" s="27">
        <v>782.49249999999995</v>
      </c>
      <c r="G51" s="28">
        <v>5.2484999999999997E-3</v>
      </c>
      <c r="H51" s="23" t="s">
        <v>148</v>
      </c>
    </row>
    <row r="52" spans="1:8" x14ac:dyDescent="0.2">
      <c r="A52" s="24">
        <v>46</v>
      </c>
      <c r="B52" s="25" t="s">
        <v>292</v>
      </c>
      <c r="C52" s="25" t="s">
        <v>293</v>
      </c>
      <c r="D52" s="25" t="s">
        <v>71</v>
      </c>
      <c r="E52" s="26">
        <v>88045</v>
      </c>
      <c r="F52" s="27">
        <v>770.83397500000001</v>
      </c>
      <c r="G52" s="28">
        <v>5.1703000000000001E-3</v>
      </c>
      <c r="H52" s="23" t="s">
        <v>148</v>
      </c>
    </row>
    <row r="53" spans="1:8" x14ac:dyDescent="0.2">
      <c r="A53" s="24">
        <v>47</v>
      </c>
      <c r="B53" s="34" t="s">
        <v>964</v>
      </c>
      <c r="C53" s="34" t="s">
        <v>965</v>
      </c>
      <c r="D53" s="34" t="s">
        <v>22</v>
      </c>
      <c r="E53" s="79">
        <v>998132</v>
      </c>
      <c r="F53" s="73">
        <f>75848050.68/10^5</f>
        <v>758.48050680000006</v>
      </c>
      <c r="G53" s="110">
        <f>F53/F183</f>
        <v>5.0874445964109718E-3</v>
      </c>
      <c r="H53" s="23" t="s">
        <v>148</v>
      </c>
    </row>
    <row r="54" spans="1:8" x14ac:dyDescent="0.2">
      <c r="A54" s="24">
        <v>48</v>
      </c>
      <c r="B54" s="25" t="s">
        <v>69</v>
      </c>
      <c r="C54" s="25" t="s">
        <v>70</v>
      </c>
      <c r="D54" s="25" t="s">
        <v>71</v>
      </c>
      <c r="E54" s="26">
        <v>14400</v>
      </c>
      <c r="F54" s="27">
        <v>702.33119999999997</v>
      </c>
      <c r="G54" s="28">
        <v>4.7108300000000001E-3</v>
      </c>
      <c r="H54" s="23" t="s">
        <v>148</v>
      </c>
    </row>
    <row r="55" spans="1:8" x14ac:dyDescent="0.2">
      <c r="A55" s="24">
        <v>49</v>
      </c>
      <c r="B55" s="25" t="s">
        <v>201</v>
      </c>
      <c r="C55" s="25" t="s">
        <v>202</v>
      </c>
      <c r="D55" s="25" t="s">
        <v>203</v>
      </c>
      <c r="E55" s="26">
        <v>100000</v>
      </c>
      <c r="F55" s="27">
        <v>698.35</v>
      </c>
      <c r="G55" s="28">
        <v>4.68412E-3</v>
      </c>
      <c r="H55" s="23" t="s">
        <v>148</v>
      </c>
    </row>
    <row r="56" spans="1:8" ht="25.5" x14ac:dyDescent="0.2">
      <c r="A56" s="24">
        <v>50</v>
      </c>
      <c r="B56" s="25" t="s">
        <v>39</v>
      </c>
      <c r="C56" s="25" t="s">
        <v>40</v>
      </c>
      <c r="D56" s="25" t="s">
        <v>25</v>
      </c>
      <c r="E56" s="26">
        <v>14127</v>
      </c>
      <c r="F56" s="27">
        <v>696.83546550000005</v>
      </c>
      <c r="G56" s="28">
        <v>4.6739700000000004E-3</v>
      </c>
      <c r="H56" s="23" t="s">
        <v>148</v>
      </c>
    </row>
    <row r="57" spans="1:8" x14ac:dyDescent="0.2">
      <c r="A57" s="24">
        <v>51</v>
      </c>
      <c r="B57" s="25" t="s">
        <v>20</v>
      </c>
      <c r="C57" s="25" t="s">
        <v>21</v>
      </c>
      <c r="D57" s="25" t="s">
        <v>22</v>
      </c>
      <c r="E57" s="26">
        <v>194000</v>
      </c>
      <c r="F57" s="27">
        <v>693.74400000000003</v>
      </c>
      <c r="G57" s="28">
        <v>4.6532300000000004E-3</v>
      </c>
      <c r="H57" s="23" t="s">
        <v>148</v>
      </c>
    </row>
    <row r="58" spans="1:8" x14ac:dyDescent="0.2">
      <c r="A58" s="24">
        <v>52</v>
      </c>
      <c r="B58" s="25" t="s">
        <v>492</v>
      </c>
      <c r="C58" s="25" t="s">
        <v>493</v>
      </c>
      <c r="D58" s="25" t="s">
        <v>494</v>
      </c>
      <c r="E58" s="26">
        <v>98000</v>
      </c>
      <c r="F58" s="27">
        <v>668.80100000000004</v>
      </c>
      <c r="G58" s="28">
        <v>4.48593E-3</v>
      </c>
      <c r="H58" s="23" t="s">
        <v>148</v>
      </c>
    </row>
    <row r="59" spans="1:8" x14ac:dyDescent="0.2">
      <c r="A59" s="24">
        <v>53</v>
      </c>
      <c r="B59" s="25" t="s">
        <v>110</v>
      </c>
      <c r="C59" s="25" t="s">
        <v>111</v>
      </c>
      <c r="D59" s="25" t="s">
        <v>66</v>
      </c>
      <c r="E59" s="26">
        <v>38470</v>
      </c>
      <c r="F59" s="27">
        <v>652.72049000000004</v>
      </c>
      <c r="G59" s="28">
        <v>4.3780700000000004E-3</v>
      </c>
      <c r="H59" s="23" t="s">
        <v>148</v>
      </c>
    </row>
    <row r="60" spans="1:8" x14ac:dyDescent="0.2">
      <c r="A60" s="24">
        <v>54</v>
      </c>
      <c r="B60" s="25" t="s">
        <v>76</v>
      </c>
      <c r="C60" s="25" t="s">
        <v>77</v>
      </c>
      <c r="D60" s="25" t="s">
        <v>13</v>
      </c>
      <c r="E60" s="26">
        <v>195020</v>
      </c>
      <c r="F60" s="27">
        <v>651.95186000000001</v>
      </c>
      <c r="G60" s="28">
        <v>4.3729099999999998E-3</v>
      </c>
      <c r="H60" s="23" t="s">
        <v>148</v>
      </c>
    </row>
    <row r="61" spans="1:8" x14ac:dyDescent="0.2">
      <c r="A61" s="24">
        <v>55</v>
      </c>
      <c r="B61" s="25" t="s">
        <v>591</v>
      </c>
      <c r="C61" s="25" t="s">
        <v>592</v>
      </c>
      <c r="D61" s="25" t="s">
        <v>71</v>
      </c>
      <c r="E61" s="26">
        <v>63209</v>
      </c>
      <c r="F61" s="27">
        <v>634.17589699999996</v>
      </c>
      <c r="G61" s="28">
        <v>4.2536800000000001E-3</v>
      </c>
      <c r="H61" s="23" t="s">
        <v>148</v>
      </c>
    </row>
    <row r="62" spans="1:8" x14ac:dyDescent="0.2">
      <c r="A62" s="24">
        <v>56</v>
      </c>
      <c r="B62" s="25" t="s">
        <v>587</v>
      </c>
      <c r="C62" s="25" t="s">
        <v>588</v>
      </c>
      <c r="D62" s="25" t="s">
        <v>89</v>
      </c>
      <c r="E62" s="26">
        <v>60000</v>
      </c>
      <c r="F62" s="27">
        <v>608.49</v>
      </c>
      <c r="G62" s="28">
        <v>4.0813999999999998E-3</v>
      </c>
      <c r="H62" s="23" t="s">
        <v>148</v>
      </c>
    </row>
    <row r="63" spans="1:8" x14ac:dyDescent="0.2">
      <c r="A63" s="24">
        <v>57</v>
      </c>
      <c r="B63" s="25" t="s">
        <v>593</v>
      </c>
      <c r="C63" s="25" t="s">
        <v>594</v>
      </c>
      <c r="D63" s="25" t="s">
        <v>66</v>
      </c>
      <c r="E63" s="26">
        <v>300000</v>
      </c>
      <c r="F63" s="27">
        <v>539.79</v>
      </c>
      <c r="G63" s="28">
        <v>3.6205999999999999E-3</v>
      </c>
      <c r="H63" s="23" t="s">
        <v>148</v>
      </c>
    </row>
    <row r="64" spans="1:8" x14ac:dyDescent="0.2">
      <c r="A64" s="24">
        <v>58</v>
      </c>
      <c r="B64" s="25" t="s">
        <v>80</v>
      </c>
      <c r="C64" s="25" t="s">
        <v>81</v>
      </c>
      <c r="D64" s="25" t="s">
        <v>82</v>
      </c>
      <c r="E64" s="26">
        <v>293425</v>
      </c>
      <c r="F64" s="27">
        <v>537.08511999999996</v>
      </c>
      <c r="G64" s="28">
        <v>3.6024500000000001E-3</v>
      </c>
      <c r="H64" s="23" t="s">
        <v>148</v>
      </c>
    </row>
    <row r="65" spans="1:8" x14ac:dyDescent="0.2">
      <c r="A65" s="24">
        <v>59</v>
      </c>
      <c r="B65" s="25" t="s">
        <v>368</v>
      </c>
      <c r="C65" s="25" t="s">
        <v>369</v>
      </c>
      <c r="D65" s="25" t="s">
        <v>370</v>
      </c>
      <c r="E65" s="26">
        <v>114000</v>
      </c>
      <c r="F65" s="27">
        <v>453.94799999999998</v>
      </c>
      <c r="G65" s="28">
        <v>3.0448200000000002E-3</v>
      </c>
      <c r="H65" s="23" t="s">
        <v>148</v>
      </c>
    </row>
    <row r="66" spans="1:8" x14ac:dyDescent="0.2">
      <c r="A66" s="24">
        <v>60</v>
      </c>
      <c r="B66" s="25" t="s">
        <v>257</v>
      </c>
      <c r="C66" s="25" t="s">
        <v>258</v>
      </c>
      <c r="D66" s="25" t="s">
        <v>66</v>
      </c>
      <c r="E66" s="26">
        <v>8550</v>
      </c>
      <c r="F66" s="27">
        <v>440.14972499999999</v>
      </c>
      <c r="G66" s="28">
        <v>2.9522699999999999E-3</v>
      </c>
      <c r="H66" s="23" t="s">
        <v>148</v>
      </c>
    </row>
    <row r="67" spans="1:8" x14ac:dyDescent="0.2">
      <c r="A67" s="24">
        <v>61</v>
      </c>
      <c r="B67" s="25" t="s">
        <v>234</v>
      </c>
      <c r="C67" s="25" t="s">
        <v>235</v>
      </c>
      <c r="D67" s="25" t="s">
        <v>206</v>
      </c>
      <c r="E67" s="26">
        <v>5000</v>
      </c>
      <c r="F67" s="27">
        <v>405.46</v>
      </c>
      <c r="G67" s="28">
        <v>2.71959E-3</v>
      </c>
      <c r="H67" s="23" t="s">
        <v>148</v>
      </c>
    </row>
    <row r="68" spans="1:8" x14ac:dyDescent="0.2">
      <c r="A68" s="24">
        <v>62</v>
      </c>
      <c r="B68" s="25" t="s">
        <v>275</v>
      </c>
      <c r="C68" s="25" t="s">
        <v>276</v>
      </c>
      <c r="D68" s="25" t="s">
        <v>277</v>
      </c>
      <c r="E68" s="26">
        <v>65550</v>
      </c>
      <c r="F68" s="27">
        <v>369.93142499999999</v>
      </c>
      <c r="G68" s="28">
        <v>2.4812800000000002E-3</v>
      </c>
      <c r="H68" s="23" t="s">
        <v>148</v>
      </c>
    </row>
    <row r="69" spans="1:8" x14ac:dyDescent="0.2">
      <c r="A69" s="24">
        <v>63</v>
      </c>
      <c r="B69" s="25" t="s">
        <v>545</v>
      </c>
      <c r="C69" s="25" t="s">
        <v>546</v>
      </c>
      <c r="D69" s="25" t="s">
        <v>248</v>
      </c>
      <c r="E69" s="26">
        <v>15673</v>
      </c>
      <c r="F69" s="27">
        <v>366.20748149999997</v>
      </c>
      <c r="G69" s="28">
        <v>2.4563100000000002E-3</v>
      </c>
      <c r="H69" s="23" t="s">
        <v>148</v>
      </c>
    </row>
    <row r="70" spans="1:8" x14ac:dyDescent="0.2">
      <c r="A70" s="24">
        <v>64</v>
      </c>
      <c r="B70" s="25" t="s">
        <v>242</v>
      </c>
      <c r="C70" s="25" t="s">
        <v>243</v>
      </c>
      <c r="D70" s="25" t="s">
        <v>206</v>
      </c>
      <c r="E70" s="26">
        <v>13750</v>
      </c>
      <c r="F70" s="27">
        <v>343.77749999999997</v>
      </c>
      <c r="G70" s="28">
        <v>2.3058599999999999E-3</v>
      </c>
      <c r="H70" s="23" t="s">
        <v>148</v>
      </c>
    </row>
    <row r="71" spans="1:8" x14ac:dyDescent="0.2">
      <c r="A71" s="24">
        <v>65</v>
      </c>
      <c r="B71" s="25" t="s">
        <v>131</v>
      </c>
      <c r="C71" s="25" t="s">
        <v>132</v>
      </c>
      <c r="D71" s="25" t="s">
        <v>56</v>
      </c>
      <c r="E71" s="26">
        <v>110100</v>
      </c>
      <c r="F71" s="27">
        <v>280.86509999999998</v>
      </c>
      <c r="G71" s="28">
        <v>1.8838800000000001E-3</v>
      </c>
      <c r="H71" s="23" t="s">
        <v>148</v>
      </c>
    </row>
    <row r="72" spans="1:8" x14ac:dyDescent="0.2">
      <c r="A72" s="24">
        <v>66</v>
      </c>
      <c r="B72" s="25" t="s">
        <v>503</v>
      </c>
      <c r="C72" s="25" t="s">
        <v>504</v>
      </c>
      <c r="D72" s="25" t="s">
        <v>353</v>
      </c>
      <c r="E72" s="26">
        <v>11400</v>
      </c>
      <c r="F72" s="27">
        <v>257.50889999999998</v>
      </c>
      <c r="G72" s="28">
        <v>1.72722E-3</v>
      </c>
      <c r="H72" s="23" t="s">
        <v>148</v>
      </c>
    </row>
    <row r="73" spans="1:8" x14ac:dyDescent="0.2">
      <c r="A73" s="24">
        <v>67</v>
      </c>
      <c r="B73" s="25" t="s">
        <v>354</v>
      </c>
      <c r="C73" s="25" t="s">
        <v>355</v>
      </c>
      <c r="D73" s="25" t="s">
        <v>233</v>
      </c>
      <c r="E73" s="26">
        <v>126872</v>
      </c>
      <c r="F73" s="27">
        <v>255.900824</v>
      </c>
      <c r="G73" s="28">
        <v>1.7164299999999999E-3</v>
      </c>
      <c r="H73" s="23" t="s">
        <v>148</v>
      </c>
    </row>
    <row r="74" spans="1:8" x14ac:dyDescent="0.2">
      <c r="A74" s="24">
        <v>68</v>
      </c>
      <c r="B74" s="25" t="s">
        <v>118</v>
      </c>
      <c r="C74" s="25" t="s">
        <v>119</v>
      </c>
      <c r="D74" s="25" t="s">
        <v>66</v>
      </c>
      <c r="E74" s="26">
        <v>26563</v>
      </c>
      <c r="F74" s="27">
        <v>191.18719250000001</v>
      </c>
      <c r="G74" s="28">
        <v>1.2823699999999999E-3</v>
      </c>
      <c r="H74" s="23" t="s">
        <v>148</v>
      </c>
    </row>
    <row r="75" spans="1:8" x14ac:dyDescent="0.2">
      <c r="A75" s="24">
        <v>69</v>
      </c>
      <c r="B75" s="25" t="s">
        <v>366</v>
      </c>
      <c r="C75" s="25" t="s">
        <v>367</v>
      </c>
      <c r="D75" s="25" t="s">
        <v>38</v>
      </c>
      <c r="E75" s="26">
        <v>3500</v>
      </c>
      <c r="F75" s="27">
        <v>107.21725000000001</v>
      </c>
      <c r="G75" s="28">
        <v>7.1915E-4</v>
      </c>
      <c r="H75" s="23" t="s">
        <v>148</v>
      </c>
    </row>
    <row r="76" spans="1:8" x14ac:dyDescent="0.2">
      <c r="A76" s="24">
        <v>70</v>
      </c>
      <c r="B76" s="25" t="s">
        <v>537</v>
      </c>
      <c r="C76" s="25" t="s">
        <v>538</v>
      </c>
      <c r="D76" s="25" t="s">
        <v>71</v>
      </c>
      <c r="E76" s="26">
        <v>2798</v>
      </c>
      <c r="F76" s="27">
        <v>80.56841</v>
      </c>
      <c r="G76" s="28">
        <v>5.4040999999999996E-4</v>
      </c>
      <c r="H76" s="23" t="s">
        <v>148</v>
      </c>
    </row>
    <row r="77" spans="1:8" x14ac:dyDescent="0.2">
      <c r="A77" s="24">
        <v>71</v>
      </c>
      <c r="B77" s="25" t="s">
        <v>672</v>
      </c>
      <c r="C77" s="25" t="s">
        <v>673</v>
      </c>
      <c r="D77" s="25" t="s">
        <v>82</v>
      </c>
      <c r="E77" s="26">
        <v>4400</v>
      </c>
      <c r="F77" s="27">
        <v>61.025799999999997</v>
      </c>
      <c r="G77" s="28">
        <v>4.0933000000000001E-4</v>
      </c>
      <c r="H77" s="23" t="s">
        <v>148</v>
      </c>
    </row>
    <row r="78" spans="1:8" x14ac:dyDescent="0.2">
      <c r="A78" s="21"/>
      <c r="B78" s="21"/>
      <c r="C78" s="22" t="s">
        <v>147</v>
      </c>
      <c r="D78" s="21"/>
      <c r="E78" s="21" t="s">
        <v>148</v>
      </c>
      <c r="F78" s="29">
        <f>SUM(F7:F77)</f>
        <v>109058.06108330002</v>
      </c>
      <c r="G78" s="30">
        <f>SUM(G7:G77)</f>
        <v>0.73149786995696997</v>
      </c>
      <c r="H78" s="23" t="s">
        <v>148</v>
      </c>
    </row>
    <row r="79" spans="1:8" x14ac:dyDescent="0.2">
      <c r="A79" s="21"/>
      <c r="B79" s="21"/>
      <c r="C79" s="31"/>
      <c r="D79" s="21"/>
      <c r="E79" s="21"/>
      <c r="F79" s="32"/>
      <c r="G79" s="32"/>
      <c r="H79" s="23" t="s">
        <v>148</v>
      </c>
    </row>
    <row r="80" spans="1:8" x14ac:dyDescent="0.2">
      <c r="A80" s="21"/>
      <c r="B80" s="21"/>
      <c r="C80" s="22" t="s">
        <v>149</v>
      </c>
      <c r="D80" s="21"/>
      <c r="E80" s="21"/>
      <c r="F80" s="21"/>
      <c r="G80" s="21"/>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151</v>
      </c>
      <c r="D83" s="21"/>
      <c r="E83" s="21"/>
      <c r="F83" s="21"/>
      <c r="G83" s="21"/>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152</v>
      </c>
      <c r="D86" s="21"/>
      <c r="E86" s="21"/>
      <c r="F86" s="21"/>
      <c r="G86" s="21"/>
      <c r="H86" s="23" t="s">
        <v>148</v>
      </c>
    </row>
    <row r="87" spans="1:8" x14ac:dyDescent="0.2">
      <c r="A87" s="21"/>
      <c r="B87" s="21"/>
      <c r="C87" s="22" t="s">
        <v>147</v>
      </c>
      <c r="D87" s="21"/>
      <c r="E87" s="21" t="s">
        <v>148</v>
      </c>
      <c r="F87" s="33" t="s">
        <v>150</v>
      </c>
      <c r="G87" s="30">
        <v>0</v>
      </c>
      <c r="H87" s="23" t="s">
        <v>148</v>
      </c>
    </row>
    <row r="88" spans="1:8" x14ac:dyDescent="0.2">
      <c r="A88" s="21"/>
      <c r="B88" s="21"/>
      <c r="C88" s="31"/>
      <c r="D88" s="21"/>
      <c r="E88" s="21"/>
      <c r="F88" s="32"/>
      <c r="G88" s="32"/>
      <c r="H88" s="23" t="s">
        <v>148</v>
      </c>
    </row>
    <row r="89" spans="1:8" x14ac:dyDescent="0.2">
      <c r="A89" s="21"/>
      <c r="B89" s="21"/>
      <c r="C89" s="22" t="s">
        <v>153</v>
      </c>
      <c r="D89" s="21"/>
      <c r="E89" s="21"/>
      <c r="F89" s="32"/>
      <c r="G89" s="32"/>
      <c r="H89" s="23" t="s">
        <v>148</v>
      </c>
    </row>
    <row r="90" spans="1:8" x14ac:dyDescent="0.2">
      <c r="A90" s="21"/>
      <c r="B90" s="21"/>
      <c r="C90" s="22" t="s">
        <v>147</v>
      </c>
      <c r="D90" s="21"/>
      <c r="E90" s="21" t="s">
        <v>148</v>
      </c>
      <c r="F90" s="33" t="s">
        <v>150</v>
      </c>
      <c r="G90" s="30">
        <v>0</v>
      </c>
      <c r="H90" s="23" t="s">
        <v>148</v>
      </c>
    </row>
    <row r="91" spans="1:8" x14ac:dyDescent="0.2">
      <c r="A91" s="76"/>
      <c r="B91" s="76"/>
      <c r="C91" s="111"/>
      <c r="D91" s="76"/>
      <c r="E91" s="76"/>
      <c r="F91" s="112"/>
      <c r="G91" s="112"/>
      <c r="H91" s="23" t="s">
        <v>148</v>
      </c>
    </row>
    <row r="92" spans="1:8" x14ac:dyDescent="0.2">
      <c r="A92" s="76"/>
      <c r="B92" s="76"/>
      <c r="C92" s="48" t="s">
        <v>880</v>
      </c>
      <c r="D92" s="76"/>
      <c r="E92" s="76"/>
      <c r="F92" s="76"/>
      <c r="G92" s="76"/>
      <c r="H92" s="23" t="s">
        <v>148</v>
      </c>
    </row>
    <row r="93" spans="1:8" ht="25.5" x14ac:dyDescent="0.2">
      <c r="A93" s="71">
        <v>1</v>
      </c>
      <c r="B93" s="34" t="s">
        <v>881</v>
      </c>
      <c r="C93" s="34" t="s">
        <v>882</v>
      </c>
      <c r="D93" s="34" t="s">
        <v>883</v>
      </c>
      <c r="E93" s="79">
        <v>750</v>
      </c>
      <c r="F93" s="73">
        <f>85167483.53/10^5</f>
        <v>851.67483530000004</v>
      </c>
      <c r="G93" s="74">
        <f>F93/F183</f>
        <v>5.7125377645185771E-3</v>
      </c>
      <c r="H93" s="23">
        <v>8.0749999999999993</v>
      </c>
    </row>
    <row r="94" spans="1:8" x14ac:dyDescent="0.2">
      <c r="A94" s="76"/>
      <c r="B94" s="76"/>
      <c r="C94" s="48" t="s">
        <v>147</v>
      </c>
      <c r="D94" s="76"/>
      <c r="E94" s="76" t="s">
        <v>148</v>
      </c>
      <c r="F94" s="80">
        <f>SUM(F93)</f>
        <v>851.67483530000004</v>
      </c>
      <c r="G94" s="78">
        <f>SUM(G93)</f>
        <v>5.7125377645185771E-3</v>
      </c>
      <c r="H94" s="23" t="s">
        <v>148</v>
      </c>
    </row>
    <row r="95" spans="1:8" x14ac:dyDescent="0.2">
      <c r="A95" s="21"/>
      <c r="B95" s="21"/>
      <c r="C95" s="31"/>
      <c r="D95" s="21"/>
      <c r="E95" s="21"/>
      <c r="F95" s="32"/>
      <c r="G95" s="32"/>
      <c r="H95" s="23" t="s">
        <v>148</v>
      </c>
    </row>
    <row r="96" spans="1:8" x14ac:dyDescent="0.2">
      <c r="A96" s="21"/>
      <c r="B96" s="21"/>
      <c r="C96" s="22" t="s">
        <v>154</v>
      </c>
      <c r="D96" s="21"/>
      <c r="E96" s="21"/>
      <c r="F96" s="32"/>
      <c r="G96" s="32"/>
      <c r="H96" s="23" t="s">
        <v>148</v>
      </c>
    </row>
    <row r="97" spans="1:8" x14ac:dyDescent="0.2">
      <c r="A97" s="24">
        <v>1</v>
      </c>
      <c r="B97" s="25"/>
      <c r="C97" s="25" t="s">
        <v>953</v>
      </c>
      <c r="D97" s="25" t="s">
        <v>569</v>
      </c>
      <c r="E97" s="26">
        <v>-1250</v>
      </c>
      <c r="F97" s="27">
        <v>-13.816875</v>
      </c>
      <c r="G97" s="28">
        <f>F97/$F$183</f>
        <v>-9.2675534081419636E-5</v>
      </c>
      <c r="H97" s="23" t="s">
        <v>148</v>
      </c>
    </row>
    <row r="98" spans="1:8" x14ac:dyDescent="0.2">
      <c r="A98" s="24">
        <v>2</v>
      </c>
      <c r="B98" s="25"/>
      <c r="C98" s="25" t="s">
        <v>960</v>
      </c>
      <c r="D98" s="25" t="s">
        <v>569</v>
      </c>
      <c r="E98" s="26">
        <v>-1000</v>
      </c>
      <c r="F98" s="27">
        <v>-26.189</v>
      </c>
      <c r="G98" s="28">
        <f t="shared" ref="G98:G117" si="0">F98/$F$183</f>
        <v>-1.7566052830747175E-4</v>
      </c>
      <c r="H98" s="23" t="s">
        <v>148</v>
      </c>
    </row>
    <row r="99" spans="1:8" x14ac:dyDescent="0.2">
      <c r="A99" s="24">
        <v>3</v>
      </c>
      <c r="B99" s="25"/>
      <c r="C99" s="25" t="s">
        <v>961</v>
      </c>
      <c r="D99" s="25" t="s">
        <v>569</v>
      </c>
      <c r="E99" s="26">
        <v>-4400</v>
      </c>
      <c r="F99" s="27">
        <v>-61.382199999999997</v>
      </c>
      <c r="G99" s="28">
        <f t="shared" si="0"/>
        <v>-4.1171597543529319E-4</v>
      </c>
      <c r="H99" s="23" t="s">
        <v>148</v>
      </c>
    </row>
    <row r="100" spans="1:8" x14ac:dyDescent="0.2">
      <c r="A100" s="24">
        <v>4</v>
      </c>
      <c r="B100" s="25"/>
      <c r="C100" s="25" t="s">
        <v>938</v>
      </c>
      <c r="D100" s="25" t="s">
        <v>569</v>
      </c>
      <c r="E100" s="26">
        <v>-3500</v>
      </c>
      <c r="F100" s="27">
        <v>-107.73</v>
      </c>
      <c r="G100" s="28">
        <f t="shared" si="0"/>
        <v>-7.2258996962709285E-4</v>
      </c>
      <c r="H100" s="23" t="s">
        <v>148</v>
      </c>
    </row>
    <row r="101" spans="1:8" x14ac:dyDescent="0.2">
      <c r="A101" s="24">
        <v>5</v>
      </c>
      <c r="B101" s="25"/>
      <c r="C101" s="25" t="s">
        <v>962</v>
      </c>
      <c r="D101" s="25" t="s">
        <v>569</v>
      </c>
      <c r="E101" s="26">
        <v>-70500</v>
      </c>
      <c r="F101" s="27">
        <v>-129.5085</v>
      </c>
      <c r="G101" s="28">
        <f t="shared" si="0"/>
        <v>-8.6866743786735679E-4</v>
      </c>
      <c r="H101" s="23" t="s">
        <v>148</v>
      </c>
    </row>
    <row r="102" spans="1:8" x14ac:dyDescent="0.2">
      <c r="A102" s="24">
        <v>6</v>
      </c>
      <c r="B102" s="25"/>
      <c r="C102" s="25" t="s">
        <v>951</v>
      </c>
      <c r="D102" s="25" t="s">
        <v>569</v>
      </c>
      <c r="E102" s="26">
        <v>-44800</v>
      </c>
      <c r="F102" s="27">
        <v>-184.3296</v>
      </c>
      <c r="G102" s="28">
        <f t="shared" si="0"/>
        <v>-1.2363753835085321E-3</v>
      </c>
      <c r="H102" s="23" t="s">
        <v>148</v>
      </c>
    </row>
    <row r="103" spans="1:8" x14ac:dyDescent="0.2">
      <c r="A103" s="24">
        <v>7</v>
      </c>
      <c r="B103" s="25"/>
      <c r="C103" s="25" t="s">
        <v>963</v>
      </c>
      <c r="D103" s="25" t="s">
        <v>569</v>
      </c>
      <c r="E103" s="26">
        <v>-11400</v>
      </c>
      <c r="F103" s="27">
        <v>-258.78570000000002</v>
      </c>
      <c r="G103" s="28">
        <f t="shared" si="0"/>
        <v>-1.7357834503195578E-3</v>
      </c>
      <c r="H103" s="23" t="s">
        <v>148</v>
      </c>
    </row>
    <row r="104" spans="1:8" x14ac:dyDescent="0.2">
      <c r="A104" s="24">
        <v>8</v>
      </c>
      <c r="B104" s="25"/>
      <c r="C104" s="25" t="s">
        <v>948</v>
      </c>
      <c r="D104" s="25" t="s">
        <v>569</v>
      </c>
      <c r="E104" s="26">
        <v>-8225</v>
      </c>
      <c r="F104" s="27">
        <v>-297.7079875</v>
      </c>
      <c r="G104" s="28">
        <f t="shared" si="0"/>
        <v>-1.9968514401315133E-3</v>
      </c>
      <c r="H104" s="23" t="s">
        <v>148</v>
      </c>
    </row>
    <row r="105" spans="1:8" x14ac:dyDescent="0.2">
      <c r="A105" s="24">
        <v>9</v>
      </c>
      <c r="B105" s="25"/>
      <c r="C105" s="25" t="s">
        <v>950</v>
      </c>
      <c r="D105" s="25" t="s">
        <v>569</v>
      </c>
      <c r="E105" s="26">
        <v>-62700</v>
      </c>
      <c r="F105" s="27">
        <v>-425.10599999999999</v>
      </c>
      <c r="G105" s="28">
        <f t="shared" si="0"/>
        <v>-2.8513629595126231E-3</v>
      </c>
      <c r="H105" s="23" t="s">
        <v>148</v>
      </c>
    </row>
    <row r="106" spans="1:8" x14ac:dyDescent="0.2">
      <c r="A106" s="24">
        <v>10</v>
      </c>
      <c r="B106" s="25"/>
      <c r="C106" s="25" t="s">
        <v>924</v>
      </c>
      <c r="D106" s="25" t="s">
        <v>569</v>
      </c>
      <c r="E106" s="26">
        <v>-24750</v>
      </c>
      <c r="F106" s="27">
        <v>-454.31099999999998</v>
      </c>
      <c r="G106" s="28">
        <f t="shared" si="0"/>
        <v>-3.047253055706434E-3</v>
      </c>
      <c r="H106" s="23" t="s">
        <v>148</v>
      </c>
    </row>
    <row r="107" spans="1:8" x14ac:dyDescent="0.2">
      <c r="A107" s="24">
        <v>11</v>
      </c>
      <c r="B107" s="25"/>
      <c r="C107" s="25" t="s">
        <v>942</v>
      </c>
      <c r="D107" s="25" t="s">
        <v>569</v>
      </c>
      <c r="E107" s="26">
        <v>-98000</v>
      </c>
      <c r="F107" s="27">
        <v>-671.98599999999999</v>
      </c>
      <c r="G107" s="28">
        <f t="shared" si="0"/>
        <v>-4.5072899223042012E-3</v>
      </c>
      <c r="H107" s="23" t="s">
        <v>148</v>
      </c>
    </row>
    <row r="108" spans="1:8" x14ac:dyDescent="0.2">
      <c r="A108" s="24">
        <v>12</v>
      </c>
      <c r="B108" s="25"/>
      <c r="C108" s="25" t="s">
        <v>941</v>
      </c>
      <c r="D108" s="25" t="s">
        <v>569</v>
      </c>
      <c r="E108" s="26">
        <v>-48400</v>
      </c>
      <c r="F108" s="27">
        <v>-763.80039999999997</v>
      </c>
      <c r="G108" s="28">
        <f t="shared" si="0"/>
        <v>-5.123127335349126E-3</v>
      </c>
      <c r="H108" s="23" t="s">
        <v>148</v>
      </c>
    </row>
    <row r="109" spans="1:8" x14ac:dyDescent="0.2">
      <c r="A109" s="24">
        <v>13</v>
      </c>
      <c r="B109" s="25"/>
      <c r="C109" s="25" t="s">
        <v>921</v>
      </c>
      <c r="D109" s="25" t="s">
        <v>569</v>
      </c>
      <c r="E109" s="26">
        <v>-76000</v>
      </c>
      <c r="F109" s="27">
        <v>-1529.8040000000001</v>
      </c>
      <c r="G109" s="28">
        <f t="shared" si="0"/>
        <v>-1.026103245052822E-2</v>
      </c>
      <c r="H109" s="23" t="s">
        <v>148</v>
      </c>
    </row>
    <row r="110" spans="1:8" x14ac:dyDescent="0.2">
      <c r="A110" s="24">
        <v>14</v>
      </c>
      <c r="B110" s="25"/>
      <c r="C110" s="25" t="s">
        <v>947</v>
      </c>
      <c r="D110" s="25" t="s">
        <v>569</v>
      </c>
      <c r="E110" s="26">
        <v>-17250</v>
      </c>
      <c r="F110" s="27">
        <v>-1550.6714999999999</v>
      </c>
      <c r="G110" s="28">
        <f t="shared" si="0"/>
        <v>-1.0400999462420853E-2</v>
      </c>
      <c r="H110" s="23" t="s">
        <v>148</v>
      </c>
    </row>
    <row r="111" spans="1:8" x14ac:dyDescent="0.2">
      <c r="A111" s="24">
        <v>15</v>
      </c>
      <c r="B111" s="25"/>
      <c r="C111" s="25" t="s">
        <v>954</v>
      </c>
      <c r="D111" s="25" t="s">
        <v>569</v>
      </c>
      <c r="E111" s="26">
        <v>-114800</v>
      </c>
      <c r="F111" s="27">
        <v>-1556.1713999999999</v>
      </c>
      <c r="G111" s="28">
        <f t="shared" si="0"/>
        <v>-1.0437889581922866E-2</v>
      </c>
      <c r="H111" s="23" t="s">
        <v>148</v>
      </c>
    </row>
    <row r="112" spans="1:8" x14ac:dyDescent="0.2">
      <c r="A112" s="24">
        <v>16</v>
      </c>
      <c r="B112" s="25"/>
      <c r="C112" s="25" t="s">
        <v>925</v>
      </c>
      <c r="D112" s="25" t="s">
        <v>569</v>
      </c>
      <c r="E112" s="26">
        <v>-1917000</v>
      </c>
      <c r="F112" s="27">
        <v>-1715.3316</v>
      </c>
      <c r="G112" s="28">
        <f t="shared" si="0"/>
        <v>-1.1505443318893461E-2</v>
      </c>
      <c r="H112" s="23" t="s">
        <v>148</v>
      </c>
    </row>
    <row r="113" spans="1:8" x14ac:dyDescent="0.2">
      <c r="A113" s="24">
        <v>17</v>
      </c>
      <c r="B113" s="25"/>
      <c r="C113" s="25" t="s">
        <v>931</v>
      </c>
      <c r="D113" s="25" t="s">
        <v>569</v>
      </c>
      <c r="E113" s="26">
        <v>-128700</v>
      </c>
      <c r="F113" s="27">
        <v>-1861.45245</v>
      </c>
      <c r="G113" s="28">
        <f t="shared" si="0"/>
        <v>-1.2485536705725216E-2</v>
      </c>
      <c r="H113" s="23" t="s">
        <v>148</v>
      </c>
    </row>
    <row r="114" spans="1:8" x14ac:dyDescent="0.2">
      <c r="A114" s="24">
        <v>18</v>
      </c>
      <c r="B114" s="25"/>
      <c r="C114" s="25" t="s">
        <v>955</v>
      </c>
      <c r="D114" s="25" t="s">
        <v>569</v>
      </c>
      <c r="E114" s="26">
        <v>-161000</v>
      </c>
      <c r="F114" s="27">
        <v>-2063.2955000000002</v>
      </c>
      <c r="G114" s="28">
        <f t="shared" si="0"/>
        <v>-1.3839382091123339E-2</v>
      </c>
      <c r="H114" s="23" t="s">
        <v>148</v>
      </c>
    </row>
    <row r="115" spans="1:8" x14ac:dyDescent="0.2">
      <c r="A115" s="24">
        <v>19</v>
      </c>
      <c r="B115" s="25"/>
      <c r="C115" s="25" t="s">
        <v>935</v>
      </c>
      <c r="D115" s="25" t="s">
        <v>569</v>
      </c>
      <c r="E115" s="26">
        <v>-930150</v>
      </c>
      <c r="F115" s="27">
        <v>-2136.5545499999998</v>
      </c>
      <c r="G115" s="28">
        <f t="shared" si="0"/>
        <v>-1.4330761045123241E-2</v>
      </c>
      <c r="H115" s="23" t="s">
        <v>148</v>
      </c>
    </row>
    <row r="116" spans="1:8" x14ac:dyDescent="0.2">
      <c r="A116" s="24">
        <v>20</v>
      </c>
      <c r="B116" s="25"/>
      <c r="C116" s="25" t="s">
        <v>939</v>
      </c>
      <c r="D116" s="25" t="s">
        <v>569</v>
      </c>
      <c r="E116" s="26">
        <v>-126350</v>
      </c>
      <c r="F116" s="27">
        <v>-2202.2173250000001</v>
      </c>
      <c r="G116" s="28">
        <f t="shared" si="0"/>
        <v>-1.4771188619548943E-2</v>
      </c>
      <c r="H116" s="23" t="s">
        <v>148</v>
      </c>
    </row>
    <row r="117" spans="1:8" x14ac:dyDescent="0.2">
      <c r="A117" s="24">
        <v>21</v>
      </c>
      <c r="B117" s="25"/>
      <c r="C117" s="25" t="s">
        <v>933</v>
      </c>
      <c r="D117" s="25" t="s">
        <v>569</v>
      </c>
      <c r="E117" s="26">
        <v>-122800</v>
      </c>
      <c r="F117" s="27">
        <v>-2673.9086000000002</v>
      </c>
      <c r="G117" s="28">
        <f t="shared" si="0"/>
        <v>-1.7935018416964842E-2</v>
      </c>
      <c r="H117" s="23" t="s">
        <v>148</v>
      </c>
    </row>
    <row r="118" spans="1:8" x14ac:dyDescent="0.2">
      <c r="A118" s="21"/>
      <c r="B118" s="21"/>
      <c r="C118" s="22" t="s">
        <v>147</v>
      </c>
      <c r="D118" s="21"/>
      <c r="E118" s="21" t="s">
        <v>148</v>
      </c>
      <c r="F118" s="29">
        <f>SUM(F97:F117)</f>
        <v>-20684.060187500003</v>
      </c>
      <c r="G118" s="30">
        <f>SUM(G97:G117)</f>
        <v>-0.1387366046844016</v>
      </c>
      <c r="H118" s="23" t="s">
        <v>148</v>
      </c>
    </row>
    <row r="119" spans="1:8" x14ac:dyDescent="0.2">
      <c r="A119" s="21"/>
      <c r="B119" s="21"/>
      <c r="C119" s="31"/>
      <c r="D119" s="21"/>
      <c r="E119" s="21"/>
      <c r="F119" s="32"/>
      <c r="G119" s="32"/>
      <c r="H119" s="23" t="s">
        <v>148</v>
      </c>
    </row>
    <row r="120" spans="1:8" x14ac:dyDescent="0.2">
      <c r="A120" s="21"/>
      <c r="B120" s="21"/>
      <c r="C120" s="22" t="s">
        <v>155</v>
      </c>
      <c r="D120" s="21"/>
      <c r="E120" s="21"/>
      <c r="F120" s="29">
        <f>F78+F94</f>
        <v>109909.73591860002</v>
      </c>
      <c r="G120" s="30">
        <f>G78+G94</f>
        <v>0.73721040772148849</v>
      </c>
      <c r="H120" s="23" t="s">
        <v>148</v>
      </c>
    </row>
    <row r="121" spans="1:8" x14ac:dyDescent="0.2">
      <c r="A121" s="21"/>
      <c r="B121" s="21"/>
      <c r="C121" s="31"/>
      <c r="D121" s="21"/>
      <c r="E121" s="21"/>
      <c r="F121" s="32"/>
      <c r="G121" s="32"/>
      <c r="H121" s="23" t="s">
        <v>148</v>
      </c>
    </row>
    <row r="122" spans="1:8" x14ac:dyDescent="0.2">
      <c r="A122" s="21"/>
      <c r="B122" s="21"/>
      <c r="C122" s="22" t="s">
        <v>156</v>
      </c>
      <c r="D122" s="21"/>
      <c r="E122" s="21"/>
      <c r="F122" s="32"/>
      <c r="G122" s="32"/>
      <c r="H122" s="23" t="s">
        <v>148</v>
      </c>
    </row>
    <row r="123" spans="1:8" x14ac:dyDescent="0.2">
      <c r="A123" s="21"/>
      <c r="B123" s="21"/>
      <c r="C123" s="22" t="s">
        <v>10</v>
      </c>
      <c r="D123" s="21"/>
      <c r="E123" s="21"/>
      <c r="F123" s="32"/>
      <c r="G123" s="32"/>
      <c r="H123" s="23" t="s">
        <v>148</v>
      </c>
    </row>
    <row r="124" spans="1:8" x14ac:dyDescent="0.2">
      <c r="A124" s="24">
        <v>1</v>
      </c>
      <c r="B124" s="25" t="s">
        <v>674</v>
      </c>
      <c r="C124" s="25" t="s">
        <v>675</v>
      </c>
      <c r="D124" s="25" t="s">
        <v>392</v>
      </c>
      <c r="E124" s="26">
        <v>2500</v>
      </c>
      <c r="F124" s="27">
        <v>2536.66</v>
      </c>
      <c r="G124" s="28">
        <v>1.7014439999999999E-2</v>
      </c>
      <c r="H124" s="23">
        <v>7.15</v>
      </c>
    </row>
    <row r="125" spans="1:8" x14ac:dyDescent="0.2">
      <c r="A125" s="24">
        <v>2</v>
      </c>
      <c r="B125" s="25" t="s">
        <v>605</v>
      </c>
      <c r="C125" s="25" t="s">
        <v>606</v>
      </c>
      <c r="D125" s="25" t="s">
        <v>387</v>
      </c>
      <c r="E125" s="26">
        <v>150</v>
      </c>
      <c r="F125" s="27">
        <v>1552.644</v>
      </c>
      <c r="G125" s="28">
        <v>1.041423E-2</v>
      </c>
      <c r="H125" s="23">
        <v>7.4249999999999998</v>
      </c>
    </row>
    <row r="126" spans="1:8" ht="25.5" x14ac:dyDescent="0.2">
      <c r="A126" s="24">
        <v>3</v>
      </c>
      <c r="B126" s="25" t="s">
        <v>609</v>
      </c>
      <c r="C126" s="25" t="s">
        <v>610</v>
      </c>
      <c r="D126" s="25" t="s">
        <v>392</v>
      </c>
      <c r="E126" s="26">
        <v>1500</v>
      </c>
      <c r="F126" s="27">
        <v>1511.1120000000001</v>
      </c>
      <c r="G126" s="28">
        <v>1.0135659999999999E-2</v>
      </c>
      <c r="H126" s="23">
        <v>7.3</v>
      </c>
    </row>
    <row r="127" spans="1:8" ht="25.5" x14ac:dyDescent="0.2">
      <c r="A127" s="24">
        <v>4</v>
      </c>
      <c r="B127" s="25" t="s">
        <v>401</v>
      </c>
      <c r="C127" s="25" t="s">
        <v>402</v>
      </c>
      <c r="D127" s="25" t="s">
        <v>387</v>
      </c>
      <c r="E127" s="26">
        <v>1500</v>
      </c>
      <c r="F127" s="27">
        <v>1503.3330000000001</v>
      </c>
      <c r="G127" s="28">
        <v>1.0083480000000001E-2</v>
      </c>
      <c r="H127" s="23">
        <v>7.35</v>
      </c>
    </row>
    <row r="128" spans="1:8" ht="25.5" x14ac:dyDescent="0.2">
      <c r="A128" s="24">
        <v>5</v>
      </c>
      <c r="B128" s="25" t="s">
        <v>616</v>
      </c>
      <c r="C128" s="25" t="s">
        <v>617</v>
      </c>
      <c r="D128" s="25" t="s">
        <v>387</v>
      </c>
      <c r="E128" s="26">
        <v>1000</v>
      </c>
      <c r="F128" s="27">
        <v>1050.3130000000001</v>
      </c>
      <c r="G128" s="28">
        <v>7.0448899999999998E-3</v>
      </c>
      <c r="H128" s="23">
        <v>7.13</v>
      </c>
    </row>
    <row r="129" spans="1:8" x14ac:dyDescent="0.2">
      <c r="A129" s="24">
        <v>6</v>
      </c>
      <c r="B129" s="25" t="s">
        <v>399</v>
      </c>
      <c r="C129" s="25" t="s">
        <v>400</v>
      </c>
      <c r="D129" s="25" t="s">
        <v>387</v>
      </c>
      <c r="E129" s="26">
        <v>1000</v>
      </c>
      <c r="F129" s="27">
        <v>1026.3510000000001</v>
      </c>
      <c r="G129" s="28">
        <v>6.8841600000000003E-3</v>
      </c>
      <c r="H129" s="23">
        <v>7.3525</v>
      </c>
    </row>
    <row r="130" spans="1:8" x14ac:dyDescent="0.2">
      <c r="A130" s="24">
        <v>7</v>
      </c>
      <c r="B130" s="25" t="s">
        <v>631</v>
      </c>
      <c r="C130" s="25" t="s">
        <v>632</v>
      </c>
      <c r="D130" s="25" t="s">
        <v>387</v>
      </c>
      <c r="E130" s="26">
        <v>1000</v>
      </c>
      <c r="F130" s="27">
        <v>1002.491</v>
      </c>
      <c r="G130" s="28">
        <v>6.72413E-3</v>
      </c>
      <c r="H130" s="23">
        <v>7.2594000000000003</v>
      </c>
    </row>
    <row r="131" spans="1:8" x14ac:dyDescent="0.2">
      <c r="A131" s="24">
        <v>8</v>
      </c>
      <c r="B131" s="25" t="s">
        <v>676</v>
      </c>
      <c r="C131" s="25" t="s">
        <v>677</v>
      </c>
      <c r="D131" s="25" t="s">
        <v>387</v>
      </c>
      <c r="E131" s="26">
        <v>100</v>
      </c>
      <c r="F131" s="27">
        <v>1001.4059999999999</v>
      </c>
      <c r="G131" s="28">
        <v>6.7168499999999999E-3</v>
      </c>
      <c r="H131" s="23">
        <v>7.4</v>
      </c>
    </row>
    <row r="132" spans="1:8" x14ac:dyDescent="0.2">
      <c r="A132" s="24">
        <v>9</v>
      </c>
      <c r="B132" s="25" t="s">
        <v>624</v>
      </c>
      <c r="C132" s="25" t="s">
        <v>625</v>
      </c>
      <c r="D132" s="25" t="s">
        <v>387</v>
      </c>
      <c r="E132" s="26">
        <v>50</v>
      </c>
      <c r="F132" s="27">
        <v>490.88499999999999</v>
      </c>
      <c r="G132" s="28">
        <v>3.2925699999999999E-3</v>
      </c>
      <c r="H132" s="23">
        <v>7.5250000000000004</v>
      </c>
    </row>
    <row r="133" spans="1:8" x14ac:dyDescent="0.2">
      <c r="A133" s="21"/>
      <c r="B133" s="21"/>
      <c r="C133" s="22" t="s">
        <v>147</v>
      </c>
      <c r="D133" s="21"/>
      <c r="E133" s="21" t="s">
        <v>148</v>
      </c>
      <c r="F133" s="29">
        <v>11675.195</v>
      </c>
      <c r="G133" s="30">
        <v>7.8310409999999997E-2</v>
      </c>
      <c r="H133" s="23" t="s">
        <v>148</v>
      </c>
    </row>
    <row r="134" spans="1:8" x14ac:dyDescent="0.2">
      <c r="A134" s="21"/>
      <c r="B134" s="21"/>
      <c r="C134" s="31"/>
      <c r="D134" s="21"/>
      <c r="E134" s="21"/>
      <c r="F134" s="32"/>
      <c r="G134" s="32"/>
      <c r="H134" s="23" t="s">
        <v>148</v>
      </c>
    </row>
    <row r="135" spans="1:8" x14ac:dyDescent="0.2">
      <c r="A135" s="21"/>
      <c r="B135" s="21"/>
      <c r="C135" s="22" t="s">
        <v>157</v>
      </c>
      <c r="D135" s="21"/>
      <c r="E135" s="21"/>
      <c r="F135" s="21"/>
      <c r="G135" s="21"/>
      <c r="H135" s="23" t="s">
        <v>148</v>
      </c>
    </row>
    <row r="136" spans="1:8" x14ac:dyDescent="0.2">
      <c r="A136" s="21"/>
      <c r="B136" s="21"/>
      <c r="C136" s="22" t="s">
        <v>147</v>
      </c>
      <c r="D136" s="21"/>
      <c r="E136" s="21" t="s">
        <v>148</v>
      </c>
      <c r="F136" s="33" t="s">
        <v>150</v>
      </c>
      <c r="G136" s="30">
        <v>0</v>
      </c>
      <c r="H136" s="23" t="s">
        <v>148</v>
      </c>
    </row>
    <row r="137" spans="1:8" x14ac:dyDescent="0.2">
      <c r="A137" s="21"/>
      <c r="B137" s="21"/>
      <c r="C137" s="31"/>
      <c r="D137" s="21"/>
      <c r="E137" s="21"/>
      <c r="F137" s="32"/>
      <c r="G137" s="32"/>
      <c r="H137" s="23" t="s">
        <v>148</v>
      </c>
    </row>
    <row r="138" spans="1:8" x14ac:dyDescent="0.2">
      <c r="A138" s="21"/>
      <c r="B138" s="21"/>
      <c r="C138" s="22" t="s">
        <v>158</v>
      </c>
      <c r="D138" s="21"/>
      <c r="E138" s="21"/>
      <c r="F138" s="21"/>
      <c r="G138" s="21"/>
      <c r="H138" s="23" t="s">
        <v>148</v>
      </c>
    </row>
    <row r="139" spans="1:8" x14ac:dyDescent="0.2">
      <c r="A139" s="24">
        <v>1</v>
      </c>
      <c r="B139" s="25" t="s">
        <v>411</v>
      </c>
      <c r="C139" s="25" t="s">
        <v>1079</v>
      </c>
      <c r="D139" s="25" t="s">
        <v>413</v>
      </c>
      <c r="E139" s="26">
        <v>8500000</v>
      </c>
      <c r="F139" s="27">
        <v>8777.1509999999998</v>
      </c>
      <c r="G139" s="28">
        <v>5.8872010000000002E-2</v>
      </c>
      <c r="H139" s="23">
        <v>6.7217000000000002</v>
      </c>
    </row>
    <row r="140" spans="1:8" x14ac:dyDescent="0.2">
      <c r="A140" s="24">
        <v>2</v>
      </c>
      <c r="B140" s="25" t="s">
        <v>434</v>
      </c>
      <c r="C140" s="25" t="s">
        <v>1072</v>
      </c>
      <c r="D140" s="25" t="s">
        <v>413</v>
      </c>
      <c r="E140" s="26">
        <v>3000000</v>
      </c>
      <c r="F140" s="27">
        <v>3145.221</v>
      </c>
      <c r="G140" s="28">
        <v>2.109631E-2</v>
      </c>
      <c r="H140" s="23">
        <v>6.8022</v>
      </c>
    </row>
    <row r="141" spans="1:8" x14ac:dyDescent="0.2">
      <c r="A141" s="24">
        <v>3</v>
      </c>
      <c r="B141" s="25" t="s">
        <v>414</v>
      </c>
      <c r="C141" s="25" t="s">
        <v>1078</v>
      </c>
      <c r="D141" s="25" t="s">
        <v>413</v>
      </c>
      <c r="E141" s="26">
        <v>3000000</v>
      </c>
      <c r="F141" s="27">
        <v>3114.8490000000002</v>
      </c>
      <c r="G141" s="28">
        <v>2.0892589999999999E-2</v>
      </c>
      <c r="H141" s="23">
        <v>6.5994000000000002</v>
      </c>
    </row>
    <row r="142" spans="1:8" x14ac:dyDescent="0.2">
      <c r="A142" s="24">
        <v>4</v>
      </c>
      <c r="B142" s="25" t="s">
        <v>666</v>
      </c>
      <c r="C142" s="25" t="s">
        <v>667</v>
      </c>
      <c r="D142" s="25" t="s">
        <v>413</v>
      </c>
      <c r="E142" s="26">
        <v>3000000</v>
      </c>
      <c r="F142" s="27">
        <v>3058.125</v>
      </c>
      <c r="G142" s="28">
        <v>2.0512119999999998E-2</v>
      </c>
      <c r="H142" s="23">
        <v>6.5278</v>
      </c>
    </row>
    <row r="143" spans="1:8" x14ac:dyDescent="0.2">
      <c r="A143" s="24">
        <v>5</v>
      </c>
      <c r="B143" s="25" t="s">
        <v>417</v>
      </c>
      <c r="C143" s="25" t="s">
        <v>418</v>
      </c>
      <c r="D143" s="25" t="s">
        <v>413</v>
      </c>
      <c r="E143" s="26">
        <v>1500000</v>
      </c>
      <c r="F143" s="27">
        <v>1578.8025</v>
      </c>
      <c r="G143" s="28">
        <v>1.0589690000000001E-2</v>
      </c>
      <c r="H143" s="23">
        <v>7.069</v>
      </c>
    </row>
    <row r="144" spans="1:8" x14ac:dyDescent="0.2">
      <c r="A144" s="24">
        <v>6</v>
      </c>
      <c r="B144" s="25" t="s">
        <v>678</v>
      </c>
      <c r="C144" s="25" t="s">
        <v>679</v>
      </c>
      <c r="D144" s="25" t="s">
        <v>413</v>
      </c>
      <c r="E144" s="26">
        <v>1000000</v>
      </c>
      <c r="F144" s="27">
        <v>1028.8779999999999</v>
      </c>
      <c r="G144" s="28">
        <v>6.9011100000000002E-3</v>
      </c>
      <c r="H144" s="23">
        <v>6.5918999999999999</v>
      </c>
    </row>
    <row r="145" spans="1:8" ht="25.5" x14ac:dyDescent="0.2">
      <c r="A145" s="24">
        <v>7</v>
      </c>
      <c r="B145" s="25" t="s">
        <v>639</v>
      </c>
      <c r="C145" s="25" t="s">
        <v>640</v>
      </c>
      <c r="D145" s="25" t="s">
        <v>413</v>
      </c>
      <c r="E145" s="26">
        <v>500000</v>
      </c>
      <c r="F145" s="27">
        <v>516.12450000000001</v>
      </c>
      <c r="G145" s="28">
        <v>3.4618600000000002E-3</v>
      </c>
      <c r="H145" s="23">
        <v>7.0704000000000002</v>
      </c>
    </row>
    <row r="146" spans="1:8" ht="25.5" x14ac:dyDescent="0.2">
      <c r="A146" s="24">
        <v>8</v>
      </c>
      <c r="B146" s="25" t="s">
        <v>638</v>
      </c>
      <c r="C146" s="34" t="s">
        <v>884</v>
      </c>
      <c r="D146" s="25" t="s">
        <v>413</v>
      </c>
      <c r="E146" s="26">
        <v>500000</v>
      </c>
      <c r="F146" s="27">
        <v>502.8655</v>
      </c>
      <c r="G146" s="28">
        <v>3.3729300000000001E-3</v>
      </c>
      <c r="H146" s="23">
        <v>0</v>
      </c>
    </row>
    <row r="147" spans="1:8" x14ac:dyDescent="0.2">
      <c r="A147" s="21"/>
      <c r="B147" s="21"/>
      <c r="C147" s="22" t="s">
        <v>147</v>
      </c>
      <c r="D147" s="21"/>
      <c r="E147" s="21" t="s">
        <v>148</v>
      </c>
      <c r="F147" s="29">
        <v>21722.016500000002</v>
      </c>
      <c r="G147" s="30">
        <v>0.14569862</v>
      </c>
      <c r="H147" s="23" t="s">
        <v>148</v>
      </c>
    </row>
    <row r="148" spans="1:8" x14ac:dyDescent="0.2">
      <c r="A148" s="21"/>
      <c r="B148" s="21"/>
      <c r="C148" s="31"/>
      <c r="D148" s="21"/>
      <c r="E148" s="21"/>
      <c r="F148" s="32"/>
      <c r="G148" s="32"/>
      <c r="H148" s="23" t="s">
        <v>148</v>
      </c>
    </row>
    <row r="149" spans="1:8" x14ac:dyDescent="0.2">
      <c r="A149" s="21"/>
      <c r="B149" s="21"/>
      <c r="C149" s="22" t="s">
        <v>159</v>
      </c>
      <c r="D149" s="21"/>
      <c r="E149" s="21"/>
      <c r="F149" s="32"/>
      <c r="G149" s="32"/>
      <c r="H149" s="23" t="s">
        <v>148</v>
      </c>
    </row>
    <row r="150" spans="1:8" x14ac:dyDescent="0.2">
      <c r="A150" s="21"/>
      <c r="B150" s="21"/>
      <c r="C150" s="22" t="s">
        <v>147</v>
      </c>
      <c r="D150" s="21"/>
      <c r="E150" s="21" t="s">
        <v>148</v>
      </c>
      <c r="F150" s="33" t="s">
        <v>150</v>
      </c>
      <c r="G150" s="30">
        <v>0</v>
      </c>
      <c r="H150" s="23" t="s">
        <v>148</v>
      </c>
    </row>
    <row r="151" spans="1:8" x14ac:dyDescent="0.2">
      <c r="A151" s="21"/>
      <c r="B151" s="21"/>
      <c r="C151" s="31"/>
      <c r="D151" s="21"/>
      <c r="E151" s="21"/>
      <c r="F151" s="32"/>
      <c r="G151" s="32"/>
      <c r="H151" s="23" t="s">
        <v>148</v>
      </c>
    </row>
    <row r="152" spans="1:8" x14ac:dyDescent="0.2">
      <c r="A152" s="21"/>
      <c r="B152" s="21"/>
      <c r="C152" s="22" t="s">
        <v>160</v>
      </c>
      <c r="D152" s="21"/>
      <c r="E152" s="21"/>
      <c r="F152" s="29">
        <v>33397.211499999998</v>
      </c>
      <c r="G152" s="30">
        <v>0.22400903</v>
      </c>
      <c r="H152" s="23" t="s">
        <v>148</v>
      </c>
    </row>
    <row r="153" spans="1:8" x14ac:dyDescent="0.2">
      <c r="A153" s="21"/>
      <c r="B153" s="21"/>
      <c r="C153" s="31"/>
      <c r="D153" s="21"/>
      <c r="E153" s="21"/>
      <c r="F153" s="32"/>
      <c r="G153" s="32"/>
      <c r="H153" s="23" t="s">
        <v>148</v>
      </c>
    </row>
    <row r="154" spans="1:8" x14ac:dyDescent="0.2">
      <c r="A154" s="21"/>
      <c r="B154" s="21"/>
      <c r="C154" s="22" t="s">
        <v>161</v>
      </c>
      <c r="D154" s="21"/>
      <c r="E154" s="21"/>
      <c r="F154" s="32"/>
      <c r="G154" s="32"/>
      <c r="H154" s="23" t="s">
        <v>148</v>
      </c>
    </row>
    <row r="155" spans="1:8" x14ac:dyDescent="0.2">
      <c r="A155" s="21"/>
      <c r="B155" s="21"/>
      <c r="C155" s="22" t="s">
        <v>162</v>
      </c>
      <c r="D155" s="21"/>
      <c r="E155" s="21"/>
      <c r="F155" s="32"/>
      <c r="G155" s="32"/>
      <c r="H155" s="23" t="s">
        <v>148</v>
      </c>
    </row>
    <row r="156" spans="1:8" x14ac:dyDescent="0.2">
      <c r="A156" s="21"/>
      <c r="B156" s="21"/>
      <c r="C156" s="22" t="s">
        <v>147</v>
      </c>
      <c r="D156" s="21"/>
      <c r="E156" s="21" t="s">
        <v>148</v>
      </c>
      <c r="F156" s="33" t="s">
        <v>150</v>
      </c>
      <c r="G156" s="30">
        <v>0</v>
      </c>
      <c r="H156" s="23" t="s">
        <v>148</v>
      </c>
    </row>
    <row r="157" spans="1:8" x14ac:dyDescent="0.2">
      <c r="A157" s="21"/>
      <c r="B157" s="21"/>
      <c r="C157" s="31"/>
      <c r="D157" s="21"/>
      <c r="E157" s="21"/>
      <c r="F157" s="32"/>
      <c r="G157" s="32"/>
      <c r="H157" s="23" t="s">
        <v>148</v>
      </c>
    </row>
    <row r="158" spans="1:8" x14ac:dyDescent="0.2">
      <c r="A158" s="21"/>
      <c r="B158" s="21"/>
      <c r="C158" s="22" t="s">
        <v>163</v>
      </c>
      <c r="D158" s="21"/>
      <c r="E158" s="21"/>
      <c r="F158" s="32"/>
      <c r="G158" s="32"/>
      <c r="H158" s="23" t="s">
        <v>148</v>
      </c>
    </row>
    <row r="159" spans="1:8" x14ac:dyDescent="0.2">
      <c r="A159" s="21"/>
      <c r="B159" s="21"/>
      <c r="C159" s="22" t="s">
        <v>147</v>
      </c>
      <c r="D159" s="21"/>
      <c r="E159" s="21" t="s">
        <v>148</v>
      </c>
      <c r="F159" s="33" t="s">
        <v>150</v>
      </c>
      <c r="G159" s="30">
        <v>0</v>
      </c>
      <c r="H159" s="23" t="s">
        <v>148</v>
      </c>
    </row>
    <row r="160" spans="1:8" x14ac:dyDescent="0.2">
      <c r="A160" s="21"/>
      <c r="B160" s="21"/>
      <c r="C160" s="31"/>
      <c r="D160" s="21"/>
      <c r="E160" s="21"/>
      <c r="F160" s="32"/>
      <c r="G160" s="32"/>
      <c r="H160" s="23" t="s">
        <v>148</v>
      </c>
    </row>
    <row r="161" spans="1:8" x14ac:dyDescent="0.2">
      <c r="A161" s="21"/>
      <c r="B161" s="21"/>
      <c r="C161" s="22" t="s">
        <v>164</v>
      </c>
      <c r="D161" s="21"/>
      <c r="E161" s="21"/>
      <c r="F161" s="32"/>
      <c r="G161" s="32"/>
      <c r="H161" s="23" t="s">
        <v>148</v>
      </c>
    </row>
    <row r="162" spans="1:8" x14ac:dyDescent="0.2">
      <c r="A162" s="21"/>
      <c r="B162" s="21"/>
      <c r="C162" s="22" t="s">
        <v>147</v>
      </c>
      <c r="D162" s="21"/>
      <c r="E162" s="21" t="s">
        <v>148</v>
      </c>
      <c r="F162" s="33" t="s">
        <v>150</v>
      </c>
      <c r="G162" s="30">
        <v>0</v>
      </c>
      <c r="H162" s="23" t="s">
        <v>148</v>
      </c>
    </row>
    <row r="163" spans="1:8" x14ac:dyDescent="0.2">
      <c r="A163" s="21"/>
      <c r="B163" s="21"/>
      <c r="C163" s="31"/>
      <c r="D163" s="21"/>
      <c r="E163" s="21"/>
      <c r="F163" s="32"/>
      <c r="G163" s="32"/>
      <c r="H163" s="23" t="s">
        <v>148</v>
      </c>
    </row>
    <row r="164" spans="1:8" x14ac:dyDescent="0.2">
      <c r="A164" s="21"/>
      <c r="B164" s="21"/>
      <c r="C164" s="22" t="s">
        <v>165</v>
      </c>
      <c r="D164" s="21"/>
      <c r="E164" s="21"/>
      <c r="F164" s="32"/>
      <c r="G164" s="32"/>
      <c r="H164" s="23" t="s">
        <v>148</v>
      </c>
    </row>
    <row r="165" spans="1:8" x14ac:dyDescent="0.2">
      <c r="A165" s="24">
        <v>1</v>
      </c>
      <c r="B165" s="25"/>
      <c r="C165" s="25" t="s">
        <v>166</v>
      </c>
      <c r="D165" s="25"/>
      <c r="E165" s="35"/>
      <c r="F165" s="27">
        <v>5220.5976232949997</v>
      </c>
      <c r="G165" s="28">
        <v>3.5016720000000001E-2</v>
      </c>
      <c r="H165" s="23">
        <v>6.76</v>
      </c>
    </row>
    <row r="166" spans="1:8" x14ac:dyDescent="0.2">
      <c r="A166" s="21"/>
      <c r="B166" s="21"/>
      <c r="C166" s="22" t="s">
        <v>147</v>
      </c>
      <c r="D166" s="21"/>
      <c r="E166" s="21" t="s">
        <v>148</v>
      </c>
      <c r="F166" s="29">
        <v>5220.5976232949997</v>
      </c>
      <c r="G166" s="30">
        <v>3.5016720000000001E-2</v>
      </c>
      <c r="H166" s="23" t="s">
        <v>148</v>
      </c>
    </row>
    <row r="167" spans="1:8" x14ac:dyDescent="0.2">
      <c r="A167" s="21"/>
      <c r="B167" s="21"/>
      <c r="C167" s="31"/>
      <c r="D167" s="21"/>
      <c r="E167" s="21"/>
      <c r="F167" s="32"/>
      <c r="G167" s="32"/>
      <c r="H167" s="23" t="s">
        <v>148</v>
      </c>
    </row>
    <row r="168" spans="1:8" x14ac:dyDescent="0.2">
      <c r="A168" s="21"/>
      <c r="B168" s="21"/>
      <c r="C168" s="22" t="s">
        <v>167</v>
      </c>
      <c r="D168" s="21"/>
      <c r="E168" s="21"/>
      <c r="F168" s="29">
        <v>5220.5976232949997</v>
      </c>
      <c r="G168" s="30">
        <v>3.5016720000000001E-2</v>
      </c>
      <c r="H168" s="23" t="s">
        <v>148</v>
      </c>
    </row>
    <row r="169" spans="1:8" x14ac:dyDescent="0.2">
      <c r="A169" s="21"/>
      <c r="B169" s="21"/>
      <c r="C169" s="32"/>
      <c r="D169" s="21"/>
      <c r="E169" s="21"/>
      <c r="F169" s="21"/>
      <c r="G169" s="21"/>
      <c r="H169" s="23" t="s">
        <v>148</v>
      </c>
    </row>
    <row r="170" spans="1:8" x14ac:dyDescent="0.2">
      <c r="A170" s="21"/>
      <c r="B170" s="21"/>
      <c r="C170" s="22" t="s">
        <v>168</v>
      </c>
      <c r="D170" s="21"/>
      <c r="E170" s="21"/>
      <c r="F170" s="21"/>
      <c r="G170" s="21"/>
      <c r="H170" s="23" t="s">
        <v>148</v>
      </c>
    </row>
    <row r="171" spans="1:8" x14ac:dyDescent="0.2">
      <c r="A171" s="21"/>
      <c r="B171" s="21"/>
      <c r="C171" s="22" t="s">
        <v>169</v>
      </c>
      <c r="D171" s="21"/>
      <c r="E171" s="21"/>
      <c r="F171" s="21"/>
      <c r="G171" s="21"/>
      <c r="H171" s="23" t="s">
        <v>148</v>
      </c>
    </row>
    <row r="172" spans="1:8" x14ac:dyDescent="0.2">
      <c r="A172" s="21"/>
      <c r="B172" s="21"/>
      <c r="C172" s="22" t="s">
        <v>147</v>
      </c>
      <c r="D172" s="21"/>
      <c r="E172" s="21" t="s">
        <v>148</v>
      </c>
      <c r="F172" s="33" t="s">
        <v>150</v>
      </c>
      <c r="G172" s="30">
        <v>0</v>
      </c>
      <c r="H172" s="23" t="s">
        <v>148</v>
      </c>
    </row>
    <row r="173" spans="1:8" x14ac:dyDescent="0.2">
      <c r="A173" s="21"/>
      <c r="B173" s="21"/>
      <c r="C173" s="31"/>
      <c r="D173" s="21"/>
      <c r="E173" s="21"/>
      <c r="F173" s="32"/>
      <c r="G173" s="32"/>
      <c r="H173" s="23" t="s">
        <v>148</v>
      </c>
    </row>
    <row r="174" spans="1:8" x14ac:dyDescent="0.2">
      <c r="A174" s="21"/>
      <c r="B174" s="21"/>
      <c r="C174" s="22" t="s">
        <v>170</v>
      </c>
      <c r="D174" s="21"/>
      <c r="E174" s="21"/>
      <c r="F174" s="21"/>
      <c r="G174" s="21"/>
      <c r="H174" s="23" t="s">
        <v>148</v>
      </c>
    </row>
    <row r="175" spans="1:8" x14ac:dyDescent="0.2">
      <c r="A175" s="21"/>
      <c r="B175" s="21"/>
      <c r="C175" s="22" t="s">
        <v>171</v>
      </c>
      <c r="D175" s="21"/>
      <c r="E175" s="21"/>
      <c r="F175" s="21"/>
      <c r="G175" s="21"/>
      <c r="H175" s="23" t="s">
        <v>148</v>
      </c>
    </row>
    <row r="176" spans="1:8" x14ac:dyDescent="0.2">
      <c r="A176" s="21"/>
      <c r="B176" s="21"/>
      <c r="C176" s="22" t="s">
        <v>147</v>
      </c>
      <c r="D176" s="21"/>
      <c r="E176" s="21" t="s">
        <v>148</v>
      </c>
      <c r="F176" s="33" t="s">
        <v>150</v>
      </c>
      <c r="G176" s="30">
        <v>0</v>
      </c>
      <c r="H176" s="23" t="s">
        <v>148</v>
      </c>
    </row>
    <row r="177" spans="1:17" x14ac:dyDescent="0.2">
      <c r="A177" s="21"/>
      <c r="B177" s="21"/>
      <c r="C177" s="31"/>
      <c r="D177" s="21"/>
      <c r="E177" s="21"/>
      <c r="F177" s="32"/>
      <c r="G177" s="32"/>
      <c r="H177" s="23" t="s">
        <v>148</v>
      </c>
    </row>
    <row r="178" spans="1:17" x14ac:dyDescent="0.2">
      <c r="A178" s="21"/>
      <c r="B178" s="21"/>
      <c r="C178" s="22" t="s">
        <v>172</v>
      </c>
      <c r="D178" s="21"/>
      <c r="E178" s="21"/>
      <c r="F178" s="32"/>
      <c r="G178" s="32"/>
      <c r="H178" s="23" t="s">
        <v>148</v>
      </c>
    </row>
    <row r="179" spans="1:17" x14ac:dyDescent="0.2">
      <c r="A179" s="21"/>
      <c r="B179" s="21"/>
      <c r="C179" s="22" t="s">
        <v>147</v>
      </c>
      <c r="D179" s="21"/>
      <c r="E179" s="21" t="s">
        <v>148</v>
      </c>
      <c r="F179" s="33" t="s">
        <v>150</v>
      </c>
      <c r="G179" s="30">
        <v>0</v>
      </c>
      <c r="H179" s="23" t="s">
        <v>148</v>
      </c>
    </row>
    <row r="180" spans="1:17" x14ac:dyDescent="0.2">
      <c r="A180" s="21"/>
      <c r="B180" s="21"/>
      <c r="C180" s="31"/>
      <c r="D180" s="21"/>
      <c r="E180" s="21"/>
      <c r="F180" s="32"/>
      <c r="G180" s="32"/>
      <c r="H180" s="23" t="s">
        <v>148</v>
      </c>
    </row>
    <row r="181" spans="1:17" x14ac:dyDescent="0.2">
      <c r="A181" s="35"/>
      <c r="B181" s="25"/>
      <c r="C181" s="25" t="s">
        <v>571</v>
      </c>
      <c r="D181" s="25"/>
      <c r="E181" s="35"/>
      <c r="F181" s="27">
        <v>1299.7452871</v>
      </c>
      <c r="G181" s="28">
        <v>8.7179300000000005E-3</v>
      </c>
      <c r="H181" s="23" t="s">
        <v>148</v>
      </c>
    </row>
    <row r="182" spans="1:17" x14ac:dyDescent="0.2">
      <c r="A182" s="35"/>
      <c r="B182" s="25"/>
      <c r="C182" s="34" t="s">
        <v>875</v>
      </c>
      <c r="D182" s="25"/>
      <c r="E182" s="35"/>
      <c r="F182" s="27">
        <f>19945.47095907+F118</f>
        <v>-738.58922843000255</v>
      </c>
      <c r="G182" s="28">
        <f>F182/F183</f>
        <v>-4.9540255094972004E-3</v>
      </c>
      <c r="H182" s="23" t="s">
        <v>148</v>
      </c>
    </row>
    <row r="183" spans="1:17" x14ac:dyDescent="0.2">
      <c r="A183" s="31"/>
      <c r="B183" s="31"/>
      <c r="C183" s="22" t="s">
        <v>174</v>
      </c>
      <c r="D183" s="32"/>
      <c r="E183" s="32"/>
      <c r="F183" s="29">
        <f>F182+F181+F168+F152+F120</f>
        <v>149088.70110056503</v>
      </c>
      <c r="G183" s="36">
        <f>G182+G181+G168+G152+G120</f>
        <v>1.0000000622119913</v>
      </c>
      <c r="H183" s="23" t="s">
        <v>148</v>
      </c>
    </row>
    <row r="184" spans="1:17" x14ac:dyDescent="0.2">
      <c r="A184" s="66"/>
      <c r="B184" s="66"/>
      <c r="C184" s="66"/>
      <c r="D184" s="67"/>
      <c r="E184" s="67"/>
      <c r="F184" s="67"/>
      <c r="G184" s="67"/>
    </row>
    <row r="185" spans="1:17" x14ac:dyDescent="0.2">
      <c r="A185" s="39"/>
      <c r="B185" s="217" t="s">
        <v>848</v>
      </c>
      <c r="C185" s="217"/>
      <c r="D185" s="217"/>
      <c r="E185" s="217"/>
      <c r="F185" s="217"/>
      <c r="G185" s="217"/>
      <c r="H185" s="217"/>
      <c r="J185" s="41"/>
    </row>
    <row r="186" spans="1:17" x14ac:dyDescent="0.2">
      <c r="A186" s="39"/>
      <c r="B186" s="217" t="s">
        <v>849</v>
      </c>
      <c r="C186" s="217"/>
      <c r="D186" s="217"/>
      <c r="E186" s="217"/>
      <c r="F186" s="217"/>
      <c r="G186" s="217"/>
      <c r="H186" s="217"/>
      <c r="J186" s="41"/>
    </row>
    <row r="187" spans="1:17" x14ac:dyDescent="0.2">
      <c r="A187" s="39"/>
      <c r="B187" s="217" t="s">
        <v>850</v>
      </c>
      <c r="C187" s="217"/>
      <c r="D187" s="217"/>
      <c r="E187" s="217"/>
      <c r="F187" s="217"/>
      <c r="G187" s="217"/>
      <c r="H187" s="217"/>
      <c r="J187" s="41"/>
    </row>
    <row r="188" spans="1:17" s="43" customFormat="1" ht="66.75" customHeight="1" x14ac:dyDescent="0.25">
      <c r="A188" s="42"/>
      <c r="B188" s="218" t="s">
        <v>851</v>
      </c>
      <c r="C188" s="218"/>
      <c r="D188" s="218"/>
      <c r="E188" s="218"/>
      <c r="F188" s="218"/>
      <c r="G188" s="218"/>
      <c r="H188" s="218"/>
      <c r="I188"/>
      <c r="J188" s="41"/>
      <c r="K188"/>
      <c r="L188"/>
      <c r="M188"/>
      <c r="N188"/>
      <c r="O188"/>
      <c r="P188"/>
      <c r="Q188"/>
    </row>
    <row r="189" spans="1:17" x14ac:dyDescent="0.2">
      <c r="A189" s="39"/>
      <c r="B189" s="217" t="s">
        <v>852</v>
      </c>
      <c r="C189" s="217"/>
      <c r="D189" s="217"/>
      <c r="E189" s="217"/>
      <c r="F189" s="217"/>
      <c r="G189" s="217"/>
      <c r="H189" s="217"/>
      <c r="J189" s="41"/>
    </row>
    <row r="190" spans="1:17" x14ac:dyDescent="0.2">
      <c r="A190" s="45"/>
      <c r="B190" s="45"/>
      <c r="C190" s="45"/>
      <c r="D190" s="47"/>
      <c r="E190" s="47"/>
      <c r="F190" s="47"/>
      <c r="G190" s="47"/>
    </row>
    <row r="191" spans="1:17" x14ac:dyDescent="0.2">
      <c r="A191" s="45"/>
      <c r="B191" s="214" t="s">
        <v>175</v>
      </c>
      <c r="C191" s="215"/>
      <c r="D191" s="216"/>
      <c r="E191" s="46"/>
      <c r="F191" s="47"/>
      <c r="G191" s="47"/>
    </row>
    <row r="192" spans="1:17" ht="27" customHeight="1" x14ac:dyDescent="0.2">
      <c r="A192" s="45"/>
      <c r="B192" s="212" t="s">
        <v>176</v>
      </c>
      <c r="C192" s="213"/>
      <c r="D192" s="22" t="s">
        <v>177</v>
      </c>
      <c r="E192" s="46"/>
      <c r="F192" s="47"/>
      <c r="G192" s="47"/>
    </row>
    <row r="193" spans="1:10" ht="12.75" customHeight="1" x14ac:dyDescent="0.2">
      <c r="A193" s="45"/>
      <c r="B193" s="210" t="s">
        <v>853</v>
      </c>
      <c r="C193" s="211"/>
      <c r="D193" s="22" t="s">
        <v>177</v>
      </c>
      <c r="E193" s="46"/>
      <c r="F193" s="47"/>
      <c r="G193" s="47"/>
    </row>
    <row r="194" spans="1:10" x14ac:dyDescent="0.2">
      <c r="A194" s="45"/>
      <c r="B194" s="212" t="s">
        <v>178</v>
      </c>
      <c r="C194" s="213"/>
      <c r="D194" s="32" t="s">
        <v>148</v>
      </c>
      <c r="E194" s="46"/>
      <c r="F194" s="47"/>
      <c r="G194" s="47"/>
    </row>
    <row r="195" spans="1:10" x14ac:dyDescent="0.2">
      <c r="A195" s="50"/>
      <c r="B195" s="51" t="s">
        <v>148</v>
      </c>
      <c r="C195" s="51" t="s">
        <v>854</v>
      </c>
      <c r="D195" s="51" t="s">
        <v>179</v>
      </c>
      <c r="E195" s="50"/>
      <c r="F195" s="50"/>
      <c r="G195" s="50"/>
      <c r="H195" s="50"/>
      <c r="J195" s="41"/>
    </row>
    <row r="196" spans="1:10" x14ac:dyDescent="0.2">
      <c r="A196" s="50"/>
      <c r="B196" s="52" t="s">
        <v>180</v>
      </c>
      <c r="C196" s="53">
        <v>45716</v>
      </c>
      <c r="D196" s="53">
        <v>45747</v>
      </c>
      <c r="E196" s="50"/>
      <c r="F196" s="50"/>
      <c r="G196" s="50"/>
      <c r="J196" s="41"/>
    </row>
    <row r="197" spans="1:10" x14ac:dyDescent="0.2">
      <c r="A197" s="54"/>
      <c r="B197" s="34" t="s">
        <v>181</v>
      </c>
      <c r="C197" s="55">
        <v>37.428899999999999</v>
      </c>
      <c r="D197" s="55">
        <v>39.0899</v>
      </c>
      <c r="E197" s="54"/>
      <c r="F197" s="56"/>
      <c r="G197" s="57"/>
    </row>
    <row r="198" spans="1:10" ht="25.5" x14ac:dyDescent="0.2">
      <c r="A198" s="54"/>
      <c r="B198" s="34" t="s">
        <v>886</v>
      </c>
      <c r="C198" s="55">
        <v>17.9635</v>
      </c>
      <c r="D198" s="55">
        <v>18.617799999999999</v>
      </c>
      <c r="E198" s="54"/>
      <c r="F198" s="56"/>
      <c r="G198" s="57"/>
    </row>
    <row r="199" spans="1:10" x14ac:dyDescent="0.2">
      <c r="A199" s="54"/>
      <c r="B199" s="34" t="s">
        <v>182</v>
      </c>
      <c r="C199" s="55">
        <v>32.082700000000003</v>
      </c>
      <c r="D199" s="55">
        <v>33.466700000000003</v>
      </c>
      <c r="E199" s="54"/>
      <c r="F199" s="56"/>
      <c r="G199" s="57"/>
    </row>
    <row r="200" spans="1:10" ht="25.5" x14ac:dyDescent="0.2">
      <c r="A200" s="54"/>
      <c r="B200" s="34" t="s">
        <v>887</v>
      </c>
      <c r="C200" s="55">
        <v>14.7766</v>
      </c>
      <c r="D200" s="55">
        <v>15.2967</v>
      </c>
      <c r="E200" s="54"/>
      <c r="F200" s="56"/>
      <c r="G200" s="57"/>
    </row>
    <row r="201" spans="1:10" x14ac:dyDescent="0.2">
      <c r="A201" s="54"/>
      <c r="B201" s="54"/>
      <c r="C201" s="54"/>
      <c r="D201" s="54"/>
      <c r="E201" s="54"/>
      <c r="F201" s="54"/>
      <c r="G201" s="54"/>
    </row>
    <row r="202" spans="1:10" x14ac:dyDescent="0.2">
      <c r="A202" s="54"/>
      <c r="B202" s="212" t="s">
        <v>855</v>
      </c>
      <c r="C202" s="213"/>
      <c r="D202" s="22" t="s">
        <v>148</v>
      </c>
      <c r="E202" s="54"/>
      <c r="F202" s="54"/>
      <c r="G202" s="54"/>
    </row>
    <row r="203" spans="1:10" x14ac:dyDescent="0.2">
      <c r="A203" s="54"/>
      <c r="B203" s="81" t="s">
        <v>180</v>
      </c>
      <c r="C203" s="82" t="s">
        <v>423</v>
      </c>
      <c r="D203" s="82" t="s">
        <v>424</v>
      </c>
      <c r="E203" s="54"/>
      <c r="F203" s="54"/>
      <c r="G203" s="54"/>
    </row>
    <row r="204" spans="1:10" ht="25.5" x14ac:dyDescent="0.2">
      <c r="A204" s="54"/>
      <c r="B204" s="34" t="s">
        <v>886</v>
      </c>
      <c r="C204" s="83">
        <v>0.14000000000000001</v>
      </c>
      <c r="D204" s="35" t="s">
        <v>425</v>
      </c>
      <c r="E204" s="54"/>
      <c r="F204" s="56"/>
      <c r="G204" s="57"/>
    </row>
    <row r="205" spans="1:10" ht="25.5" x14ac:dyDescent="0.2">
      <c r="A205" s="54"/>
      <c r="B205" s="34" t="s">
        <v>887</v>
      </c>
      <c r="C205" s="83">
        <v>0.115</v>
      </c>
      <c r="D205" s="83">
        <v>0.115</v>
      </c>
      <c r="E205" s="54"/>
      <c r="F205" s="56"/>
      <c r="G205" s="57"/>
    </row>
    <row r="206" spans="1:10" x14ac:dyDescent="0.2">
      <c r="A206" s="54"/>
      <c r="B206" s="84"/>
      <c r="C206" s="84"/>
      <c r="D206" s="85"/>
      <c r="E206" s="54"/>
      <c r="F206" s="56"/>
      <c r="G206" s="57"/>
    </row>
    <row r="207" spans="1:10" ht="29.1" customHeight="1" x14ac:dyDescent="0.2">
      <c r="A207" s="50"/>
      <c r="B207" s="210" t="s">
        <v>183</v>
      </c>
      <c r="C207" s="211"/>
      <c r="D207" s="48" t="s">
        <v>956</v>
      </c>
      <c r="E207" s="61"/>
      <c r="F207" s="50"/>
      <c r="G207" s="50"/>
    </row>
    <row r="208" spans="1:10" ht="29.1" customHeight="1" x14ac:dyDescent="0.2">
      <c r="A208" s="50"/>
      <c r="B208" s="210" t="s">
        <v>184</v>
      </c>
      <c r="C208" s="211"/>
      <c r="D208" s="48" t="s">
        <v>177</v>
      </c>
      <c r="E208" s="61"/>
      <c r="F208" s="50"/>
      <c r="G208" s="50"/>
    </row>
    <row r="209" spans="1:7" ht="17.100000000000001" customHeight="1" x14ac:dyDescent="0.2">
      <c r="A209" s="50"/>
      <c r="B209" s="210" t="s">
        <v>185</v>
      </c>
      <c r="C209" s="211"/>
      <c r="D209" s="48" t="s">
        <v>177</v>
      </c>
      <c r="E209" s="61"/>
      <c r="F209" s="50"/>
      <c r="G209" s="50"/>
    </row>
    <row r="210" spans="1:7" ht="17.100000000000001" customHeight="1" x14ac:dyDescent="0.2">
      <c r="A210" s="50"/>
      <c r="B210" s="210" t="s">
        <v>186</v>
      </c>
      <c r="C210" s="211"/>
      <c r="D210" s="62">
        <v>2.769621667022248</v>
      </c>
      <c r="E210" s="50"/>
      <c r="F210" s="40"/>
      <c r="G210" s="60"/>
    </row>
    <row r="212" spans="1:7" x14ac:dyDescent="0.2">
      <c r="B212" s="243" t="s">
        <v>907</v>
      </c>
      <c r="C212" s="244"/>
      <c r="D212" s="245"/>
      <c r="F212" s="50"/>
      <c r="G212" s="50"/>
    </row>
    <row r="213" spans="1:7" ht="25.5" x14ac:dyDescent="0.2">
      <c r="B213" s="232" t="s">
        <v>908</v>
      </c>
      <c r="C213" s="232"/>
      <c r="D213" s="101" t="s">
        <v>671</v>
      </c>
    </row>
    <row r="214" spans="1:7" x14ac:dyDescent="0.2">
      <c r="B214" s="232" t="s">
        <v>909</v>
      </c>
      <c r="C214" s="232"/>
      <c r="D214" s="109"/>
    </row>
    <row r="215" spans="1:7" x14ac:dyDescent="0.2">
      <c r="B215" s="233"/>
      <c r="C215" s="234"/>
      <c r="D215" s="102"/>
    </row>
    <row r="216" spans="1:7" x14ac:dyDescent="0.2">
      <c r="B216" s="232" t="s">
        <v>910</v>
      </c>
      <c r="C216" s="232"/>
      <c r="D216" s="103">
        <v>6.8376587269428128</v>
      </c>
    </row>
    <row r="217" spans="1:7" x14ac:dyDescent="0.2">
      <c r="B217" s="233"/>
      <c r="C217" s="234"/>
      <c r="D217" s="102"/>
    </row>
    <row r="218" spans="1:7" x14ac:dyDescent="0.2">
      <c r="B218" s="232" t="s">
        <v>911</v>
      </c>
      <c r="C218" s="232"/>
      <c r="D218" s="103">
        <v>4.6112919369515479</v>
      </c>
    </row>
    <row r="219" spans="1:7" x14ac:dyDescent="0.2">
      <c r="B219" s="232" t="s">
        <v>912</v>
      </c>
      <c r="C219" s="232"/>
      <c r="D219" s="103">
        <v>7.1218730514620461</v>
      </c>
    </row>
    <row r="220" spans="1:7" x14ac:dyDescent="0.2">
      <c r="B220" s="233"/>
      <c r="C220" s="234"/>
      <c r="D220" s="102"/>
    </row>
    <row r="221" spans="1:7" x14ac:dyDescent="0.2">
      <c r="B221" s="232" t="s">
        <v>913</v>
      </c>
      <c r="C221" s="232"/>
      <c r="D221" s="105" t="s">
        <v>1023</v>
      </c>
    </row>
    <row r="222" spans="1:7" x14ac:dyDescent="0.2">
      <c r="B222" s="233" t="s">
        <v>914</v>
      </c>
      <c r="C222" s="235"/>
      <c r="D222" s="234"/>
    </row>
    <row r="224" spans="1:7" x14ac:dyDescent="0.2">
      <c r="B224" s="219" t="s">
        <v>856</v>
      </c>
      <c r="C224" s="219"/>
    </row>
    <row r="226" spans="2:10" ht="153.75" customHeight="1" x14ac:dyDescent="0.2"/>
    <row r="229" spans="2:10" x14ac:dyDescent="0.2">
      <c r="B229" s="63" t="s">
        <v>857</v>
      </c>
      <c r="C229" s="64"/>
      <c r="D229" s="63"/>
    </row>
    <row r="230" spans="2:10" x14ac:dyDescent="0.2">
      <c r="B230" s="63" t="s">
        <v>966</v>
      </c>
      <c r="D230" s="63"/>
    </row>
    <row r="231" spans="2:10" ht="165" customHeight="1" x14ac:dyDescent="0.2"/>
    <row r="233" spans="2:10" x14ac:dyDescent="0.2">
      <c r="J233" s="20"/>
    </row>
  </sheetData>
  <mergeCells count="29">
    <mergeCell ref="B212:D212"/>
    <mergeCell ref="B202:C202"/>
    <mergeCell ref="B208:C208"/>
    <mergeCell ref="B209:C209"/>
    <mergeCell ref="B210:C210"/>
    <mergeCell ref="B207:C207"/>
    <mergeCell ref="A1:H1"/>
    <mergeCell ref="A2:H2"/>
    <mergeCell ref="A3:H3"/>
    <mergeCell ref="B193:C193"/>
    <mergeCell ref="B194:C194"/>
    <mergeCell ref="B191:D191"/>
    <mergeCell ref="B192:C192"/>
    <mergeCell ref="B185:H185"/>
    <mergeCell ref="B186:H186"/>
    <mergeCell ref="B187:H187"/>
    <mergeCell ref="B188:H188"/>
    <mergeCell ref="B189:H189"/>
    <mergeCell ref="B213:C213"/>
    <mergeCell ref="B214:C214"/>
    <mergeCell ref="B215:C215"/>
    <mergeCell ref="B216:C216"/>
    <mergeCell ref="B217:C217"/>
    <mergeCell ref="B224:C224"/>
    <mergeCell ref="B218:C218"/>
    <mergeCell ref="B219:C219"/>
    <mergeCell ref="B220:C220"/>
    <mergeCell ref="B221:C221"/>
    <mergeCell ref="B222:D222"/>
  </mergeCells>
  <hyperlinks>
    <hyperlink ref="I1" location="Index!B2" display="Index" xr:uid="{18CB0003-913B-4937-8BD5-3F8F7EDEA14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8935C-391B-4808-A11A-7B0B1A6D9D60}">
  <sheetPr>
    <outlinePr summaryBelow="0" summaryRight="0"/>
  </sheetPr>
  <dimension ref="A1:S170"/>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680</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385000</v>
      </c>
      <c r="F7" s="27">
        <v>7038.57</v>
      </c>
      <c r="G7" s="28">
        <v>8.1599749999999999E-2</v>
      </c>
      <c r="H7" s="23" t="s">
        <v>148</v>
      </c>
    </row>
    <row r="8" spans="1:9" x14ac:dyDescent="0.2">
      <c r="A8" s="24">
        <v>2</v>
      </c>
      <c r="B8" s="25" t="s">
        <v>26</v>
      </c>
      <c r="C8" s="25" t="s">
        <v>27</v>
      </c>
      <c r="D8" s="25" t="s">
        <v>28</v>
      </c>
      <c r="E8" s="26">
        <v>350000</v>
      </c>
      <c r="F8" s="27">
        <v>4719.2250000000004</v>
      </c>
      <c r="G8" s="28">
        <v>5.4711049999999997E-2</v>
      </c>
      <c r="H8" s="23" t="s">
        <v>148</v>
      </c>
    </row>
    <row r="9" spans="1:9" x14ac:dyDescent="0.2">
      <c r="A9" s="24">
        <v>3</v>
      </c>
      <c r="B9" s="25" t="s">
        <v>330</v>
      </c>
      <c r="C9" s="25" t="s">
        <v>331</v>
      </c>
      <c r="D9" s="25" t="s">
        <v>206</v>
      </c>
      <c r="E9" s="26">
        <v>190000</v>
      </c>
      <c r="F9" s="27">
        <v>2984.2350000000001</v>
      </c>
      <c r="G9" s="28">
        <v>3.4596920000000003E-2</v>
      </c>
      <c r="H9" s="23" t="s">
        <v>148</v>
      </c>
    </row>
    <row r="10" spans="1:9" x14ac:dyDescent="0.2">
      <c r="A10" s="24">
        <v>4</v>
      </c>
      <c r="B10" s="25" t="s">
        <v>20</v>
      </c>
      <c r="C10" s="25" t="s">
        <v>21</v>
      </c>
      <c r="D10" s="25" t="s">
        <v>22</v>
      </c>
      <c r="E10" s="26">
        <v>800000</v>
      </c>
      <c r="F10" s="27">
        <v>2860.8</v>
      </c>
      <c r="G10" s="28">
        <v>3.316591E-2</v>
      </c>
      <c r="H10" s="23" t="s">
        <v>148</v>
      </c>
    </row>
    <row r="11" spans="1:9" x14ac:dyDescent="0.2">
      <c r="A11" s="24">
        <v>5</v>
      </c>
      <c r="B11" s="25" t="s">
        <v>14</v>
      </c>
      <c r="C11" s="25" t="s">
        <v>15</v>
      </c>
      <c r="D11" s="25" t="s">
        <v>16</v>
      </c>
      <c r="E11" s="26">
        <v>205000</v>
      </c>
      <c r="F11" s="27">
        <v>2613.9549999999999</v>
      </c>
      <c r="G11" s="28">
        <v>3.030418E-2</v>
      </c>
      <c r="H11" s="23" t="s">
        <v>148</v>
      </c>
    </row>
    <row r="12" spans="1:9" x14ac:dyDescent="0.2">
      <c r="A12" s="24">
        <v>6</v>
      </c>
      <c r="B12" s="25" t="s">
        <v>11</v>
      </c>
      <c r="C12" s="25" t="s">
        <v>12</v>
      </c>
      <c r="D12" s="25" t="s">
        <v>13</v>
      </c>
      <c r="E12" s="26">
        <v>145000</v>
      </c>
      <c r="F12" s="27">
        <v>2513.4299999999998</v>
      </c>
      <c r="G12" s="28">
        <v>2.9138770000000001E-2</v>
      </c>
      <c r="H12" s="23" t="s">
        <v>148</v>
      </c>
    </row>
    <row r="13" spans="1:9" x14ac:dyDescent="0.2">
      <c r="A13" s="24">
        <v>7</v>
      </c>
      <c r="B13" s="25" t="s">
        <v>29</v>
      </c>
      <c r="C13" s="25" t="s">
        <v>30</v>
      </c>
      <c r="D13" s="25" t="s">
        <v>22</v>
      </c>
      <c r="E13" s="26">
        <v>725000</v>
      </c>
      <c r="F13" s="27">
        <v>2105.0374999999999</v>
      </c>
      <c r="G13" s="28">
        <v>2.4404180000000001E-2</v>
      </c>
      <c r="H13" s="23" t="s">
        <v>148</v>
      </c>
    </row>
    <row r="14" spans="1:9" x14ac:dyDescent="0.2">
      <c r="A14" s="24">
        <v>8</v>
      </c>
      <c r="B14" s="25" t="s">
        <v>17</v>
      </c>
      <c r="C14" s="25" t="s">
        <v>18</v>
      </c>
      <c r="D14" s="25" t="s">
        <v>19</v>
      </c>
      <c r="E14" s="26">
        <v>57000</v>
      </c>
      <c r="F14" s="27">
        <v>1990.6110000000001</v>
      </c>
      <c r="G14" s="28">
        <v>2.3077609999999998E-2</v>
      </c>
      <c r="H14" s="23" t="s">
        <v>148</v>
      </c>
    </row>
    <row r="15" spans="1:9" x14ac:dyDescent="0.2">
      <c r="A15" s="24">
        <v>9</v>
      </c>
      <c r="B15" s="25" t="s">
        <v>351</v>
      </c>
      <c r="C15" s="25" t="s">
        <v>352</v>
      </c>
      <c r="D15" s="25" t="s">
        <v>353</v>
      </c>
      <c r="E15" s="26">
        <v>480000</v>
      </c>
      <c r="F15" s="27">
        <v>1966.8</v>
      </c>
      <c r="G15" s="28">
        <v>2.2801559999999998E-2</v>
      </c>
      <c r="H15" s="23" t="s">
        <v>148</v>
      </c>
    </row>
    <row r="16" spans="1:9" x14ac:dyDescent="0.2">
      <c r="A16" s="24">
        <v>10</v>
      </c>
      <c r="B16" s="25" t="s">
        <v>41</v>
      </c>
      <c r="C16" s="25" t="s">
        <v>42</v>
      </c>
      <c r="D16" s="25" t="s">
        <v>28</v>
      </c>
      <c r="E16" s="26">
        <v>250000</v>
      </c>
      <c r="F16" s="27">
        <v>1928.75</v>
      </c>
      <c r="G16" s="28">
        <v>2.2360439999999999E-2</v>
      </c>
      <c r="H16" s="23" t="s">
        <v>148</v>
      </c>
    </row>
    <row r="17" spans="1:8" x14ac:dyDescent="0.2">
      <c r="A17" s="24">
        <v>11</v>
      </c>
      <c r="B17" s="25" t="s">
        <v>581</v>
      </c>
      <c r="C17" s="25" t="s">
        <v>582</v>
      </c>
      <c r="D17" s="25" t="s">
        <v>272</v>
      </c>
      <c r="E17" s="26">
        <v>16000</v>
      </c>
      <c r="F17" s="27">
        <v>1843.5440000000001</v>
      </c>
      <c r="G17" s="28">
        <v>2.137263E-2</v>
      </c>
      <c r="H17" s="23" t="s">
        <v>148</v>
      </c>
    </row>
    <row r="18" spans="1:8" x14ac:dyDescent="0.2">
      <c r="A18" s="24">
        <v>12</v>
      </c>
      <c r="B18" s="25" t="s">
        <v>336</v>
      </c>
      <c r="C18" s="25" t="s">
        <v>337</v>
      </c>
      <c r="D18" s="25" t="s">
        <v>206</v>
      </c>
      <c r="E18" s="26">
        <v>51000</v>
      </c>
      <c r="F18" s="27">
        <v>1839.1365000000001</v>
      </c>
      <c r="G18" s="28">
        <v>2.1321530000000002E-2</v>
      </c>
      <c r="H18" s="23" t="s">
        <v>148</v>
      </c>
    </row>
    <row r="19" spans="1:8" x14ac:dyDescent="0.2">
      <c r="A19" s="24">
        <v>13</v>
      </c>
      <c r="B19" s="25" t="s">
        <v>368</v>
      </c>
      <c r="C19" s="25" t="s">
        <v>369</v>
      </c>
      <c r="D19" s="25" t="s">
        <v>370</v>
      </c>
      <c r="E19" s="26">
        <v>450000</v>
      </c>
      <c r="F19" s="27">
        <v>1791.9</v>
      </c>
      <c r="G19" s="28">
        <v>2.077391E-2</v>
      </c>
      <c r="H19" s="23" t="s">
        <v>148</v>
      </c>
    </row>
    <row r="20" spans="1:8" x14ac:dyDescent="0.2">
      <c r="A20" s="24">
        <v>14</v>
      </c>
      <c r="B20" s="25" t="s">
        <v>503</v>
      </c>
      <c r="C20" s="25" t="s">
        <v>504</v>
      </c>
      <c r="D20" s="25" t="s">
        <v>353</v>
      </c>
      <c r="E20" s="26">
        <v>73000</v>
      </c>
      <c r="F20" s="27">
        <v>1648.9604999999999</v>
      </c>
      <c r="G20" s="28">
        <v>1.911678E-2</v>
      </c>
      <c r="H20" s="23" t="s">
        <v>148</v>
      </c>
    </row>
    <row r="21" spans="1:8" x14ac:dyDescent="0.2">
      <c r="A21" s="24">
        <v>15</v>
      </c>
      <c r="B21" s="25" t="s">
        <v>437</v>
      </c>
      <c r="C21" s="25" t="s">
        <v>438</v>
      </c>
      <c r="D21" s="25" t="s">
        <v>203</v>
      </c>
      <c r="E21" s="26">
        <v>325000</v>
      </c>
      <c r="F21" s="27">
        <v>1571.375</v>
      </c>
      <c r="G21" s="28">
        <v>1.821731E-2</v>
      </c>
      <c r="H21" s="23" t="s">
        <v>148</v>
      </c>
    </row>
    <row r="22" spans="1:8" x14ac:dyDescent="0.2">
      <c r="A22" s="24">
        <v>16</v>
      </c>
      <c r="B22" s="25" t="s">
        <v>104</v>
      </c>
      <c r="C22" s="25" t="s">
        <v>105</v>
      </c>
      <c r="D22" s="25" t="s">
        <v>28</v>
      </c>
      <c r="E22" s="26">
        <v>72000</v>
      </c>
      <c r="F22" s="27">
        <v>1563.2639999999999</v>
      </c>
      <c r="G22" s="28">
        <v>1.8123279999999999E-2</v>
      </c>
      <c r="H22" s="23" t="s">
        <v>148</v>
      </c>
    </row>
    <row r="23" spans="1:8" x14ac:dyDescent="0.2">
      <c r="A23" s="24">
        <v>17</v>
      </c>
      <c r="B23" s="25" t="s">
        <v>338</v>
      </c>
      <c r="C23" s="25" t="s">
        <v>339</v>
      </c>
      <c r="D23" s="25" t="s">
        <v>28</v>
      </c>
      <c r="E23" s="26">
        <v>650000</v>
      </c>
      <c r="F23" s="27">
        <v>1485.4449999999999</v>
      </c>
      <c r="G23" s="28">
        <v>1.72211E-2</v>
      </c>
      <c r="H23" s="23" t="s">
        <v>148</v>
      </c>
    </row>
    <row r="24" spans="1:8" x14ac:dyDescent="0.2">
      <c r="A24" s="24">
        <v>18</v>
      </c>
      <c r="B24" s="25" t="s">
        <v>46</v>
      </c>
      <c r="C24" s="25" t="s">
        <v>47</v>
      </c>
      <c r="D24" s="25" t="s">
        <v>48</v>
      </c>
      <c r="E24" s="26">
        <v>600000</v>
      </c>
      <c r="F24" s="27">
        <v>1478.28</v>
      </c>
      <c r="G24" s="28">
        <v>1.713804E-2</v>
      </c>
      <c r="H24" s="23" t="s">
        <v>148</v>
      </c>
    </row>
    <row r="25" spans="1:8" ht="25.5" x14ac:dyDescent="0.2">
      <c r="A25" s="24">
        <v>19</v>
      </c>
      <c r="B25" s="25" t="s">
        <v>334</v>
      </c>
      <c r="C25" s="25" t="s">
        <v>335</v>
      </c>
      <c r="D25" s="25" t="s">
        <v>200</v>
      </c>
      <c r="E25" s="26">
        <v>85000</v>
      </c>
      <c r="F25" s="27">
        <v>1474.4949999999999</v>
      </c>
      <c r="G25" s="28">
        <v>1.7094160000000001E-2</v>
      </c>
      <c r="H25" s="23" t="s">
        <v>148</v>
      </c>
    </row>
    <row r="26" spans="1:8" x14ac:dyDescent="0.2">
      <c r="A26" s="24">
        <v>20</v>
      </c>
      <c r="B26" s="25" t="s">
        <v>31</v>
      </c>
      <c r="C26" s="25" t="s">
        <v>32</v>
      </c>
      <c r="D26" s="25" t="s">
        <v>33</v>
      </c>
      <c r="E26" s="26">
        <v>475000</v>
      </c>
      <c r="F26" s="27">
        <v>1431.27</v>
      </c>
      <c r="G26" s="28">
        <v>1.659304E-2</v>
      </c>
      <c r="H26" s="23" t="s">
        <v>148</v>
      </c>
    </row>
    <row r="27" spans="1:8" x14ac:dyDescent="0.2">
      <c r="A27" s="24">
        <v>21</v>
      </c>
      <c r="B27" s="25" t="s">
        <v>80</v>
      </c>
      <c r="C27" s="25" t="s">
        <v>81</v>
      </c>
      <c r="D27" s="25" t="s">
        <v>82</v>
      </c>
      <c r="E27" s="26">
        <v>775000</v>
      </c>
      <c r="F27" s="27">
        <v>1418.56</v>
      </c>
      <c r="G27" s="28">
        <v>1.6445689999999999E-2</v>
      </c>
      <c r="H27" s="23" t="s">
        <v>148</v>
      </c>
    </row>
    <row r="28" spans="1:8" x14ac:dyDescent="0.2">
      <c r="A28" s="24">
        <v>22</v>
      </c>
      <c r="B28" s="25" t="s">
        <v>340</v>
      </c>
      <c r="C28" s="25" t="s">
        <v>341</v>
      </c>
      <c r="D28" s="25" t="s">
        <v>89</v>
      </c>
      <c r="E28" s="26">
        <v>14500</v>
      </c>
      <c r="F28" s="27">
        <v>1297.1120000000001</v>
      </c>
      <c r="G28" s="28">
        <v>1.5037719999999999E-2</v>
      </c>
      <c r="H28" s="23" t="s">
        <v>148</v>
      </c>
    </row>
    <row r="29" spans="1:8" x14ac:dyDescent="0.2">
      <c r="A29" s="71">
        <v>23</v>
      </c>
      <c r="B29" s="34" t="s">
        <v>958</v>
      </c>
      <c r="C29" s="34" t="s">
        <v>959</v>
      </c>
      <c r="D29" s="34" t="s">
        <v>61</v>
      </c>
      <c r="E29" s="79">
        <v>350000</v>
      </c>
      <c r="F29" s="73">
        <f>12.79215*100</f>
        <v>1279.2149999999999</v>
      </c>
      <c r="G29" s="110">
        <f>F29/F130</f>
        <v>1.4830231727821441E-2</v>
      </c>
      <c r="H29" s="23" t="s">
        <v>148</v>
      </c>
    </row>
    <row r="30" spans="1:8" x14ac:dyDescent="0.2">
      <c r="A30" s="24">
        <v>24</v>
      </c>
      <c r="B30" s="25" t="s">
        <v>214</v>
      </c>
      <c r="C30" s="25" t="s">
        <v>215</v>
      </c>
      <c r="D30" s="25" t="s">
        <v>16</v>
      </c>
      <c r="E30" s="26">
        <v>340000</v>
      </c>
      <c r="F30" s="27">
        <v>1225.19</v>
      </c>
      <c r="G30" s="28">
        <v>1.420391E-2</v>
      </c>
      <c r="H30" s="23" t="s">
        <v>148</v>
      </c>
    </row>
    <row r="31" spans="1:8" x14ac:dyDescent="0.2">
      <c r="A31" s="24">
        <v>25</v>
      </c>
      <c r="B31" s="25" t="s">
        <v>314</v>
      </c>
      <c r="C31" s="25" t="s">
        <v>315</v>
      </c>
      <c r="D31" s="25" t="s">
        <v>316</v>
      </c>
      <c r="E31" s="26">
        <v>210000</v>
      </c>
      <c r="F31" s="27">
        <v>1217.79</v>
      </c>
      <c r="G31" s="28">
        <v>1.411812E-2</v>
      </c>
      <c r="H31" s="23" t="s">
        <v>148</v>
      </c>
    </row>
    <row r="32" spans="1:8" x14ac:dyDescent="0.2">
      <c r="A32" s="24">
        <v>26</v>
      </c>
      <c r="B32" s="25" t="s">
        <v>332</v>
      </c>
      <c r="C32" s="25" t="s">
        <v>333</v>
      </c>
      <c r="D32" s="25" t="s">
        <v>28</v>
      </c>
      <c r="E32" s="26">
        <v>110000</v>
      </c>
      <c r="F32" s="27">
        <v>1212.2</v>
      </c>
      <c r="G32" s="28">
        <v>1.4053309999999999E-2</v>
      </c>
      <c r="H32" s="23" t="s">
        <v>148</v>
      </c>
    </row>
    <row r="33" spans="1:8" x14ac:dyDescent="0.2">
      <c r="A33" s="24">
        <v>27</v>
      </c>
      <c r="B33" s="25" t="s">
        <v>490</v>
      </c>
      <c r="C33" s="25" t="s">
        <v>491</v>
      </c>
      <c r="D33" s="25" t="s">
        <v>206</v>
      </c>
      <c r="E33" s="26">
        <v>75000</v>
      </c>
      <c r="F33" s="27">
        <v>1194.375</v>
      </c>
      <c r="G33" s="28">
        <v>1.384666E-2</v>
      </c>
      <c r="H33" s="23" t="s">
        <v>148</v>
      </c>
    </row>
    <row r="34" spans="1:8" ht="25.5" x14ac:dyDescent="0.2">
      <c r="A34" s="24">
        <v>28</v>
      </c>
      <c r="B34" s="25" t="s">
        <v>209</v>
      </c>
      <c r="C34" s="25" t="s">
        <v>210</v>
      </c>
      <c r="D34" s="25" t="s">
        <v>211</v>
      </c>
      <c r="E34" s="26">
        <v>175000</v>
      </c>
      <c r="F34" s="27">
        <v>1140.3875</v>
      </c>
      <c r="G34" s="28">
        <v>1.322077E-2</v>
      </c>
      <c r="H34" s="23" t="s">
        <v>148</v>
      </c>
    </row>
    <row r="35" spans="1:8" x14ac:dyDescent="0.2">
      <c r="A35" s="24">
        <v>29</v>
      </c>
      <c r="B35" s="25" t="s">
        <v>681</v>
      </c>
      <c r="C35" s="25" t="s">
        <v>682</v>
      </c>
      <c r="D35" s="25" t="s">
        <v>525</v>
      </c>
      <c r="E35" s="26">
        <v>23000</v>
      </c>
      <c r="F35" s="27">
        <v>1135.4870000000001</v>
      </c>
      <c r="G35" s="28">
        <v>1.3163960000000001E-2</v>
      </c>
      <c r="H35" s="23" t="s">
        <v>148</v>
      </c>
    </row>
    <row r="36" spans="1:8" x14ac:dyDescent="0.2">
      <c r="A36" s="24">
        <v>30</v>
      </c>
      <c r="B36" s="25" t="s">
        <v>380</v>
      </c>
      <c r="C36" s="25" t="s">
        <v>381</v>
      </c>
      <c r="D36" s="25" t="s">
        <v>137</v>
      </c>
      <c r="E36" s="26">
        <v>700000</v>
      </c>
      <c r="F36" s="27">
        <v>1079.68</v>
      </c>
      <c r="G36" s="28">
        <v>1.251698E-2</v>
      </c>
      <c r="H36" s="23" t="s">
        <v>148</v>
      </c>
    </row>
    <row r="37" spans="1:8" x14ac:dyDescent="0.2">
      <c r="A37" s="24">
        <v>31</v>
      </c>
      <c r="B37" s="25" t="s">
        <v>87</v>
      </c>
      <c r="C37" s="25" t="s">
        <v>88</v>
      </c>
      <c r="D37" s="25" t="s">
        <v>89</v>
      </c>
      <c r="E37" s="26">
        <v>250000</v>
      </c>
      <c r="F37" s="27">
        <v>1073</v>
      </c>
      <c r="G37" s="28">
        <v>1.2439530000000001E-2</v>
      </c>
      <c r="H37" s="23" t="s">
        <v>148</v>
      </c>
    </row>
    <row r="38" spans="1:8" x14ac:dyDescent="0.2">
      <c r="A38" s="24">
        <v>32</v>
      </c>
      <c r="B38" s="25" t="s">
        <v>683</v>
      </c>
      <c r="C38" s="25" t="s">
        <v>684</v>
      </c>
      <c r="D38" s="25" t="s">
        <v>38</v>
      </c>
      <c r="E38" s="26">
        <v>50000</v>
      </c>
      <c r="F38" s="27">
        <v>1068.2</v>
      </c>
      <c r="G38" s="28">
        <v>1.238389E-2</v>
      </c>
      <c r="H38" s="23" t="s">
        <v>148</v>
      </c>
    </row>
    <row r="39" spans="1:8" x14ac:dyDescent="0.2">
      <c r="A39" s="24">
        <v>33</v>
      </c>
      <c r="B39" s="25" t="s">
        <v>96</v>
      </c>
      <c r="C39" s="25" t="s">
        <v>97</v>
      </c>
      <c r="D39" s="25" t="s">
        <v>66</v>
      </c>
      <c r="E39" s="26">
        <v>35000</v>
      </c>
      <c r="F39" s="27">
        <v>1068.1475</v>
      </c>
      <c r="G39" s="28">
        <v>1.238328E-2</v>
      </c>
      <c r="H39" s="23" t="s">
        <v>148</v>
      </c>
    </row>
    <row r="40" spans="1:8" x14ac:dyDescent="0.2">
      <c r="A40" s="24">
        <v>34</v>
      </c>
      <c r="B40" s="25" t="s">
        <v>358</v>
      </c>
      <c r="C40" s="25" t="s">
        <v>359</v>
      </c>
      <c r="D40" s="25" t="s">
        <v>33</v>
      </c>
      <c r="E40" s="26">
        <v>25000</v>
      </c>
      <c r="F40" s="27">
        <v>1044.3625</v>
      </c>
      <c r="G40" s="28">
        <v>1.210753E-2</v>
      </c>
      <c r="H40" s="23" t="s">
        <v>148</v>
      </c>
    </row>
    <row r="41" spans="1:8" x14ac:dyDescent="0.2">
      <c r="A41" s="24">
        <v>35</v>
      </c>
      <c r="B41" s="25" t="s">
        <v>577</v>
      </c>
      <c r="C41" s="25" t="s">
        <v>578</v>
      </c>
      <c r="D41" s="25" t="s">
        <v>272</v>
      </c>
      <c r="E41" s="26">
        <v>37000</v>
      </c>
      <c r="F41" s="27">
        <v>986.346</v>
      </c>
      <c r="G41" s="28">
        <v>1.1434939999999999E-2</v>
      </c>
      <c r="H41" s="23" t="s">
        <v>148</v>
      </c>
    </row>
    <row r="42" spans="1:8" x14ac:dyDescent="0.2">
      <c r="A42" s="24">
        <v>36</v>
      </c>
      <c r="B42" s="25" t="s">
        <v>579</v>
      </c>
      <c r="C42" s="25" t="s">
        <v>580</v>
      </c>
      <c r="D42" s="25" t="s">
        <v>221</v>
      </c>
      <c r="E42" s="26">
        <v>70000</v>
      </c>
      <c r="F42" s="27">
        <v>980.91</v>
      </c>
      <c r="G42" s="28">
        <v>1.1371910000000001E-2</v>
      </c>
      <c r="H42" s="23" t="s">
        <v>148</v>
      </c>
    </row>
    <row r="43" spans="1:8" ht="25.5" x14ac:dyDescent="0.2">
      <c r="A43" s="24">
        <v>37</v>
      </c>
      <c r="B43" s="25" t="s">
        <v>23</v>
      </c>
      <c r="C43" s="25" t="s">
        <v>24</v>
      </c>
      <c r="D43" s="25" t="s">
        <v>25</v>
      </c>
      <c r="E43" s="26">
        <v>8500</v>
      </c>
      <c r="F43" s="27">
        <v>978.31174999999996</v>
      </c>
      <c r="G43" s="28">
        <v>1.1341789999999999E-2</v>
      </c>
      <c r="H43" s="23" t="s">
        <v>148</v>
      </c>
    </row>
    <row r="44" spans="1:8" x14ac:dyDescent="0.2">
      <c r="A44" s="24">
        <v>38</v>
      </c>
      <c r="B44" s="25" t="s">
        <v>685</v>
      </c>
      <c r="C44" s="25" t="s">
        <v>686</v>
      </c>
      <c r="D44" s="25" t="s">
        <v>22</v>
      </c>
      <c r="E44" s="26">
        <v>635000</v>
      </c>
      <c r="F44" s="27">
        <v>977.01099999999997</v>
      </c>
      <c r="G44" s="28">
        <v>1.132671E-2</v>
      </c>
      <c r="H44" s="23" t="s">
        <v>148</v>
      </c>
    </row>
    <row r="45" spans="1:8" x14ac:dyDescent="0.2">
      <c r="A45" s="24">
        <v>39</v>
      </c>
      <c r="B45" s="25" t="s">
        <v>227</v>
      </c>
      <c r="C45" s="25" t="s">
        <v>228</v>
      </c>
      <c r="D45" s="25" t="s">
        <v>71</v>
      </c>
      <c r="E45" s="26">
        <v>225000</v>
      </c>
      <c r="F45" s="27">
        <v>958.61249999999995</v>
      </c>
      <c r="G45" s="28">
        <v>1.1113410000000001E-2</v>
      </c>
      <c r="H45" s="23" t="s">
        <v>148</v>
      </c>
    </row>
    <row r="46" spans="1:8" ht="25.5" x14ac:dyDescent="0.2">
      <c r="A46" s="24">
        <v>40</v>
      </c>
      <c r="B46" s="25" t="s">
        <v>356</v>
      </c>
      <c r="C46" s="25" t="s">
        <v>357</v>
      </c>
      <c r="D46" s="25" t="s">
        <v>25</v>
      </c>
      <c r="E46" s="26">
        <v>35000</v>
      </c>
      <c r="F46" s="27">
        <v>913.90250000000003</v>
      </c>
      <c r="G46" s="28">
        <v>1.059508E-2</v>
      </c>
      <c r="H46" s="23" t="s">
        <v>148</v>
      </c>
    </row>
    <row r="47" spans="1:8" x14ac:dyDescent="0.2">
      <c r="A47" s="24">
        <v>41</v>
      </c>
      <c r="B47" s="25" t="s">
        <v>242</v>
      </c>
      <c r="C47" s="25" t="s">
        <v>243</v>
      </c>
      <c r="D47" s="25" t="s">
        <v>206</v>
      </c>
      <c r="E47" s="26">
        <v>36000</v>
      </c>
      <c r="F47" s="27">
        <v>900.072</v>
      </c>
      <c r="G47" s="28">
        <v>1.043474E-2</v>
      </c>
      <c r="H47" s="23" t="s">
        <v>148</v>
      </c>
    </row>
    <row r="48" spans="1:8" x14ac:dyDescent="0.2">
      <c r="A48" s="24">
        <v>42</v>
      </c>
      <c r="B48" s="25" t="s">
        <v>589</v>
      </c>
      <c r="C48" s="25" t="s">
        <v>590</v>
      </c>
      <c r="D48" s="25" t="s">
        <v>206</v>
      </c>
      <c r="E48" s="26">
        <v>62000</v>
      </c>
      <c r="F48" s="27">
        <v>879.31500000000005</v>
      </c>
      <c r="G48" s="28">
        <v>1.0194099999999999E-2</v>
      </c>
      <c r="H48" s="23" t="s">
        <v>148</v>
      </c>
    </row>
    <row r="49" spans="1:8" ht="25.5" x14ac:dyDescent="0.2">
      <c r="A49" s="24">
        <v>43</v>
      </c>
      <c r="B49" s="25" t="s">
        <v>497</v>
      </c>
      <c r="C49" s="25" t="s">
        <v>498</v>
      </c>
      <c r="D49" s="25" t="s">
        <v>200</v>
      </c>
      <c r="E49" s="26">
        <v>60000</v>
      </c>
      <c r="F49" s="27">
        <v>865.32</v>
      </c>
      <c r="G49" s="28">
        <v>1.003185E-2</v>
      </c>
      <c r="H49" s="23" t="s">
        <v>148</v>
      </c>
    </row>
    <row r="50" spans="1:8" x14ac:dyDescent="0.2">
      <c r="A50" s="24">
        <v>44</v>
      </c>
      <c r="B50" s="25" t="s">
        <v>292</v>
      </c>
      <c r="C50" s="25" t="s">
        <v>293</v>
      </c>
      <c r="D50" s="25" t="s">
        <v>71</v>
      </c>
      <c r="E50" s="26">
        <v>95000</v>
      </c>
      <c r="F50" s="27">
        <v>831.72500000000002</v>
      </c>
      <c r="G50" s="28">
        <v>9.6423800000000007E-3</v>
      </c>
      <c r="H50" s="23" t="s">
        <v>148</v>
      </c>
    </row>
    <row r="51" spans="1:8" x14ac:dyDescent="0.2">
      <c r="A51" s="24">
        <v>45</v>
      </c>
      <c r="B51" s="25" t="s">
        <v>43</v>
      </c>
      <c r="C51" s="25" t="s">
        <v>44</v>
      </c>
      <c r="D51" s="25" t="s">
        <v>45</v>
      </c>
      <c r="E51" s="26">
        <v>53000</v>
      </c>
      <c r="F51" s="27">
        <v>826.13750000000005</v>
      </c>
      <c r="G51" s="28">
        <v>9.5776000000000003E-3</v>
      </c>
      <c r="H51" s="23" t="s">
        <v>148</v>
      </c>
    </row>
    <row r="52" spans="1:8" x14ac:dyDescent="0.2">
      <c r="A52" s="24">
        <v>46</v>
      </c>
      <c r="B52" s="25" t="s">
        <v>273</v>
      </c>
      <c r="C52" s="25" t="s">
        <v>274</v>
      </c>
      <c r="D52" s="25" t="s">
        <v>89</v>
      </c>
      <c r="E52" s="26">
        <v>125000</v>
      </c>
      <c r="F52" s="27">
        <v>820</v>
      </c>
      <c r="G52" s="28">
        <v>9.5064499999999996E-3</v>
      </c>
      <c r="H52" s="23" t="s">
        <v>148</v>
      </c>
    </row>
    <row r="53" spans="1:8" x14ac:dyDescent="0.2">
      <c r="A53" s="24">
        <v>47</v>
      </c>
      <c r="B53" s="25" t="s">
        <v>234</v>
      </c>
      <c r="C53" s="25" t="s">
        <v>235</v>
      </c>
      <c r="D53" s="25" t="s">
        <v>206</v>
      </c>
      <c r="E53" s="26">
        <v>10000</v>
      </c>
      <c r="F53" s="27">
        <v>810.92</v>
      </c>
      <c r="G53" s="28">
        <v>9.4011800000000003E-3</v>
      </c>
      <c r="H53" s="23" t="s">
        <v>148</v>
      </c>
    </row>
    <row r="54" spans="1:8" ht="25.5" x14ac:dyDescent="0.2">
      <c r="A54" s="24">
        <v>48</v>
      </c>
      <c r="B54" s="25" t="s">
        <v>687</v>
      </c>
      <c r="C54" s="25" t="s">
        <v>688</v>
      </c>
      <c r="D54" s="25" t="s">
        <v>200</v>
      </c>
      <c r="E54" s="26">
        <v>14000</v>
      </c>
      <c r="F54" s="27">
        <v>801.55600000000004</v>
      </c>
      <c r="G54" s="28">
        <v>9.2926199999999997E-3</v>
      </c>
      <c r="H54" s="23" t="s">
        <v>148</v>
      </c>
    </row>
    <row r="55" spans="1:8" x14ac:dyDescent="0.2">
      <c r="A55" s="24">
        <v>49</v>
      </c>
      <c r="B55" s="25" t="s">
        <v>689</v>
      </c>
      <c r="C55" s="25" t="s">
        <v>690</v>
      </c>
      <c r="D55" s="25" t="s">
        <v>346</v>
      </c>
      <c r="E55" s="26">
        <v>17500</v>
      </c>
      <c r="F55" s="27">
        <v>787.79750000000001</v>
      </c>
      <c r="G55" s="28">
        <v>9.1331199999999998E-3</v>
      </c>
      <c r="H55" s="23" t="s">
        <v>148</v>
      </c>
    </row>
    <row r="56" spans="1:8" x14ac:dyDescent="0.2">
      <c r="A56" s="24">
        <v>50</v>
      </c>
      <c r="B56" s="25" t="s">
        <v>691</v>
      </c>
      <c r="C56" s="25" t="s">
        <v>692</v>
      </c>
      <c r="D56" s="25" t="s">
        <v>272</v>
      </c>
      <c r="E56" s="26">
        <v>13000</v>
      </c>
      <c r="F56" s="27">
        <v>695.20100000000002</v>
      </c>
      <c r="G56" s="28">
        <v>8.05962E-3</v>
      </c>
      <c r="H56" s="23" t="s">
        <v>148</v>
      </c>
    </row>
    <row r="57" spans="1:8" x14ac:dyDescent="0.2">
      <c r="A57" s="24">
        <v>51</v>
      </c>
      <c r="B57" s="25" t="s">
        <v>451</v>
      </c>
      <c r="C57" s="25" t="s">
        <v>452</v>
      </c>
      <c r="D57" s="25" t="s">
        <v>248</v>
      </c>
      <c r="E57" s="26">
        <v>30000</v>
      </c>
      <c r="F57" s="27">
        <v>693.96</v>
      </c>
      <c r="G57" s="28">
        <v>8.0452400000000004E-3</v>
      </c>
      <c r="H57" s="23" t="s">
        <v>148</v>
      </c>
    </row>
    <row r="58" spans="1:8" x14ac:dyDescent="0.2">
      <c r="A58" s="24">
        <v>52</v>
      </c>
      <c r="B58" s="25" t="s">
        <v>253</v>
      </c>
      <c r="C58" s="25" t="s">
        <v>254</v>
      </c>
      <c r="D58" s="25" t="s">
        <v>89</v>
      </c>
      <c r="E58" s="26">
        <v>7500</v>
      </c>
      <c r="F58" s="27">
        <v>644.17875000000004</v>
      </c>
      <c r="G58" s="28">
        <v>7.46811E-3</v>
      </c>
      <c r="H58" s="23" t="s">
        <v>148</v>
      </c>
    </row>
    <row r="59" spans="1:8" x14ac:dyDescent="0.2">
      <c r="A59" s="24">
        <v>53</v>
      </c>
      <c r="B59" s="25" t="s">
        <v>583</v>
      </c>
      <c r="C59" s="25" t="s">
        <v>584</v>
      </c>
      <c r="D59" s="25" t="s">
        <v>272</v>
      </c>
      <c r="E59" s="26">
        <v>8000</v>
      </c>
      <c r="F59" s="27">
        <v>630.30799999999999</v>
      </c>
      <c r="G59" s="28">
        <v>7.30731E-3</v>
      </c>
      <c r="H59" s="23" t="s">
        <v>148</v>
      </c>
    </row>
    <row r="60" spans="1:8" x14ac:dyDescent="0.2">
      <c r="A60" s="24">
        <v>54</v>
      </c>
      <c r="B60" s="25" t="s">
        <v>693</v>
      </c>
      <c r="C60" s="25" t="s">
        <v>694</v>
      </c>
      <c r="D60" s="25" t="s">
        <v>22</v>
      </c>
      <c r="E60" s="26">
        <v>750000</v>
      </c>
      <c r="F60" s="27">
        <v>616.5</v>
      </c>
      <c r="G60" s="28">
        <v>7.1472300000000001E-3</v>
      </c>
      <c r="H60" s="23" t="s">
        <v>148</v>
      </c>
    </row>
    <row r="61" spans="1:8" x14ac:dyDescent="0.2">
      <c r="A61" s="24">
        <v>55</v>
      </c>
      <c r="B61" s="25" t="s">
        <v>275</v>
      </c>
      <c r="C61" s="25" t="s">
        <v>276</v>
      </c>
      <c r="D61" s="25" t="s">
        <v>277</v>
      </c>
      <c r="E61" s="26">
        <v>100000</v>
      </c>
      <c r="F61" s="27">
        <v>564.35</v>
      </c>
      <c r="G61" s="28">
        <v>6.5426399999999997E-3</v>
      </c>
      <c r="H61" s="23" t="s">
        <v>148</v>
      </c>
    </row>
    <row r="62" spans="1:8" ht="25.5" x14ac:dyDescent="0.2">
      <c r="A62" s="24">
        <v>56</v>
      </c>
      <c r="B62" s="25" t="s">
        <v>695</v>
      </c>
      <c r="C62" s="25" t="s">
        <v>696</v>
      </c>
      <c r="D62" s="25" t="s">
        <v>195</v>
      </c>
      <c r="E62" s="26">
        <v>10000</v>
      </c>
      <c r="F62" s="27">
        <v>490.96</v>
      </c>
      <c r="G62" s="28">
        <v>5.6918100000000003E-3</v>
      </c>
      <c r="H62" s="23" t="s">
        <v>148</v>
      </c>
    </row>
    <row r="63" spans="1:8" x14ac:dyDescent="0.2">
      <c r="A63" s="24">
        <v>57</v>
      </c>
      <c r="B63" s="25" t="s">
        <v>549</v>
      </c>
      <c r="C63" s="25" t="s">
        <v>550</v>
      </c>
      <c r="D63" s="25" t="s">
        <v>346</v>
      </c>
      <c r="E63" s="26">
        <v>36000</v>
      </c>
      <c r="F63" s="27">
        <v>455.36399999999998</v>
      </c>
      <c r="G63" s="28">
        <v>5.2791399999999999E-3</v>
      </c>
      <c r="H63" s="23" t="s">
        <v>148</v>
      </c>
    </row>
    <row r="64" spans="1:8" x14ac:dyDescent="0.2">
      <c r="A64" s="21"/>
      <c r="B64" s="21"/>
      <c r="C64" s="22" t="s">
        <v>147</v>
      </c>
      <c r="D64" s="21"/>
      <c r="E64" s="21" t="s">
        <v>148</v>
      </c>
      <c r="F64" s="29">
        <f>SUM(F7:F63)</f>
        <v>81411.548500000034</v>
      </c>
      <c r="G64" s="30">
        <f>SUM(G7:G63)</f>
        <v>0.94382271172782095</v>
      </c>
      <c r="H64" s="23" t="s">
        <v>148</v>
      </c>
    </row>
    <row r="65" spans="1:8" x14ac:dyDescent="0.2">
      <c r="A65" s="21"/>
      <c r="B65" s="21"/>
      <c r="C65" s="31"/>
      <c r="D65" s="21"/>
      <c r="E65" s="21"/>
      <c r="F65" s="32"/>
      <c r="G65" s="32"/>
      <c r="H65" s="23" t="s">
        <v>148</v>
      </c>
    </row>
    <row r="66" spans="1:8" x14ac:dyDescent="0.2">
      <c r="A66" s="21"/>
      <c r="B66" s="21"/>
      <c r="C66" s="22" t="s">
        <v>149</v>
      </c>
      <c r="D66" s="21"/>
      <c r="E66" s="21"/>
      <c r="F66" s="21"/>
      <c r="G66" s="21"/>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151</v>
      </c>
      <c r="D69" s="21"/>
      <c r="E69" s="21"/>
      <c r="F69" s="21"/>
      <c r="G69" s="21"/>
      <c r="H69" s="23" t="s">
        <v>148</v>
      </c>
    </row>
    <row r="70" spans="1:8" x14ac:dyDescent="0.2">
      <c r="A70" s="24">
        <v>1</v>
      </c>
      <c r="B70" s="25" t="s">
        <v>699</v>
      </c>
      <c r="C70" s="34" t="s">
        <v>967</v>
      </c>
      <c r="D70" s="25"/>
      <c r="E70" s="26">
        <v>200000</v>
      </c>
      <c r="F70" s="27">
        <v>1.9999999999999999E-6</v>
      </c>
      <c r="G70" s="35" t="s">
        <v>146</v>
      </c>
      <c r="H70" s="23" t="s">
        <v>148</v>
      </c>
    </row>
    <row r="71" spans="1:8" x14ac:dyDescent="0.2">
      <c r="A71" s="24">
        <v>2</v>
      </c>
      <c r="B71" s="25" t="s">
        <v>700</v>
      </c>
      <c r="C71" s="34" t="s">
        <v>968</v>
      </c>
      <c r="D71" s="25"/>
      <c r="E71" s="26">
        <v>50000</v>
      </c>
      <c r="F71" s="27">
        <v>4.9999999999999998E-7</v>
      </c>
      <c r="G71" s="35" t="s">
        <v>146</v>
      </c>
      <c r="H71" s="23" t="s">
        <v>148</v>
      </c>
    </row>
    <row r="72" spans="1:8" x14ac:dyDescent="0.2">
      <c r="A72" s="24">
        <v>3</v>
      </c>
      <c r="B72" s="25" t="s">
        <v>698</v>
      </c>
      <c r="C72" s="34" t="s">
        <v>969</v>
      </c>
      <c r="D72" s="25"/>
      <c r="E72" s="26">
        <v>50000</v>
      </c>
      <c r="F72" s="27">
        <v>4.9999999999999998E-7</v>
      </c>
      <c r="G72" s="35" t="s">
        <v>146</v>
      </c>
      <c r="H72" s="23" t="s">
        <v>148</v>
      </c>
    </row>
    <row r="73" spans="1:8" x14ac:dyDescent="0.2">
      <c r="A73" s="24">
        <v>4</v>
      </c>
      <c r="B73" s="25" t="s">
        <v>697</v>
      </c>
      <c r="C73" s="34" t="s">
        <v>970</v>
      </c>
      <c r="D73" s="25"/>
      <c r="E73" s="26">
        <v>20</v>
      </c>
      <c r="F73" s="27">
        <v>0</v>
      </c>
      <c r="G73" s="35" t="s">
        <v>146</v>
      </c>
      <c r="H73" s="23" t="s">
        <v>148</v>
      </c>
    </row>
    <row r="74" spans="1:8" x14ac:dyDescent="0.2">
      <c r="A74" s="21"/>
      <c r="B74" s="21"/>
      <c r="C74" s="22" t="s">
        <v>147</v>
      </c>
      <c r="D74" s="21"/>
      <c r="E74" s="21" t="s">
        <v>148</v>
      </c>
      <c r="F74" s="33" t="s">
        <v>150</v>
      </c>
      <c r="G74" s="30">
        <v>0</v>
      </c>
      <c r="H74" s="23" t="s">
        <v>148</v>
      </c>
    </row>
    <row r="75" spans="1:8" x14ac:dyDescent="0.2">
      <c r="A75" s="21"/>
      <c r="B75" s="21"/>
      <c r="C75" s="31"/>
      <c r="D75" s="21"/>
      <c r="E75" s="21"/>
      <c r="F75" s="32"/>
      <c r="G75" s="32"/>
      <c r="H75" s="23" t="s">
        <v>148</v>
      </c>
    </row>
    <row r="76" spans="1:8" x14ac:dyDescent="0.2">
      <c r="A76" s="21"/>
      <c r="B76" s="21"/>
      <c r="C76" s="22" t="s">
        <v>152</v>
      </c>
      <c r="D76" s="21"/>
      <c r="E76" s="21"/>
      <c r="F76" s="21"/>
      <c r="G76" s="21"/>
      <c r="H76" s="23" t="s">
        <v>148</v>
      </c>
    </row>
    <row r="77" spans="1:8" x14ac:dyDescent="0.2">
      <c r="A77" s="21"/>
      <c r="B77" s="21"/>
      <c r="C77" s="22" t="s">
        <v>147</v>
      </c>
      <c r="D77" s="21"/>
      <c r="E77" s="21" t="s">
        <v>148</v>
      </c>
      <c r="F77" s="33" t="s">
        <v>150</v>
      </c>
      <c r="G77" s="30">
        <v>0</v>
      </c>
      <c r="H77" s="23" t="s">
        <v>148</v>
      </c>
    </row>
    <row r="78" spans="1:8" x14ac:dyDescent="0.2">
      <c r="A78" s="21"/>
      <c r="B78" s="21"/>
      <c r="C78" s="31"/>
      <c r="D78" s="21"/>
      <c r="E78" s="21"/>
      <c r="F78" s="32"/>
      <c r="G78" s="32"/>
      <c r="H78" s="23" t="s">
        <v>148</v>
      </c>
    </row>
    <row r="79" spans="1:8" x14ac:dyDescent="0.2">
      <c r="A79" s="21"/>
      <c r="B79" s="21"/>
      <c r="C79" s="22" t="s">
        <v>153</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154</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21"/>
      <c r="B84" s="21"/>
      <c r="C84" s="31"/>
      <c r="D84" s="21"/>
      <c r="E84" s="21"/>
      <c r="F84" s="32"/>
      <c r="G84" s="32"/>
      <c r="H84" s="23" t="s">
        <v>148</v>
      </c>
    </row>
    <row r="85" spans="1:8" x14ac:dyDescent="0.2">
      <c r="A85" s="21"/>
      <c r="B85" s="21"/>
      <c r="C85" s="22" t="s">
        <v>155</v>
      </c>
      <c r="D85" s="21"/>
      <c r="E85" s="21"/>
      <c r="F85" s="29">
        <f>F64</f>
        <v>81411.548500000034</v>
      </c>
      <c r="G85" s="30">
        <f>G64</f>
        <v>0.94382271172782095</v>
      </c>
      <c r="H85" s="23" t="s">
        <v>148</v>
      </c>
    </row>
    <row r="86" spans="1:8" x14ac:dyDescent="0.2">
      <c r="A86" s="21"/>
      <c r="B86" s="21"/>
      <c r="C86" s="31"/>
      <c r="D86" s="21"/>
      <c r="E86" s="21"/>
      <c r="F86" s="32"/>
      <c r="G86" s="32"/>
      <c r="H86" s="23" t="s">
        <v>148</v>
      </c>
    </row>
    <row r="87" spans="1:8" x14ac:dyDescent="0.2">
      <c r="A87" s="21"/>
      <c r="B87" s="21"/>
      <c r="C87" s="22" t="s">
        <v>156</v>
      </c>
      <c r="D87" s="21"/>
      <c r="E87" s="21"/>
      <c r="F87" s="32"/>
      <c r="G87" s="32"/>
      <c r="H87" s="23" t="s">
        <v>148</v>
      </c>
    </row>
    <row r="88" spans="1:8" x14ac:dyDescent="0.2">
      <c r="A88" s="21"/>
      <c r="B88" s="21"/>
      <c r="C88" s="22" t="s">
        <v>10</v>
      </c>
      <c r="D88" s="21"/>
      <c r="E88" s="21"/>
      <c r="F88" s="32"/>
      <c r="G88" s="32"/>
      <c r="H88" s="23" t="s">
        <v>148</v>
      </c>
    </row>
    <row r="89" spans="1:8" x14ac:dyDescent="0.2">
      <c r="A89" s="21"/>
      <c r="B89" s="21"/>
      <c r="C89" s="22" t="s">
        <v>147</v>
      </c>
      <c r="D89" s="21"/>
      <c r="E89" s="21" t="s">
        <v>148</v>
      </c>
      <c r="F89" s="33" t="s">
        <v>150</v>
      </c>
      <c r="G89" s="30">
        <v>0</v>
      </c>
      <c r="H89" s="23" t="s">
        <v>148</v>
      </c>
    </row>
    <row r="90" spans="1:8" x14ac:dyDescent="0.2">
      <c r="A90" s="21"/>
      <c r="B90" s="21"/>
      <c r="C90" s="31"/>
      <c r="D90" s="21"/>
      <c r="E90" s="21"/>
      <c r="F90" s="32"/>
      <c r="G90" s="32"/>
      <c r="H90" s="23" t="s">
        <v>148</v>
      </c>
    </row>
    <row r="91" spans="1:8" x14ac:dyDescent="0.2">
      <c r="A91" s="21"/>
      <c r="B91" s="21"/>
      <c r="C91" s="22" t="s">
        <v>157</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158</v>
      </c>
      <c r="D94" s="21"/>
      <c r="E94" s="21"/>
      <c r="F94" s="21"/>
      <c r="G94" s="21"/>
      <c r="H94" s="23" t="s">
        <v>148</v>
      </c>
    </row>
    <row r="95" spans="1:8" x14ac:dyDescent="0.2">
      <c r="A95" s="21"/>
      <c r="B95" s="21"/>
      <c r="C95" s="22" t="s">
        <v>147</v>
      </c>
      <c r="D95" s="21"/>
      <c r="E95" s="21" t="s">
        <v>148</v>
      </c>
      <c r="F95" s="33" t="s">
        <v>150</v>
      </c>
      <c r="G95" s="30">
        <v>0</v>
      </c>
      <c r="H95" s="23" t="s">
        <v>148</v>
      </c>
    </row>
    <row r="96" spans="1:8" x14ac:dyDescent="0.2">
      <c r="A96" s="21"/>
      <c r="B96" s="21"/>
      <c r="C96" s="31"/>
      <c r="D96" s="21"/>
      <c r="E96" s="21"/>
      <c r="F96" s="32"/>
      <c r="G96" s="32"/>
      <c r="H96" s="23" t="s">
        <v>148</v>
      </c>
    </row>
    <row r="97" spans="1:8" x14ac:dyDescent="0.2">
      <c r="A97" s="21"/>
      <c r="B97" s="21"/>
      <c r="C97" s="22" t="s">
        <v>159</v>
      </c>
      <c r="D97" s="21"/>
      <c r="E97" s="21"/>
      <c r="F97" s="32"/>
      <c r="G97" s="32"/>
      <c r="H97" s="23" t="s">
        <v>148</v>
      </c>
    </row>
    <row r="98" spans="1:8" x14ac:dyDescent="0.2">
      <c r="A98" s="21"/>
      <c r="B98" s="21"/>
      <c r="C98" s="22" t="s">
        <v>147</v>
      </c>
      <c r="D98" s="21"/>
      <c r="E98" s="21" t="s">
        <v>148</v>
      </c>
      <c r="F98" s="33" t="s">
        <v>150</v>
      </c>
      <c r="G98" s="30">
        <v>0</v>
      </c>
      <c r="H98" s="23" t="s">
        <v>148</v>
      </c>
    </row>
    <row r="99" spans="1:8" x14ac:dyDescent="0.2">
      <c r="A99" s="21"/>
      <c r="B99" s="21"/>
      <c r="C99" s="31"/>
      <c r="D99" s="21"/>
      <c r="E99" s="21"/>
      <c r="F99" s="32"/>
      <c r="G99" s="32"/>
      <c r="H99" s="23" t="s">
        <v>148</v>
      </c>
    </row>
    <row r="100" spans="1:8" x14ac:dyDescent="0.2">
      <c r="A100" s="21"/>
      <c r="B100" s="21"/>
      <c r="C100" s="22" t="s">
        <v>160</v>
      </c>
      <c r="D100" s="21"/>
      <c r="E100" s="21"/>
      <c r="F100" s="29">
        <v>0</v>
      </c>
      <c r="G100" s="30">
        <v>0</v>
      </c>
      <c r="H100" s="23" t="s">
        <v>148</v>
      </c>
    </row>
    <row r="101" spans="1:8" x14ac:dyDescent="0.2">
      <c r="A101" s="21"/>
      <c r="B101" s="21"/>
      <c r="C101" s="31"/>
      <c r="D101" s="21"/>
      <c r="E101" s="21"/>
      <c r="F101" s="32"/>
      <c r="G101" s="32"/>
      <c r="H101" s="23" t="s">
        <v>148</v>
      </c>
    </row>
    <row r="102" spans="1:8" x14ac:dyDescent="0.2">
      <c r="A102" s="21"/>
      <c r="B102" s="21"/>
      <c r="C102" s="22" t="s">
        <v>161</v>
      </c>
      <c r="D102" s="21"/>
      <c r="E102" s="21"/>
      <c r="F102" s="32"/>
      <c r="G102" s="32"/>
      <c r="H102" s="23" t="s">
        <v>148</v>
      </c>
    </row>
    <row r="103" spans="1:8" x14ac:dyDescent="0.2">
      <c r="A103" s="21"/>
      <c r="B103" s="21"/>
      <c r="C103" s="22" t="s">
        <v>162</v>
      </c>
      <c r="D103" s="21"/>
      <c r="E103" s="21"/>
      <c r="F103" s="32"/>
      <c r="G103" s="32"/>
      <c r="H103" s="23" t="s">
        <v>148</v>
      </c>
    </row>
    <row r="104" spans="1:8" x14ac:dyDescent="0.2">
      <c r="A104" s="21"/>
      <c r="B104" s="21"/>
      <c r="C104" s="22" t="s">
        <v>147</v>
      </c>
      <c r="D104" s="21"/>
      <c r="E104" s="21" t="s">
        <v>148</v>
      </c>
      <c r="F104" s="33" t="s">
        <v>150</v>
      </c>
      <c r="G104" s="30">
        <v>0</v>
      </c>
      <c r="H104" s="23" t="s">
        <v>148</v>
      </c>
    </row>
    <row r="105" spans="1:8" x14ac:dyDescent="0.2">
      <c r="A105" s="21"/>
      <c r="B105" s="21"/>
      <c r="C105" s="31"/>
      <c r="D105" s="21"/>
      <c r="E105" s="21"/>
      <c r="F105" s="32"/>
      <c r="G105" s="32"/>
      <c r="H105" s="23" t="s">
        <v>148</v>
      </c>
    </row>
    <row r="106" spans="1:8" x14ac:dyDescent="0.2">
      <c r="A106" s="21"/>
      <c r="B106" s="21"/>
      <c r="C106" s="22" t="s">
        <v>163</v>
      </c>
      <c r="D106" s="21"/>
      <c r="E106" s="21"/>
      <c r="F106" s="32"/>
      <c r="G106" s="32"/>
      <c r="H106" s="23" t="s">
        <v>148</v>
      </c>
    </row>
    <row r="107" spans="1:8" x14ac:dyDescent="0.2">
      <c r="A107" s="21"/>
      <c r="B107" s="21"/>
      <c r="C107" s="22" t="s">
        <v>147</v>
      </c>
      <c r="D107" s="21"/>
      <c r="E107" s="21" t="s">
        <v>148</v>
      </c>
      <c r="F107" s="33" t="s">
        <v>150</v>
      </c>
      <c r="G107" s="30">
        <v>0</v>
      </c>
      <c r="H107" s="23" t="s">
        <v>148</v>
      </c>
    </row>
    <row r="108" spans="1:8" x14ac:dyDescent="0.2">
      <c r="A108" s="21"/>
      <c r="B108" s="21"/>
      <c r="C108" s="31"/>
      <c r="D108" s="21"/>
      <c r="E108" s="21"/>
      <c r="F108" s="32"/>
      <c r="G108" s="32"/>
      <c r="H108" s="23" t="s">
        <v>148</v>
      </c>
    </row>
    <row r="109" spans="1:8" x14ac:dyDescent="0.2">
      <c r="A109" s="21"/>
      <c r="B109" s="21"/>
      <c r="C109" s="22" t="s">
        <v>164</v>
      </c>
      <c r="D109" s="21"/>
      <c r="E109" s="21"/>
      <c r="F109" s="32"/>
      <c r="G109" s="32"/>
      <c r="H109" s="23" t="s">
        <v>148</v>
      </c>
    </row>
    <row r="110" spans="1:8" x14ac:dyDescent="0.2">
      <c r="A110" s="21"/>
      <c r="B110" s="21"/>
      <c r="C110" s="22" t="s">
        <v>147</v>
      </c>
      <c r="D110" s="21"/>
      <c r="E110" s="21" t="s">
        <v>148</v>
      </c>
      <c r="F110" s="33" t="s">
        <v>150</v>
      </c>
      <c r="G110" s="30">
        <v>0</v>
      </c>
      <c r="H110" s="23" t="s">
        <v>148</v>
      </c>
    </row>
    <row r="111" spans="1:8" x14ac:dyDescent="0.2">
      <c r="A111" s="21"/>
      <c r="B111" s="21"/>
      <c r="C111" s="31"/>
      <c r="D111" s="21"/>
      <c r="E111" s="21"/>
      <c r="F111" s="32"/>
      <c r="G111" s="32"/>
      <c r="H111" s="23" t="s">
        <v>148</v>
      </c>
    </row>
    <row r="112" spans="1:8" x14ac:dyDescent="0.2">
      <c r="A112" s="21"/>
      <c r="B112" s="21"/>
      <c r="C112" s="22" t="s">
        <v>165</v>
      </c>
      <c r="D112" s="21"/>
      <c r="E112" s="21"/>
      <c r="F112" s="32"/>
      <c r="G112" s="32"/>
      <c r="H112" s="23" t="s">
        <v>148</v>
      </c>
    </row>
    <row r="113" spans="1:8" x14ac:dyDescent="0.2">
      <c r="A113" s="24">
        <v>1</v>
      </c>
      <c r="B113" s="25"/>
      <c r="C113" s="25" t="s">
        <v>166</v>
      </c>
      <c r="D113" s="25"/>
      <c r="E113" s="35"/>
      <c r="F113" s="27">
        <v>5178.8296094779998</v>
      </c>
      <c r="G113" s="28">
        <v>6.003936E-2</v>
      </c>
      <c r="H113" s="23">
        <v>6.76</v>
      </c>
    </row>
    <row r="114" spans="1:8" x14ac:dyDescent="0.2">
      <c r="A114" s="21"/>
      <c r="B114" s="21"/>
      <c r="C114" s="22" t="s">
        <v>147</v>
      </c>
      <c r="D114" s="21"/>
      <c r="E114" s="21" t="s">
        <v>148</v>
      </c>
      <c r="F114" s="29">
        <v>5178.8296094779998</v>
      </c>
      <c r="G114" s="30">
        <v>6.003936E-2</v>
      </c>
      <c r="H114" s="23" t="s">
        <v>148</v>
      </c>
    </row>
    <row r="115" spans="1:8" x14ac:dyDescent="0.2">
      <c r="A115" s="21"/>
      <c r="B115" s="21"/>
      <c r="C115" s="31"/>
      <c r="D115" s="21"/>
      <c r="E115" s="21"/>
      <c r="F115" s="32"/>
      <c r="G115" s="32"/>
      <c r="H115" s="23" t="s">
        <v>148</v>
      </c>
    </row>
    <row r="116" spans="1:8" x14ac:dyDescent="0.2">
      <c r="A116" s="21"/>
      <c r="B116" s="21"/>
      <c r="C116" s="22" t="s">
        <v>167</v>
      </c>
      <c r="D116" s="21"/>
      <c r="E116" s="21"/>
      <c r="F116" s="29">
        <v>5178.8296094779998</v>
      </c>
      <c r="G116" s="30">
        <v>6.003936E-2</v>
      </c>
      <c r="H116" s="23" t="s">
        <v>148</v>
      </c>
    </row>
    <row r="117" spans="1:8" x14ac:dyDescent="0.2">
      <c r="A117" s="21"/>
      <c r="B117" s="21"/>
      <c r="C117" s="32"/>
      <c r="D117" s="21"/>
      <c r="E117" s="21"/>
      <c r="F117" s="21"/>
      <c r="G117" s="21"/>
      <c r="H117" s="23" t="s">
        <v>148</v>
      </c>
    </row>
    <row r="118" spans="1:8" x14ac:dyDescent="0.2">
      <c r="A118" s="21"/>
      <c r="B118" s="21"/>
      <c r="C118" s="22" t="s">
        <v>168</v>
      </c>
      <c r="D118" s="21"/>
      <c r="E118" s="21"/>
      <c r="F118" s="21"/>
      <c r="G118" s="21"/>
      <c r="H118" s="23" t="s">
        <v>148</v>
      </c>
    </row>
    <row r="119" spans="1:8" x14ac:dyDescent="0.2">
      <c r="A119" s="21"/>
      <c r="B119" s="21"/>
      <c r="C119" s="22" t="s">
        <v>169</v>
      </c>
      <c r="D119" s="21"/>
      <c r="E119" s="21"/>
      <c r="F119" s="21"/>
      <c r="G119" s="21"/>
      <c r="H119" s="23" t="s">
        <v>148</v>
      </c>
    </row>
    <row r="120" spans="1:8" x14ac:dyDescent="0.2">
      <c r="A120" s="21"/>
      <c r="B120" s="21"/>
      <c r="C120" s="22" t="s">
        <v>147</v>
      </c>
      <c r="D120" s="21"/>
      <c r="E120" s="21" t="s">
        <v>148</v>
      </c>
      <c r="F120" s="33" t="s">
        <v>150</v>
      </c>
      <c r="G120" s="30">
        <v>0</v>
      </c>
      <c r="H120" s="23" t="s">
        <v>148</v>
      </c>
    </row>
    <row r="121" spans="1:8" x14ac:dyDescent="0.2">
      <c r="A121" s="21"/>
      <c r="B121" s="21"/>
      <c r="C121" s="31"/>
      <c r="D121" s="21"/>
      <c r="E121" s="21"/>
      <c r="F121" s="32"/>
      <c r="G121" s="32"/>
      <c r="H121" s="23" t="s">
        <v>148</v>
      </c>
    </row>
    <row r="122" spans="1:8" x14ac:dyDescent="0.2">
      <c r="A122" s="21"/>
      <c r="B122" s="21"/>
      <c r="C122" s="22" t="s">
        <v>170</v>
      </c>
      <c r="D122" s="21"/>
      <c r="E122" s="21"/>
      <c r="F122" s="21"/>
      <c r="G122" s="21"/>
      <c r="H122" s="23" t="s">
        <v>148</v>
      </c>
    </row>
    <row r="123" spans="1:8" x14ac:dyDescent="0.2">
      <c r="A123" s="21"/>
      <c r="B123" s="21"/>
      <c r="C123" s="22" t="s">
        <v>171</v>
      </c>
      <c r="D123" s="21"/>
      <c r="E123" s="21"/>
      <c r="F123" s="21"/>
      <c r="G123" s="21"/>
      <c r="H123" s="23" t="s">
        <v>148</v>
      </c>
    </row>
    <row r="124" spans="1:8" x14ac:dyDescent="0.2">
      <c r="A124" s="21"/>
      <c r="B124" s="21"/>
      <c r="C124" s="22" t="s">
        <v>147</v>
      </c>
      <c r="D124" s="21"/>
      <c r="E124" s="21" t="s">
        <v>148</v>
      </c>
      <c r="F124" s="33" t="s">
        <v>150</v>
      </c>
      <c r="G124" s="30">
        <v>0</v>
      </c>
      <c r="H124" s="23" t="s">
        <v>148</v>
      </c>
    </row>
    <row r="125" spans="1:8" x14ac:dyDescent="0.2">
      <c r="A125" s="21"/>
      <c r="B125" s="21"/>
      <c r="C125" s="31"/>
      <c r="D125" s="21"/>
      <c r="E125" s="21"/>
      <c r="F125" s="32"/>
      <c r="G125" s="32"/>
      <c r="H125" s="23" t="s">
        <v>148</v>
      </c>
    </row>
    <row r="126" spans="1:8" x14ac:dyDescent="0.2">
      <c r="A126" s="21"/>
      <c r="B126" s="21"/>
      <c r="C126" s="22" t="s">
        <v>172</v>
      </c>
      <c r="D126" s="21"/>
      <c r="E126" s="21"/>
      <c r="F126" s="32"/>
      <c r="G126" s="32"/>
      <c r="H126" s="23" t="s">
        <v>148</v>
      </c>
    </row>
    <row r="127" spans="1:8" x14ac:dyDescent="0.2">
      <c r="A127" s="21"/>
      <c r="B127" s="21"/>
      <c r="C127" s="22" t="s">
        <v>147</v>
      </c>
      <c r="D127" s="21"/>
      <c r="E127" s="21" t="s">
        <v>148</v>
      </c>
      <c r="F127" s="33" t="s">
        <v>150</v>
      </c>
      <c r="G127" s="30">
        <v>0</v>
      </c>
      <c r="H127" s="23" t="s">
        <v>148</v>
      </c>
    </row>
    <row r="128" spans="1:8" x14ac:dyDescent="0.2">
      <c r="A128" s="21"/>
      <c r="B128" s="25"/>
      <c r="C128" s="25"/>
      <c r="D128" s="22"/>
      <c r="E128" s="21"/>
      <c r="F128" s="25"/>
      <c r="G128" s="35"/>
      <c r="H128" s="23" t="s">
        <v>148</v>
      </c>
    </row>
    <row r="129" spans="1:17" x14ac:dyDescent="0.2">
      <c r="A129" s="35"/>
      <c r="B129" s="25"/>
      <c r="C129" s="25" t="s">
        <v>173</v>
      </c>
      <c r="D129" s="25"/>
      <c r="E129" s="35"/>
      <c r="F129" s="27">
        <v>-333.12849413999999</v>
      </c>
      <c r="G129" s="28">
        <v>-3.8620400000000002E-3</v>
      </c>
      <c r="H129" s="23" t="s">
        <v>148</v>
      </c>
    </row>
    <row r="130" spans="1:17" x14ac:dyDescent="0.2">
      <c r="A130" s="31"/>
      <c r="B130" s="31"/>
      <c r="C130" s="22" t="s">
        <v>174</v>
      </c>
      <c r="D130" s="32"/>
      <c r="E130" s="32"/>
      <c r="F130" s="29">
        <f>F129+F116+F100+F85</f>
        <v>86257.249615338034</v>
      </c>
      <c r="G130" s="36">
        <f>G129+G116+G100+G85</f>
        <v>1.000000031727821</v>
      </c>
      <c r="H130" s="23" t="s">
        <v>148</v>
      </c>
    </row>
    <row r="131" spans="1:17" x14ac:dyDescent="0.2">
      <c r="A131" s="66"/>
      <c r="B131" s="66"/>
      <c r="C131" s="66"/>
      <c r="D131" s="67"/>
      <c r="E131" s="67"/>
      <c r="F131" s="67"/>
      <c r="G131" s="67"/>
    </row>
    <row r="132" spans="1:17" x14ac:dyDescent="0.2">
      <c r="A132" s="39"/>
      <c r="B132" s="217" t="s">
        <v>848</v>
      </c>
      <c r="C132" s="217"/>
      <c r="D132" s="217"/>
      <c r="E132" s="217"/>
      <c r="F132" s="217"/>
      <c r="G132" s="217"/>
      <c r="H132" s="217"/>
      <c r="J132" s="41"/>
    </row>
    <row r="133" spans="1:17" x14ac:dyDescent="0.2">
      <c r="A133" s="39"/>
      <c r="B133" s="217" t="s">
        <v>849</v>
      </c>
      <c r="C133" s="217"/>
      <c r="D133" s="217"/>
      <c r="E133" s="217"/>
      <c r="F133" s="217"/>
      <c r="G133" s="217"/>
      <c r="H133" s="217"/>
      <c r="J133" s="41"/>
    </row>
    <row r="134" spans="1:17" x14ac:dyDescent="0.2">
      <c r="A134" s="39"/>
      <c r="B134" s="217" t="s">
        <v>850</v>
      </c>
      <c r="C134" s="217"/>
      <c r="D134" s="217"/>
      <c r="E134" s="217"/>
      <c r="F134" s="217"/>
      <c r="G134" s="217"/>
      <c r="H134" s="217"/>
      <c r="J134" s="41"/>
    </row>
    <row r="135" spans="1:17" s="43" customFormat="1" ht="66.75" customHeight="1" x14ac:dyDescent="0.25">
      <c r="A135" s="42"/>
      <c r="B135" s="218" t="s">
        <v>851</v>
      </c>
      <c r="C135" s="218"/>
      <c r="D135" s="218"/>
      <c r="E135" s="218"/>
      <c r="F135" s="218"/>
      <c r="G135" s="218"/>
      <c r="H135" s="218"/>
      <c r="I135"/>
      <c r="J135" s="41"/>
      <c r="K135"/>
      <c r="L135"/>
      <c r="M135"/>
      <c r="N135"/>
      <c r="O135"/>
      <c r="P135"/>
      <c r="Q135"/>
    </row>
    <row r="136" spans="1:17" x14ac:dyDescent="0.2">
      <c r="A136" s="39"/>
      <c r="B136" s="217" t="s">
        <v>852</v>
      </c>
      <c r="C136" s="217"/>
      <c r="D136" s="217"/>
      <c r="E136" s="217"/>
      <c r="F136" s="217"/>
      <c r="G136" s="217"/>
      <c r="H136" s="217"/>
      <c r="J136" s="41"/>
    </row>
    <row r="137" spans="1:17" x14ac:dyDescent="0.2">
      <c r="A137" s="45"/>
      <c r="B137" s="45"/>
      <c r="C137" s="45"/>
      <c r="D137" s="47"/>
      <c r="E137" s="47"/>
      <c r="F137" s="47"/>
      <c r="G137" s="47"/>
    </row>
    <row r="138" spans="1:17" x14ac:dyDescent="0.2">
      <c r="A138" s="45"/>
      <c r="B138" s="214" t="s">
        <v>175</v>
      </c>
      <c r="C138" s="215"/>
      <c r="D138" s="216"/>
      <c r="E138" s="46"/>
      <c r="F138" s="47"/>
      <c r="G138" s="47"/>
    </row>
    <row r="139" spans="1:17" ht="25.5" customHeight="1" x14ac:dyDescent="0.2">
      <c r="A139" s="45"/>
      <c r="B139" s="212" t="s">
        <v>176</v>
      </c>
      <c r="C139" s="213"/>
      <c r="D139" s="48" t="s">
        <v>885</v>
      </c>
      <c r="E139" s="46"/>
      <c r="F139" s="47"/>
      <c r="G139" s="47"/>
    </row>
    <row r="140" spans="1:17" ht="12.75" customHeight="1" x14ac:dyDescent="0.2">
      <c r="A140" s="45"/>
      <c r="B140" s="210" t="s">
        <v>853</v>
      </c>
      <c r="C140" s="211"/>
      <c r="D140" s="48" t="str">
        <f>"Rs. "&amp;TEXT(F74+F77,"0.00")&amp;" lacs/ #"</f>
        <v>Rs. 0.00 lacs/ #</v>
      </c>
      <c r="E140" s="46"/>
      <c r="F140" s="47"/>
      <c r="G140" s="47"/>
    </row>
    <row r="141" spans="1:17" x14ac:dyDescent="0.2">
      <c r="A141" s="45"/>
      <c r="B141" s="212" t="s">
        <v>178</v>
      </c>
      <c r="C141" s="213"/>
      <c r="D141" s="32" t="s">
        <v>148</v>
      </c>
      <c r="E141" s="46"/>
      <c r="F141" s="47"/>
      <c r="G141" s="47"/>
    </row>
    <row r="142" spans="1:17" x14ac:dyDescent="0.2">
      <c r="A142" s="50"/>
      <c r="B142" s="51" t="s">
        <v>148</v>
      </c>
      <c r="C142" s="51" t="s">
        <v>854</v>
      </c>
      <c r="D142" s="51" t="s">
        <v>179</v>
      </c>
      <c r="E142" s="50"/>
      <c r="F142" s="50"/>
      <c r="G142" s="50"/>
      <c r="H142" s="50"/>
      <c r="J142" s="41"/>
    </row>
    <row r="143" spans="1:17" x14ac:dyDescent="0.2">
      <c r="A143" s="50"/>
      <c r="B143" s="52" t="s">
        <v>180</v>
      </c>
      <c r="C143" s="53">
        <v>45716</v>
      </c>
      <c r="D143" s="53">
        <v>45747</v>
      </c>
      <c r="E143" s="50"/>
      <c r="F143" s="50"/>
      <c r="G143" s="50"/>
      <c r="J143" s="41"/>
    </row>
    <row r="144" spans="1:17" x14ac:dyDescent="0.2">
      <c r="A144" s="54"/>
      <c r="B144" s="25" t="s">
        <v>181</v>
      </c>
      <c r="C144" s="55">
        <v>129.58709999999999</v>
      </c>
      <c r="D144" s="55">
        <v>139.45419999999999</v>
      </c>
      <c r="E144" s="54"/>
      <c r="F144" s="56"/>
      <c r="G144" s="57"/>
    </row>
    <row r="145" spans="1:19" ht="25.5" x14ac:dyDescent="0.2">
      <c r="A145" s="54"/>
      <c r="B145" s="25" t="s">
        <v>1027</v>
      </c>
      <c r="C145" s="55">
        <v>59.888599999999997</v>
      </c>
      <c r="D145" s="55">
        <v>64.448599999999999</v>
      </c>
      <c r="E145" s="54"/>
      <c r="F145" s="56"/>
      <c r="G145" s="57"/>
    </row>
    <row r="146" spans="1:19" x14ac:dyDescent="0.2">
      <c r="A146" s="54"/>
      <c r="B146" s="25" t="s">
        <v>182</v>
      </c>
      <c r="C146" s="55">
        <v>119.294</v>
      </c>
      <c r="D146" s="55">
        <v>128.2552</v>
      </c>
      <c r="E146" s="54"/>
      <c r="F146" s="56"/>
      <c r="G146" s="57"/>
    </row>
    <row r="147" spans="1:19" ht="25.5" x14ac:dyDescent="0.2">
      <c r="A147" s="54"/>
      <c r="B147" s="25" t="s">
        <v>1028</v>
      </c>
      <c r="C147" s="55">
        <v>35.942</v>
      </c>
      <c r="D147" s="55">
        <v>38.6419</v>
      </c>
      <c r="E147" s="54"/>
      <c r="F147" s="56"/>
      <c r="G147" s="57"/>
    </row>
    <row r="148" spans="1:19" x14ac:dyDescent="0.2">
      <c r="A148" s="54"/>
      <c r="B148" s="54"/>
      <c r="C148" s="54"/>
      <c r="D148" s="54"/>
      <c r="E148" s="54"/>
      <c r="F148" s="54"/>
      <c r="G148" s="54"/>
    </row>
    <row r="149" spans="1:19" x14ac:dyDescent="0.2">
      <c r="A149" s="50"/>
      <c r="B149" s="210" t="s">
        <v>855</v>
      </c>
      <c r="C149" s="211"/>
      <c r="D149" s="48" t="s">
        <v>177</v>
      </c>
      <c r="E149" s="50"/>
      <c r="F149" s="50"/>
      <c r="G149" s="50"/>
    </row>
    <row r="150" spans="1:19" x14ac:dyDescent="0.2">
      <c r="A150" s="50"/>
      <c r="B150" s="75"/>
      <c r="C150" s="75"/>
      <c r="D150" s="75"/>
      <c r="E150" s="50"/>
      <c r="F150" s="50"/>
      <c r="G150" s="50"/>
    </row>
    <row r="151" spans="1:19" x14ac:dyDescent="0.2">
      <c r="A151" s="50"/>
      <c r="B151" s="210" t="s">
        <v>183</v>
      </c>
      <c r="C151" s="211"/>
      <c r="D151" s="48" t="s">
        <v>177</v>
      </c>
      <c r="E151" s="61"/>
      <c r="F151" s="50"/>
      <c r="G151" s="50"/>
    </row>
    <row r="152" spans="1:19" x14ac:dyDescent="0.2">
      <c r="A152" s="50"/>
      <c r="B152" s="210" t="s">
        <v>184</v>
      </c>
      <c r="C152" s="211"/>
      <c r="D152" s="48" t="s">
        <v>177</v>
      </c>
      <c r="E152" s="61"/>
      <c r="F152" s="50"/>
      <c r="G152" s="50"/>
    </row>
    <row r="153" spans="1:19" ht="17.100000000000001" customHeight="1" x14ac:dyDescent="0.2">
      <c r="A153" s="50"/>
      <c r="B153" s="210" t="s">
        <v>185</v>
      </c>
      <c r="C153" s="211"/>
      <c r="D153" s="48" t="s">
        <v>177</v>
      </c>
      <c r="E153" s="61"/>
      <c r="F153" s="50"/>
      <c r="G153" s="50"/>
    </row>
    <row r="154" spans="1:19" ht="17.100000000000001" customHeight="1" x14ac:dyDescent="0.2">
      <c r="A154" s="50"/>
      <c r="B154" s="210" t="s">
        <v>186</v>
      </c>
      <c r="C154" s="211"/>
      <c r="D154" s="62">
        <v>0.57938903799531016</v>
      </c>
      <c r="E154" s="50"/>
      <c r="F154" s="40"/>
      <c r="G154" s="60"/>
    </row>
    <row r="156" spans="1:19" s="86" customFormat="1" x14ac:dyDescent="0.2">
      <c r="B156" s="108" t="s">
        <v>1021</v>
      </c>
      <c r="C156" s="108"/>
      <c r="D156" s="108"/>
      <c r="E156" s="2"/>
      <c r="F156" s="3"/>
      <c r="I156"/>
      <c r="J156"/>
      <c r="K156"/>
      <c r="L156"/>
      <c r="M156"/>
      <c r="N156"/>
    </row>
    <row r="157" spans="1:19" s="86" customFormat="1" ht="63.75" x14ac:dyDescent="0.2">
      <c r="B157" s="113" t="s">
        <v>888</v>
      </c>
      <c r="C157" s="114" t="s">
        <v>889</v>
      </c>
      <c r="D157" s="114" t="s">
        <v>890</v>
      </c>
      <c r="E157" s="114" t="s">
        <v>891</v>
      </c>
      <c r="F157" s="114" t="s">
        <v>892</v>
      </c>
      <c r="I157"/>
      <c r="J157"/>
      <c r="K157"/>
      <c r="L157"/>
      <c r="M157"/>
      <c r="N157"/>
    </row>
    <row r="158" spans="1:19" s="86" customFormat="1" ht="25.5" x14ac:dyDescent="0.2">
      <c r="B158" s="115" t="s">
        <v>971</v>
      </c>
      <c r="C158" s="116" t="s">
        <v>972</v>
      </c>
      <c r="D158" s="4">
        <v>0</v>
      </c>
      <c r="E158" s="5">
        <v>0</v>
      </c>
      <c r="F158" s="117">
        <v>241.97234</v>
      </c>
      <c r="I158"/>
      <c r="J158"/>
      <c r="K158"/>
      <c r="L158"/>
      <c r="M158"/>
      <c r="N158"/>
    </row>
    <row r="159" spans="1:19" s="86" customFormat="1" ht="25.5" x14ac:dyDescent="0.2">
      <c r="B159" s="115" t="s">
        <v>973</v>
      </c>
      <c r="C159" s="116" t="s">
        <v>972</v>
      </c>
      <c r="D159" s="4">
        <v>0</v>
      </c>
      <c r="E159" s="5">
        <v>0</v>
      </c>
      <c r="F159" s="117">
        <v>23.186299999999999</v>
      </c>
      <c r="I159"/>
      <c r="J159"/>
      <c r="K159"/>
      <c r="L159"/>
      <c r="M159"/>
      <c r="N159"/>
      <c r="O159"/>
      <c r="P159"/>
      <c r="Q159"/>
      <c r="R159"/>
      <c r="S159"/>
    </row>
    <row r="161" spans="2:10" x14ac:dyDescent="0.2">
      <c r="B161" s="219" t="s">
        <v>856</v>
      </c>
      <c r="C161" s="219"/>
    </row>
    <row r="163" spans="2:10" ht="153.75" customHeight="1" x14ac:dyDescent="0.2"/>
    <row r="166" spans="2:10" x14ac:dyDescent="0.2">
      <c r="B166" s="63" t="s">
        <v>857</v>
      </c>
      <c r="C166" s="64"/>
      <c r="D166" s="63" t="s">
        <v>862</v>
      </c>
    </row>
    <row r="167" spans="2:10" x14ac:dyDescent="0.2">
      <c r="B167" s="63" t="s">
        <v>974</v>
      </c>
      <c r="D167" s="63" t="s">
        <v>1029</v>
      </c>
    </row>
    <row r="168" spans="2:10" ht="165" customHeight="1" x14ac:dyDescent="0.2"/>
    <row r="170" spans="2:10" x14ac:dyDescent="0.2">
      <c r="J170" s="20"/>
    </row>
  </sheetData>
  <mergeCells count="18">
    <mergeCell ref="B149:C149"/>
    <mergeCell ref="A1:H1"/>
    <mergeCell ref="A2:H2"/>
    <mergeCell ref="A3:H3"/>
    <mergeCell ref="B140:C140"/>
    <mergeCell ref="B141:C141"/>
    <mergeCell ref="B138:D138"/>
    <mergeCell ref="B139:C139"/>
    <mergeCell ref="B132:H132"/>
    <mergeCell ref="B133:H133"/>
    <mergeCell ref="B134:H134"/>
    <mergeCell ref="B135:H135"/>
    <mergeCell ref="B136:H136"/>
    <mergeCell ref="B153:C153"/>
    <mergeCell ref="B154:C154"/>
    <mergeCell ref="B151:C151"/>
    <mergeCell ref="B152:C152"/>
    <mergeCell ref="B161:C161"/>
  </mergeCells>
  <hyperlinks>
    <hyperlink ref="I1" location="Index!B2" display="Index" xr:uid="{6D02C67A-AB38-427E-8AC0-9DCC51AB28E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1AE4-ABD6-4459-9BF5-F563B9FED653}">
  <sheetPr>
    <outlinePr summaryBelow="0" summaryRight="0"/>
  </sheetPr>
  <dimension ref="A1:Q233"/>
  <sheetViews>
    <sheetView showGridLines="0" workbookViewId="0">
      <selection sqref="A1:H1"/>
    </sheetView>
  </sheetViews>
  <sheetFormatPr defaultRowHeight="12.75" x14ac:dyDescent="0.2"/>
  <cols>
    <col min="1" max="1" width="5.85546875" bestFit="1" customWidth="1"/>
    <col min="2" max="2" width="20.285156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701</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1024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14</v>
      </c>
      <c r="C7" s="25" t="s">
        <v>15</v>
      </c>
      <c r="D7" s="25" t="s">
        <v>16</v>
      </c>
      <c r="E7" s="26">
        <v>681500</v>
      </c>
      <c r="F7" s="27">
        <v>8689.8065000000006</v>
      </c>
      <c r="G7" s="28">
        <v>8.9024590000000001E-2</v>
      </c>
      <c r="H7" s="23" t="s">
        <v>148</v>
      </c>
    </row>
    <row r="8" spans="1:9" x14ac:dyDescent="0.2">
      <c r="A8" s="24">
        <v>2</v>
      </c>
      <c r="B8" s="25" t="s">
        <v>11</v>
      </c>
      <c r="C8" s="25" t="s">
        <v>12</v>
      </c>
      <c r="D8" s="25" t="s">
        <v>13</v>
      </c>
      <c r="E8" s="26">
        <v>487525</v>
      </c>
      <c r="F8" s="27">
        <v>8450.7583500000001</v>
      </c>
      <c r="G8" s="28">
        <v>8.6575609999999997E-2</v>
      </c>
      <c r="H8" s="23" t="s">
        <v>148</v>
      </c>
    </row>
    <row r="9" spans="1:9" x14ac:dyDescent="0.2">
      <c r="A9" s="24">
        <v>3</v>
      </c>
      <c r="B9" s="25" t="s">
        <v>330</v>
      </c>
      <c r="C9" s="25" t="s">
        <v>331</v>
      </c>
      <c r="D9" s="25" t="s">
        <v>206</v>
      </c>
      <c r="E9" s="26">
        <v>350700</v>
      </c>
      <c r="F9" s="27">
        <v>5508.26955</v>
      </c>
      <c r="G9" s="28">
        <v>5.6430649999999999E-2</v>
      </c>
      <c r="H9" s="23" t="s">
        <v>148</v>
      </c>
    </row>
    <row r="10" spans="1:9" x14ac:dyDescent="0.2">
      <c r="A10" s="24">
        <v>4</v>
      </c>
      <c r="B10" s="25" t="s">
        <v>26</v>
      </c>
      <c r="C10" s="25" t="s">
        <v>27</v>
      </c>
      <c r="D10" s="25" t="s">
        <v>28</v>
      </c>
      <c r="E10" s="26">
        <v>237200</v>
      </c>
      <c r="F10" s="27">
        <v>3198.2862</v>
      </c>
      <c r="G10" s="28">
        <v>3.2765530000000001E-2</v>
      </c>
      <c r="H10" s="23" t="s">
        <v>148</v>
      </c>
    </row>
    <row r="11" spans="1:9" x14ac:dyDescent="0.2">
      <c r="A11" s="24">
        <v>5</v>
      </c>
      <c r="B11" s="25" t="s">
        <v>328</v>
      </c>
      <c r="C11" s="25" t="s">
        <v>329</v>
      </c>
      <c r="D11" s="25" t="s">
        <v>28</v>
      </c>
      <c r="E11" s="26">
        <v>155000</v>
      </c>
      <c r="F11" s="27">
        <v>2833.71</v>
      </c>
      <c r="G11" s="28">
        <v>2.9030549999999999E-2</v>
      </c>
      <c r="H11" s="23" t="s">
        <v>148</v>
      </c>
    </row>
    <row r="12" spans="1:9" x14ac:dyDescent="0.2">
      <c r="A12" s="24">
        <v>6</v>
      </c>
      <c r="B12" s="25" t="s">
        <v>581</v>
      </c>
      <c r="C12" s="25" t="s">
        <v>582</v>
      </c>
      <c r="D12" s="25" t="s">
        <v>272</v>
      </c>
      <c r="E12" s="26">
        <v>23300</v>
      </c>
      <c r="F12" s="27">
        <v>2684.66095</v>
      </c>
      <c r="G12" s="28">
        <v>2.7503590000000001E-2</v>
      </c>
      <c r="H12" s="23" t="s">
        <v>148</v>
      </c>
    </row>
    <row r="13" spans="1:9" x14ac:dyDescent="0.2">
      <c r="A13" s="24">
        <v>7</v>
      </c>
      <c r="B13" s="25" t="s">
        <v>332</v>
      </c>
      <c r="C13" s="25" t="s">
        <v>333</v>
      </c>
      <c r="D13" s="25" t="s">
        <v>28</v>
      </c>
      <c r="E13" s="26">
        <v>215500</v>
      </c>
      <c r="F13" s="27">
        <v>2374.81</v>
      </c>
      <c r="G13" s="28">
        <v>2.432925E-2</v>
      </c>
      <c r="H13" s="23" t="s">
        <v>148</v>
      </c>
    </row>
    <row r="14" spans="1:9" x14ac:dyDescent="0.2">
      <c r="A14" s="24">
        <v>8</v>
      </c>
      <c r="B14" s="25" t="s">
        <v>17</v>
      </c>
      <c r="C14" s="25" t="s">
        <v>18</v>
      </c>
      <c r="D14" s="25" t="s">
        <v>19</v>
      </c>
      <c r="E14" s="26">
        <v>48390</v>
      </c>
      <c r="F14" s="27">
        <v>1689.9239700000001</v>
      </c>
      <c r="G14" s="28">
        <v>1.7312790000000002E-2</v>
      </c>
      <c r="H14" s="23" t="s">
        <v>148</v>
      </c>
    </row>
    <row r="15" spans="1:9" x14ac:dyDescent="0.2">
      <c r="A15" s="24">
        <v>9</v>
      </c>
      <c r="B15" s="25" t="s">
        <v>54</v>
      </c>
      <c r="C15" s="25" t="s">
        <v>55</v>
      </c>
      <c r="D15" s="25" t="s">
        <v>56</v>
      </c>
      <c r="E15" s="26">
        <v>31750</v>
      </c>
      <c r="F15" s="27">
        <v>1624.1236249999999</v>
      </c>
      <c r="G15" s="28">
        <v>1.6638679999999999E-2</v>
      </c>
      <c r="H15" s="23" t="s">
        <v>148</v>
      </c>
    </row>
    <row r="16" spans="1:9" x14ac:dyDescent="0.2">
      <c r="A16" s="24">
        <v>10</v>
      </c>
      <c r="B16" s="25" t="s">
        <v>503</v>
      </c>
      <c r="C16" s="25" t="s">
        <v>504</v>
      </c>
      <c r="D16" s="25" t="s">
        <v>353</v>
      </c>
      <c r="E16" s="26">
        <v>71900</v>
      </c>
      <c r="F16" s="27">
        <v>1624.1131499999999</v>
      </c>
      <c r="G16" s="28">
        <v>1.663858E-2</v>
      </c>
      <c r="H16" s="23" t="s">
        <v>148</v>
      </c>
    </row>
    <row r="17" spans="1:8" x14ac:dyDescent="0.2">
      <c r="A17" s="24">
        <v>11</v>
      </c>
      <c r="B17" s="25" t="s">
        <v>43</v>
      </c>
      <c r="C17" s="25" t="s">
        <v>44</v>
      </c>
      <c r="D17" s="25" t="s">
        <v>45</v>
      </c>
      <c r="E17" s="26">
        <v>91000</v>
      </c>
      <c r="F17" s="27">
        <v>1418.4625000000001</v>
      </c>
      <c r="G17" s="28">
        <v>1.453174E-2</v>
      </c>
      <c r="H17" s="23" t="s">
        <v>148</v>
      </c>
    </row>
    <row r="18" spans="1:8" x14ac:dyDescent="0.2">
      <c r="A18" s="24">
        <v>12</v>
      </c>
      <c r="B18" s="25" t="s">
        <v>577</v>
      </c>
      <c r="C18" s="25" t="s">
        <v>578</v>
      </c>
      <c r="D18" s="25" t="s">
        <v>272</v>
      </c>
      <c r="E18" s="26">
        <v>52850</v>
      </c>
      <c r="F18" s="27">
        <v>1408.8752999999999</v>
      </c>
      <c r="G18" s="28">
        <v>1.443353E-2</v>
      </c>
      <c r="H18" s="23" t="s">
        <v>148</v>
      </c>
    </row>
    <row r="19" spans="1:8" x14ac:dyDescent="0.2">
      <c r="A19" s="24">
        <v>13</v>
      </c>
      <c r="B19" s="25" t="s">
        <v>351</v>
      </c>
      <c r="C19" s="25" t="s">
        <v>352</v>
      </c>
      <c r="D19" s="25" t="s">
        <v>353</v>
      </c>
      <c r="E19" s="26">
        <v>321600</v>
      </c>
      <c r="F19" s="27">
        <v>1317.7560000000001</v>
      </c>
      <c r="G19" s="28">
        <v>1.350003E-2</v>
      </c>
      <c r="H19" s="23" t="s">
        <v>148</v>
      </c>
    </row>
    <row r="20" spans="1:8" ht="25.5" x14ac:dyDescent="0.2">
      <c r="A20" s="24">
        <v>14</v>
      </c>
      <c r="B20" s="25" t="s">
        <v>656</v>
      </c>
      <c r="C20" s="25" t="s">
        <v>657</v>
      </c>
      <c r="D20" s="25" t="s">
        <v>200</v>
      </c>
      <c r="E20" s="26">
        <v>107000</v>
      </c>
      <c r="F20" s="27">
        <v>1241.7349999999999</v>
      </c>
      <c r="G20" s="28">
        <v>1.272122E-2</v>
      </c>
      <c r="H20" s="23" t="s">
        <v>148</v>
      </c>
    </row>
    <row r="21" spans="1:8" ht="25.5" x14ac:dyDescent="0.2">
      <c r="A21" s="24">
        <v>15</v>
      </c>
      <c r="B21" s="25" t="s">
        <v>702</v>
      </c>
      <c r="C21" s="25" t="s">
        <v>703</v>
      </c>
      <c r="D21" s="25" t="s">
        <v>38</v>
      </c>
      <c r="E21" s="26">
        <v>70000</v>
      </c>
      <c r="F21" s="27">
        <v>1238.335</v>
      </c>
      <c r="G21" s="28">
        <v>1.2686390000000001E-2</v>
      </c>
      <c r="H21" s="23" t="s">
        <v>148</v>
      </c>
    </row>
    <row r="22" spans="1:8" x14ac:dyDescent="0.2">
      <c r="A22" s="24">
        <v>16</v>
      </c>
      <c r="B22" s="25" t="s">
        <v>104</v>
      </c>
      <c r="C22" s="25" t="s">
        <v>105</v>
      </c>
      <c r="D22" s="25" t="s">
        <v>28</v>
      </c>
      <c r="E22" s="26">
        <v>54400</v>
      </c>
      <c r="F22" s="27">
        <v>1181.1328000000001</v>
      </c>
      <c r="G22" s="28">
        <v>1.2100369999999999E-2</v>
      </c>
      <c r="H22" s="23" t="s">
        <v>148</v>
      </c>
    </row>
    <row r="23" spans="1:8" ht="25.5" x14ac:dyDescent="0.2">
      <c r="A23" s="24">
        <v>17</v>
      </c>
      <c r="B23" s="25" t="s">
        <v>23</v>
      </c>
      <c r="C23" s="25" t="s">
        <v>24</v>
      </c>
      <c r="D23" s="25" t="s">
        <v>25</v>
      </c>
      <c r="E23" s="26">
        <v>9750</v>
      </c>
      <c r="F23" s="27">
        <v>1122.1811250000001</v>
      </c>
      <c r="G23" s="28">
        <v>1.149643E-2</v>
      </c>
      <c r="H23" s="23" t="s">
        <v>148</v>
      </c>
    </row>
    <row r="24" spans="1:8" x14ac:dyDescent="0.2">
      <c r="A24" s="24">
        <v>18</v>
      </c>
      <c r="B24" s="25" t="s">
        <v>41</v>
      </c>
      <c r="C24" s="25" t="s">
        <v>42</v>
      </c>
      <c r="D24" s="25" t="s">
        <v>28</v>
      </c>
      <c r="E24" s="26">
        <v>139000</v>
      </c>
      <c r="F24" s="27">
        <v>1072.385</v>
      </c>
      <c r="G24" s="28">
        <v>1.0986279999999999E-2</v>
      </c>
      <c r="H24" s="23" t="s">
        <v>148</v>
      </c>
    </row>
    <row r="25" spans="1:8" x14ac:dyDescent="0.2">
      <c r="A25" s="24">
        <v>19</v>
      </c>
      <c r="B25" s="25" t="s">
        <v>492</v>
      </c>
      <c r="C25" s="25" t="s">
        <v>493</v>
      </c>
      <c r="D25" s="25" t="s">
        <v>494</v>
      </c>
      <c r="E25" s="26">
        <v>149800</v>
      </c>
      <c r="F25" s="27">
        <v>1022.3101</v>
      </c>
      <c r="G25" s="28">
        <v>1.047328E-2</v>
      </c>
      <c r="H25" s="23" t="s">
        <v>148</v>
      </c>
    </row>
    <row r="26" spans="1:8" x14ac:dyDescent="0.2">
      <c r="A26" s="24">
        <v>20</v>
      </c>
      <c r="B26" s="25" t="s">
        <v>704</v>
      </c>
      <c r="C26" s="25" t="s">
        <v>705</v>
      </c>
      <c r="D26" s="25" t="s">
        <v>137</v>
      </c>
      <c r="E26" s="26">
        <v>89100</v>
      </c>
      <c r="F26" s="27">
        <v>947.31119999999999</v>
      </c>
      <c r="G26" s="28">
        <v>9.7049300000000005E-3</v>
      </c>
      <c r="H26" s="23" t="s">
        <v>148</v>
      </c>
    </row>
    <row r="27" spans="1:8" x14ac:dyDescent="0.2">
      <c r="A27" s="24">
        <v>21</v>
      </c>
      <c r="B27" s="25" t="s">
        <v>338</v>
      </c>
      <c r="C27" s="25" t="s">
        <v>339</v>
      </c>
      <c r="D27" s="25" t="s">
        <v>28</v>
      </c>
      <c r="E27" s="26">
        <v>406575</v>
      </c>
      <c r="F27" s="27">
        <v>929.14584749999995</v>
      </c>
      <c r="G27" s="28">
        <v>9.5188300000000007E-3</v>
      </c>
      <c r="H27" s="23" t="s">
        <v>148</v>
      </c>
    </row>
    <row r="28" spans="1:8" x14ac:dyDescent="0.2">
      <c r="A28" s="24">
        <v>22</v>
      </c>
      <c r="B28" s="25" t="s">
        <v>706</v>
      </c>
      <c r="C28" s="25" t="s">
        <v>707</v>
      </c>
      <c r="D28" s="25" t="s">
        <v>272</v>
      </c>
      <c r="E28" s="26">
        <v>10000</v>
      </c>
      <c r="F28" s="27">
        <v>904.57500000000005</v>
      </c>
      <c r="G28" s="28">
        <v>9.2671100000000003E-3</v>
      </c>
      <c r="H28" s="23" t="s">
        <v>148</v>
      </c>
    </row>
    <row r="29" spans="1:8" x14ac:dyDescent="0.2">
      <c r="A29" s="24">
        <v>23</v>
      </c>
      <c r="B29" s="25" t="s">
        <v>340</v>
      </c>
      <c r="C29" s="25" t="s">
        <v>341</v>
      </c>
      <c r="D29" s="25" t="s">
        <v>89</v>
      </c>
      <c r="E29" s="26">
        <v>9750</v>
      </c>
      <c r="F29" s="27">
        <v>872.19600000000003</v>
      </c>
      <c r="G29" s="28">
        <v>8.9353999999999996E-3</v>
      </c>
      <c r="H29" s="23" t="s">
        <v>148</v>
      </c>
    </row>
    <row r="30" spans="1:8" x14ac:dyDescent="0.2">
      <c r="A30" s="24">
        <v>24</v>
      </c>
      <c r="B30" s="25" t="s">
        <v>191</v>
      </c>
      <c r="C30" s="25" t="s">
        <v>192</v>
      </c>
      <c r="D30" s="25" t="s">
        <v>28</v>
      </c>
      <c r="E30" s="26">
        <v>410000</v>
      </c>
      <c r="F30" s="27">
        <v>790.19299999999998</v>
      </c>
      <c r="G30" s="28">
        <v>8.0952999999999997E-3</v>
      </c>
      <c r="H30" s="23" t="s">
        <v>148</v>
      </c>
    </row>
    <row r="31" spans="1:8" ht="25.5" x14ac:dyDescent="0.2">
      <c r="A31" s="24">
        <v>25</v>
      </c>
      <c r="B31" s="25" t="s">
        <v>334</v>
      </c>
      <c r="C31" s="25" t="s">
        <v>335</v>
      </c>
      <c r="D31" s="25" t="s">
        <v>200</v>
      </c>
      <c r="E31" s="26">
        <v>45000</v>
      </c>
      <c r="F31" s="27">
        <v>780.61500000000001</v>
      </c>
      <c r="G31" s="28">
        <v>7.9971799999999996E-3</v>
      </c>
      <c r="H31" s="23" t="s">
        <v>148</v>
      </c>
    </row>
    <row r="32" spans="1:8" ht="25.5" x14ac:dyDescent="0.2">
      <c r="A32" s="24">
        <v>26</v>
      </c>
      <c r="B32" s="25" t="s">
        <v>347</v>
      </c>
      <c r="C32" s="25" t="s">
        <v>348</v>
      </c>
      <c r="D32" s="25" t="s">
        <v>89</v>
      </c>
      <c r="E32" s="26">
        <v>48000</v>
      </c>
      <c r="F32" s="27">
        <v>729.57600000000002</v>
      </c>
      <c r="G32" s="28">
        <v>7.4742999999999997E-3</v>
      </c>
      <c r="H32" s="23" t="s">
        <v>148</v>
      </c>
    </row>
    <row r="33" spans="1:8" x14ac:dyDescent="0.2">
      <c r="A33" s="24">
        <v>27</v>
      </c>
      <c r="B33" s="25" t="s">
        <v>708</v>
      </c>
      <c r="C33" s="25" t="s">
        <v>709</v>
      </c>
      <c r="D33" s="25" t="s">
        <v>203</v>
      </c>
      <c r="E33" s="26">
        <v>11000</v>
      </c>
      <c r="F33" s="27">
        <v>727.78200000000004</v>
      </c>
      <c r="G33" s="28">
        <v>7.4559200000000004E-3</v>
      </c>
      <c r="H33" s="23" t="s">
        <v>148</v>
      </c>
    </row>
    <row r="34" spans="1:8" x14ac:dyDescent="0.2">
      <c r="A34" s="24">
        <v>28</v>
      </c>
      <c r="B34" s="25" t="s">
        <v>270</v>
      </c>
      <c r="C34" s="25" t="s">
        <v>271</v>
      </c>
      <c r="D34" s="25" t="s">
        <v>272</v>
      </c>
      <c r="E34" s="26">
        <v>29750</v>
      </c>
      <c r="F34" s="27">
        <v>719.90537500000005</v>
      </c>
      <c r="G34" s="28">
        <v>7.37523E-3</v>
      </c>
      <c r="H34" s="23" t="s">
        <v>148</v>
      </c>
    </row>
    <row r="35" spans="1:8" x14ac:dyDescent="0.2">
      <c r="A35" s="24">
        <v>29</v>
      </c>
      <c r="B35" s="25" t="s">
        <v>710</v>
      </c>
      <c r="C35" s="25" t="s">
        <v>711</v>
      </c>
      <c r="D35" s="25" t="s">
        <v>248</v>
      </c>
      <c r="E35" s="26">
        <v>13000</v>
      </c>
      <c r="F35" s="27">
        <v>715.65650000000005</v>
      </c>
      <c r="G35" s="28">
        <v>7.3317E-3</v>
      </c>
      <c r="H35" s="23" t="s">
        <v>148</v>
      </c>
    </row>
    <row r="36" spans="1:8" x14ac:dyDescent="0.2">
      <c r="A36" s="24">
        <v>30</v>
      </c>
      <c r="B36" s="25" t="s">
        <v>131</v>
      </c>
      <c r="C36" s="25" t="s">
        <v>132</v>
      </c>
      <c r="D36" s="25" t="s">
        <v>56</v>
      </c>
      <c r="E36" s="26">
        <v>263000</v>
      </c>
      <c r="F36" s="27">
        <v>670.91300000000001</v>
      </c>
      <c r="G36" s="28">
        <v>6.8733099999999997E-3</v>
      </c>
      <c r="H36" s="23" t="s">
        <v>148</v>
      </c>
    </row>
    <row r="37" spans="1:8" x14ac:dyDescent="0.2">
      <c r="A37" s="24">
        <v>31</v>
      </c>
      <c r="B37" s="25" t="s">
        <v>362</v>
      </c>
      <c r="C37" s="25" t="s">
        <v>363</v>
      </c>
      <c r="D37" s="25" t="s">
        <v>272</v>
      </c>
      <c r="E37" s="26">
        <v>97750</v>
      </c>
      <c r="F37" s="27">
        <v>659.27487499999995</v>
      </c>
      <c r="G37" s="28">
        <v>6.75408E-3</v>
      </c>
      <c r="H37" s="23" t="s">
        <v>148</v>
      </c>
    </row>
    <row r="38" spans="1:8" x14ac:dyDescent="0.2">
      <c r="A38" s="24">
        <v>32</v>
      </c>
      <c r="B38" s="25" t="s">
        <v>20</v>
      </c>
      <c r="C38" s="25" t="s">
        <v>21</v>
      </c>
      <c r="D38" s="25" t="s">
        <v>22</v>
      </c>
      <c r="E38" s="26">
        <v>178500</v>
      </c>
      <c r="F38" s="27">
        <v>638.31600000000003</v>
      </c>
      <c r="G38" s="28">
        <v>6.5393700000000001E-3</v>
      </c>
      <c r="H38" s="23" t="s">
        <v>148</v>
      </c>
    </row>
    <row r="39" spans="1:8" x14ac:dyDescent="0.2">
      <c r="A39" s="24">
        <v>33</v>
      </c>
      <c r="B39" s="25" t="s">
        <v>507</v>
      </c>
      <c r="C39" s="25" t="s">
        <v>508</v>
      </c>
      <c r="D39" s="25" t="s">
        <v>28</v>
      </c>
      <c r="E39" s="26">
        <v>89000</v>
      </c>
      <c r="F39" s="27">
        <v>578.36649999999997</v>
      </c>
      <c r="G39" s="28">
        <v>5.9252000000000003E-3</v>
      </c>
      <c r="H39" s="23" t="s">
        <v>148</v>
      </c>
    </row>
    <row r="40" spans="1:8" x14ac:dyDescent="0.2">
      <c r="A40" s="24">
        <v>34</v>
      </c>
      <c r="B40" s="25" t="s">
        <v>240</v>
      </c>
      <c r="C40" s="25" t="s">
        <v>241</v>
      </c>
      <c r="D40" s="25" t="s">
        <v>233</v>
      </c>
      <c r="E40" s="26">
        <v>8000</v>
      </c>
      <c r="F40" s="27">
        <v>574.51199999999994</v>
      </c>
      <c r="G40" s="28">
        <v>5.8857099999999997E-3</v>
      </c>
      <c r="H40" s="23" t="s">
        <v>148</v>
      </c>
    </row>
    <row r="41" spans="1:8" x14ac:dyDescent="0.2">
      <c r="A41" s="24">
        <v>35</v>
      </c>
      <c r="B41" s="25" t="s">
        <v>354</v>
      </c>
      <c r="C41" s="25" t="s">
        <v>355</v>
      </c>
      <c r="D41" s="25" t="s">
        <v>233</v>
      </c>
      <c r="E41" s="26">
        <v>266000</v>
      </c>
      <c r="F41" s="27">
        <v>536.52200000000005</v>
      </c>
      <c r="G41" s="28">
        <v>5.4965200000000004E-3</v>
      </c>
      <c r="H41" s="23" t="s">
        <v>148</v>
      </c>
    </row>
    <row r="42" spans="1:8" x14ac:dyDescent="0.2">
      <c r="A42" s="24">
        <v>36</v>
      </c>
      <c r="B42" s="25" t="s">
        <v>712</v>
      </c>
      <c r="C42" s="25" t="s">
        <v>713</v>
      </c>
      <c r="D42" s="25" t="s">
        <v>277</v>
      </c>
      <c r="E42" s="26">
        <v>78100</v>
      </c>
      <c r="F42" s="27">
        <v>535.5317</v>
      </c>
      <c r="G42" s="28">
        <v>5.48637E-3</v>
      </c>
      <c r="H42" s="23" t="s">
        <v>148</v>
      </c>
    </row>
    <row r="43" spans="1:8" x14ac:dyDescent="0.2">
      <c r="A43" s="24">
        <v>37</v>
      </c>
      <c r="B43" s="25" t="s">
        <v>278</v>
      </c>
      <c r="C43" s="25" t="s">
        <v>279</v>
      </c>
      <c r="D43" s="25" t="s">
        <v>248</v>
      </c>
      <c r="E43" s="26">
        <v>14000</v>
      </c>
      <c r="F43" s="27">
        <v>521.26900000000001</v>
      </c>
      <c r="G43" s="28">
        <v>5.3402500000000004E-3</v>
      </c>
      <c r="H43" s="23" t="s">
        <v>148</v>
      </c>
    </row>
    <row r="44" spans="1:8" ht="25.5" x14ac:dyDescent="0.2">
      <c r="A44" s="24">
        <v>38</v>
      </c>
      <c r="B44" s="25" t="s">
        <v>585</v>
      </c>
      <c r="C44" s="25" t="s">
        <v>586</v>
      </c>
      <c r="D44" s="25" t="s">
        <v>200</v>
      </c>
      <c r="E44" s="26">
        <v>40000</v>
      </c>
      <c r="F44" s="27">
        <v>457.68</v>
      </c>
      <c r="G44" s="28">
        <v>4.6887999999999999E-3</v>
      </c>
      <c r="H44" s="23" t="s">
        <v>148</v>
      </c>
    </row>
    <row r="45" spans="1:8" x14ac:dyDescent="0.2">
      <c r="A45" s="24">
        <v>39</v>
      </c>
      <c r="B45" s="25" t="s">
        <v>106</v>
      </c>
      <c r="C45" s="25" t="s">
        <v>107</v>
      </c>
      <c r="D45" s="25" t="s">
        <v>71</v>
      </c>
      <c r="E45" s="26">
        <v>12000</v>
      </c>
      <c r="F45" s="27">
        <v>405.16800000000001</v>
      </c>
      <c r="G45" s="28">
        <v>4.1508300000000003E-3</v>
      </c>
      <c r="H45" s="23" t="s">
        <v>148</v>
      </c>
    </row>
    <row r="46" spans="1:8" x14ac:dyDescent="0.2">
      <c r="A46" s="24">
        <v>40</v>
      </c>
      <c r="B46" s="25" t="s">
        <v>112</v>
      </c>
      <c r="C46" s="25" t="s">
        <v>113</v>
      </c>
      <c r="D46" s="25" t="s">
        <v>45</v>
      </c>
      <c r="E46" s="26">
        <v>68000</v>
      </c>
      <c r="F46" s="27">
        <v>383.24799999999999</v>
      </c>
      <c r="G46" s="28">
        <v>3.9262699999999999E-3</v>
      </c>
      <c r="H46" s="23" t="s">
        <v>148</v>
      </c>
    </row>
    <row r="47" spans="1:8" x14ac:dyDescent="0.2">
      <c r="A47" s="24">
        <v>41</v>
      </c>
      <c r="B47" s="25" t="s">
        <v>336</v>
      </c>
      <c r="C47" s="25" t="s">
        <v>337</v>
      </c>
      <c r="D47" s="25" t="s">
        <v>206</v>
      </c>
      <c r="E47" s="26">
        <v>10408</v>
      </c>
      <c r="F47" s="27">
        <v>375.32809200000003</v>
      </c>
      <c r="G47" s="28">
        <v>3.84513E-3</v>
      </c>
      <c r="H47" s="23" t="s">
        <v>148</v>
      </c>
    </row>
    <row r="48" spans="1:8" ht="25.5" x14ac:dyDescent="0.2">
      <c r="A48" s="24">
        <v>42</v>
      </c>
      <c r="B48" s="25" t="s">
        <v>284</v>
      </c>
      <c r="C48" s="25" t="s">
        <v>285</v>
      </c>
      <c r="D48" s="25" t="s">
        <v>200</v>
      </c>
      <c r="E48" s="26">
        <v>12886</v>
      </c>
      <c r="F48" s="27">
        <v>312.45328499999999</v>
      </c>
      <c r="G48" s="28">
        <v>3.2009999999999999E-3</v>
      </c>
      <c r="H48" s="23" t="s">
        <v>148</v>
      </c>
    </row>
    <row r="49" spans="1:8" x14ac:dyDescent="0.2">
      <c r="A49" s="24">
        <v>43</v>
      </c>
      <c r="B49" s="25" t="s">
        <v>519</v>
      </c>
      <c r="C49" s="25" t="s">
        <v>520</v>
      </c>
      <c r="D49" s="25" t="s">
        <v>89</v>
      </c>
      <c r="E49" s="26">
        <v>35000</v>
      </c>
      <c r="F49" s="27">
        <v>308.52499999999998</v>
      </c>
      <c r="G49" s="28">
        <v>3.1607499999999999E-3</v>
      </c>
      <c r="H49" s="23" t="s">
        <v>148</v>
      </c>
    </row>
    <row r="50" spans="1:8" x14ac:dyDescent="0.2">
      <c r="A50" s="24">
        <v>44</v>
      </c>
      <c r="B50" s="25" t="s">
        <v>660</v>
      </c>
      <c r="C50" s="25" t="s">
        <v>661</v>
      </c>
      <c r="D50" s="25" t="s">
        <v>233</v>
      </c>
      <c r="E50" s="26">
        <v>119600</v>
      </c>
      <c r="F50" s="27">
        <v>306.49892</v>
      </c>
      <c r="G50" s="28">
        <v>3.1399900000000001E-3</v>
      </c>
      <c r="H50" s="23" t="s">
        <v>148</v>
      </c>
    </row>
    <row r="51" spans="1:8" ht="25.5" x14ac:dyDescent="0.2">
      <c r="A51" s="24">
        <v>45</v>
      </c>
      <c r="B51" s="25" t="s">
        <v>644</v>
      </c>
      <c r="C51" s="25" t="s">
        <v>645</v>
      </c>
      <c r="D51" s="25" t="s">
        <v>646</v>
      </c>
      <c r="E51" s="26">
        <v>12600</v>
      </c>
      <c r="F51" s="27">
        <v>291.79079999999999</v>
      </c>
      <c r="G51" s="28">
        <v>2.9893099999999998E-3</v>
      </c>
      <c r="H51" s="23" t="s">
        <v>148</v>
      </c>
    </row>
    <row r="52" spans="1:8" ht="25.5" x14ac:dyDescent="0.2">
      <c r="A52" s="24">
        <v>46</v>
      </c>
      <c r="B52" s="25" t="s">
        <v>714</v>
      </c>
      <c r="C52" s="25" t="s">
        <v>715</v>
      </c>
      <c r="D52" s="25" t="s">
        <v>25</v>
      </c>
      <c r="E52" s="26">
        <v>15869</v>
      </c>
      <c r="F52" s="27">
        <v>289.06176950000003</v>
      </c>
      <c r="G52" s="28">
        <v>2.9613600000000001E-3</v>
      </c>
      <c r="H52" s="23" t="s">
        <v>148</v>
      </c>
    </row>
    <row r="53" spans="1:8" ht="25.5" x14ac:dyDescent="0.2">
      <c r="A53" s="24">
        <v>47</v>
      </c>
      <c r="B53" s="25" t="s">
        <v>51</v>
      </c>
      <c r="C53" s="25" t="s">
        <v>52</v>
      </c>
      <c r="D53" s="25" t="s">
        <v>53</v>
      </c>
      <c r="E53" s="26">
        <v>23000</v>
      </c>
      <c r="F53" s="27">
        <v>272.07850000000002</v>
      </c>
      <c r="G53" s="28">
        <v>2.78737E-3</v>
      </c>
      <c r="H53" s="23" t="s">
        <v>148</v>
      </c>
    </row>
    <row r="54" spans="1:8" x14ac:dyDescent="0.2">
      <c r="A54" s="24">
        <v>48</v>
      </c>
      <c r="B54" s="25" t="s">
        <v>349</v>
      </c>
      <c r="C54" s="25" t="s">
        <v>350</v>
      </c>
      <c r="D54" s="25" t="s">
        <v>248</v>
      </c>
      <c r="E54" s="26">
        <v>5000</v>
      </c>
      <c r="F54" s="27">
        <v>265.58749999999998</v>
      </c>
      <c r="G54" s="28">
        <v>2.7208699999999998E-3</v>
      </c>
      <c r="H54" s="23" t="s">
        <v>148</v>
      </c>
    </row>
    <row r="55" spans="1:8" x14ac:dyDescent="0.2">
      <c r="A55" s="24">
        <v>49</v>
      </c>
      <c r="B55" s="25" t="s">
        <v>589</v>
      </c>
      <c r="C55" s="25" t="s">
        <v>590</v>
      </c>
      <c r="D55" s="25" t="s">
        <v>206</v>
      </c>
      <c r="E55" s="26">
        <v>18000</v>
      </c>
      <c r="F55" s="27">
        <v>255.285</v>
      </c>
      <c r="G55" s="28">
        <v>2.61532E-3</v>
      </c>
      <c r="H55" s="23" t="s">
        <v>148</v>
      </c>
    </row>
    <row r="56" spans="1:8" x14ac:dyDescent="0.2">
      <c r="A56" s="24">
        <v>50</v>
      </c>
      <c r="B56" s="25" t="s">
        <v>579</v>
      </c>
      <c r="C56" s="25" t="s">
        <v>580</v>
      </c>
      <c r="D56" s="25" t="s">
        <v>221</v>
      </c>
      <c r="E56" s="26">
        <v>18200</v>
      </c>
      <c r="F56" s="27">
        <v>255.03659999999999</v>
      </c>
      <c r="G56" s="28">
        <v>2.6127799999999999E-3</v>
      </c>
      <c r="H56" s="23" t="s">
        <v>148</v>
      </c>
    </row>
    <row r="57" spans="1:8" x14ac:dyDescent="0.2">
      <c r="A57" s="24">
        <v>51</v>
      </c>
      <c r="B57" s="25" t="s">
        <v>495</v>
      </c>
      <c r="C57" s="25" t="s">
        <v>496</v>
      </c>
      <c r="D57" s="25" t="s">
        <v>277</v>
      </c>
      <c r="E57" s="26">
        <v>15750</v>
      </c>
      <c r="F57" s="27">
        <v>243.78637499999999</v>
      </c>
      <c r="G57" s="28">
        <v>2.49752E-3</v>
      </c>
      <c r="H57" s="23" t="s">
        <v>148</v>
      </c>
    </row>
    <row r="58" spans="1:8" x14ac:dyDescent="0.2">
      <c r="A58" s="24">
        <v>52</v>
      </c>
      <c r="B58" s="25" t="s">
        <v>647</v>
      </c>
      <c r="C58" s="25" t="s">
        <v>648</v>
      </c>
      <c r="D58" s="25" t="s">
        <v>61</v>
      </c>
      <c r="E58" s="26">
        <v>35475</v>
      </c>
      <c r="F58" s="27">
        <v>241.407375</v>
      </c>
      <c r="G58" s="28">
        <v>2.4731499999999999E-3</v>
      </c>
      <c r="H58" s="23" t="s">
        <v>148</v>
      </c>
    </row>
    <row r="59" spans="1:8" x14ac:dyDescent="0.2">
      <c r="A59" s="24">
        <v>53</v>
      </c>
      <c r="B59" s="25" t="s">
        <v>219</v>
      </c>
      <c r="C59" s="25" t="s">
        <v>220</v>
      </c>
      <c r="D59" s="25" t="s">
        <v>221</v>
      </c>
      <c r="E59" s="26">
        <v>8000</v>
      </c>
      <c r="F59" s="27">
        <v>159.94</v>
      </c>
      <c r="G59" s="28">
        <v>1.63854E-3</v>
      </c>
      <c r="H59" s="23" t="s">
        <v>148</v>
      </c>
    </row>
    <row r="60" spans="1:8" ht="25.5" x14ac:dyDescent="0.2">
      <c r="A60" s="24">
        <v>54</v>
      </c>
      <c r="B60" s="25" t="s">
        <v>198</v>
      </c>
      <c r="C60" s="25" t="s">
        <v>199</v>
      </c>
      <c r="D60" s="25" t="s">
        <v>200</v>
      </c>
      <c r="E60" s="26">
        <v>7650</v>
      </c>
      <c r="F60" s="27">
        <v>155.13817499999999</v>
      </c>
      <c r="G60" s="28">
        <v>1.58935E-3</v>
      </c>
      <c r="H60" s="23" t="s">
        <v>148</v>
      </c>
    </row>
    <row r="61" spans="1:8" ht="25.5" x14ac:dyDescent="0.2">
      <c r="A61" s="24">
        <v>55</v>
      </c>
      <c r="B61" s="25" t="s">
        <v>126</v>
      </c>
      <c r="C61" s="25" t="s">
        <v>127</v>
      </c>
      <c r="D61" s="25" t="s">
        <v>128</v>
      </c>
      <c r="E61" s="26">
        <v>25000</v>
      </c>
      <c r="F61" s="27">
        <v>138.71250000000001</v>
      </c>
      <c r="G61" s="28">
        <v>1.42107E-3</v>
      </c>
      <c r="H61" s="23" t="s">
        <v>148</v>
      </c>
    </row>
    <row r="62" spans="1:8" ht="25.5" x14ac:dyDescent="0.2">
      <c r="A62" s="24">
        <v>56</v>
      </c>
      <c r="B62" s="25" t="s">
        <v>530</v>
      </c>
      <c r="C62" s="25" t="s">
        <v>531</v>
      </c>
      <c r="D62" s="25" t="s">
        <v>200</v>
      </c>
      <c r="E62" s="26">
        <v>1058</v>
      </c>
      <c r="F62" s="27">
        <v>127.716999</v>
      </c>
      <c r="G62" s="28">
        <v>1.30842E-3</v>
      </c>
      <c r="H62" s="23" t="s">
        <v>148</v>
      </c>
    </row>
    <row r="63" spans="1:8" x14ac:dyDescent="0.2">
      <c r="A63" s="24">
        <v>57</v>
      </c>
      <c r="B63" s="25" t="s">
        <v>662</v>
      </c>
      <c r="C63" s="25" t="s">
        <v>663</v>
      </c>
      <c r="D63" s="25" t="s">
        <v>89</v>
      </c>
      <c r="E63" s="26">
        <v>6000</v>
      </c>
      <c r="F63" s="27">
        <v>120.441</v>
      </c>
      <c r="G63" s="28">
        <v>1.2338799999999999E-3</v>
      </c>
      <c r="H63" s="23" t="s">
        <v>148</v>
      </c>
    </row>
    <row r="64" spans="1:8" ht="25.5" x14ac:dyDescent="0.2">
      <c r="A64" s="24">
        <v>58</v>
      </c>
      <c r="B64" s="25" t="s">
        <v>356</v>
      </c>
      <c r="C64" s="25" t="s">
        <v>357</v>
      </c>
      <c r="D64" s="25" t="s">
        <v>25</v>
      </c>
      <c r="E64" s="26">
        <v>2000</v>
      </c>
      <c r="F64" s="27">
        <v>52.222999999999999</v>
      </c>
      <c r="G64" s="28">
        <v>5.3501000000000004E-4</v>
      </c>
      <c r="H64" s="23" t="s">
        <v>148</v>
      </c>
    </row>
    <row r="65" spans="1:8" ht="25.5" x14ac:dyDescent="0.2">
      <c r="A65" s="24">
        <v>59</v>
      </c>
      <c r="B65" s="25" t="s">
        <v>90</v>
      </c>
      <c r="C65" s="25" t="s">
        <v>91</v>
      </c>
      <c r="D65" s="25" t="s">
        <v>25</v>
      </c>
      <c r="E65" s="26">
        <v>9000</v>
      </c>
      <c r="F65" s="27">
        <v>48.451500000000003</v>
      </c>
      <c r="G65" s="28">
        <v>4.9636999999999999E-4</v>
      </c>
      <c r="H65" s="23" t="s">
        <v>148</v>
      </c>
    </row>
    <row r="66" spans="1:8" x14ac:dyDescent="0.2">
      <c r="A66" s="24">
        <v>60</v>
      </c>
      <c r="B66" s="25" t="s">
        <v>716</v>
      </c>
      <c r="C66" s="25" t="s">
        <v>717</v>
      </c>
      <c r="D66" s="25" t="s">
        <v>38</v>
      </c>
      <c r="E66" s="26">
        <v>1200</v>
      </c>
      <c r="F66" s="27">
        <v>28.087800000000001</v>
      </c>
      <c r="G66" s="28">
        <v>2.8774999999999997E-4</v>
      </c>
      <c r="H66" s="23" t="s">
        <v>148</v>
      </c>
    </row>
    <row r="67" spans="1:8" x14ac:dyDescent="0.2">
      <c r="A67" s="24">
        <v>61</v>
      </c>
      <c r="B67" s="25" t="s">
        <v>76</v>
      </c>
      <c r="C67" s="25" t="s">
        <v>77</v>
      </c>
      <c r="D67" s="25" t="s">
        <v>13</v>
      </c>
      <c r="E67" s="26">
        <v>3400</v>
      </c>
      <c r="F67" s="27">
        <v>11.366199999999999</v>
      </c>
      <c r="G67" s="28">
        <v>1.1644E-4</v>
      </c>
      <c r="H67" s="23" t="s">
        <v>148</v>
      </c>
    </row>
    <row r="68" spans="1:8" x14ac:dyDescent="0.2">
      <c r="A68" s="24">
        <v>62</v>
      </c>
      <c r="B68" s="25" t="s">
        <v>366</v>
      </c>
      <c r="C68" s="25" t="s">
        <v>367</v>
      </c>
      <c r="D68" s="25" t="s">
        <v>38</v>
      </c>
      <c r="E68" s="26">
        <v>175</v>
      </c>
      <c r="F68" s="27">
        <v>5.3608624999999996</v>
      </c>
      <c r="G68" s="28">
        <v>5.4920000000000003E-5</v>
      </c>
      <c r="H68" s="23" t="s">
        <v>148</v>
      </c>
    </row>
    <row r="69" spans="1:8" x14ac:dyDescent="0.2">
      <c r="A69" s="21"/>
      <c r="B69" s="21"/>
      <c r="C69" s="22" t="s">
        <v>147</v>
      </c>
      <c r="D69" s="21"/>
      <c r="E69" s="21" t="s">
        <v>148</v>
      </c>
      <c r="F69" s="29">
        <v>68043.669370500007</v>
      </c>
      <c r="G69" s="30">
        <v>0.69708800000000004</v>
      </c>
      <c r="H69" s="23" t="s">
        <v>148</v>
      </c>
    </row>
    <row r="70" spans="1:8" x14ac:dyDescent="0.2">
      <c r="A70" s="21"/>
      <c r="B70" s="21"/>
      <c r="C70" s="31"/>
      <c r="D70" s="21"/>
      <c r="E70" s="21"/>
      <c r="F70" s="32"/>
      <c r="G70" s="32"/>
      <c r="H70" s="23" t="s">
        <v>148</v>
      </c>
    </row>
    <row r="71" spans="1:8" x14ac:dyDescent="0.2">
      <c r="A71" s="21"/>
      <c r="B71" s="21"/>
      <c r="C71" s="22" t="s">
        <v>149</v>
      </c>
      <c r="D71" s="21"/>
      <c r="E71" s="21"/>
      <c r="F71" s="21"/>
      <c r="G71" s="21"/>
      <c r="H71" s="23" t="s">
        <v>148</v>
      </c>
    </row>
    <row r="72" spans="1:8" x14ac:dyDescent="0.2">
      <c r="A72" s="21"/>
      <c r="B72" s="21"/>
      <c r="C72" s="22" t="s">
        <v>147</v>
      </c>
      <c r="D72" s="21"/>
      <c r="E72" s="21" t="s">
        <v>148</v>
      </c>
      <c r="F72" s="33" t="s">
        <v>150</v>
      </c>
      <c r="G72" s="30">
        <v>0</v>
      </c>
      <c r="H72" s="23" t="s">
        <v>148</v>
      </c>
    </row>
    <row r="73" spans="1:8" x14ac:dyDescent="0.2">
      <c r="A73" s="21"/>
      <c r="B73" s="21"/>
      <c r="C73" s="31"/>
      <c r="D73" s="21"/>
      <c r="E73" s="21"/>
      <c r="F73" s="32"/>
      <c r="G73" s="32"/>
      <c r="H73" s="23" t="s">
        <v>148</v>
      </c>
    </row>
    <row r="74" spans="1:8" x14ac:dyDescent="0.2">
      <c r="A74" s="21"/>
      <c r="B74" s="21"/>
      <c r="C74" s="22" t="s">
        <v>151</v>
      </c>
      <c r="D74" s="21"/>
      <c r="E74" s="21"/>
      <c r="F74" s="21"/>
      <c r="G74" s="21"/>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152</v>
      </c>
      <c r="D77" s="21"/>
      <c r="E77" s="21"/>
      <c r="F77" s="21"/>
      <c r="G77" s="21"/>
      <c r="H77" s="23" t="s">
        <v>148</v>
      </c>
    </row>
    <row r="78" spans="1:8" x14ac:dyDescent="0.2">
      <c r="A78" s="21"/>
      <c r="B78" s="21"/>
      <c r="C78" s="22" t="s">
        <v>147</v>
      </c>
      <c r="D78" s="21"/>
      <c r="E78" s="21" t="s">
        <v>148</v>
      </c>
      <c r="F78" s="33" t="s">
        <v>150</v>
      </c>
      <c r="G78" s="30">
        <v>0</v>
      </c>
      <c r="H78" s="23" t="s">
        <v>148</v>
      </c>
    </row>
    <row r="79" spans="1:8" x14ac:dyDescent="0.2">
      <c r="A79" s="21"/>
      <c r="B79" s="21"/>
      <c r="C79" s="31"/>
      <c r="D79" s="21"/>
      <c r="E79" s="21"/>
      <c r="F79" s="32"/>
      <c r="G79" s="32"/>
      <c r="H79" s="23" t="s">
        <v>148</v>
      </c>
    </row>
    <row r="80" spans="1:8" x14ac:dyDescent="0.2">
      <c r="A80" s="21"/>
      <c r="B80" s="21"/>
      <c r="C80" s="22" t="s">
        <v>153</v>
      </c>
      <c r="D80" s="21"/>
      <c r="E80" s="21"/>
      <c r="F80" s="32"/>
      <c r="G80" s="32"/>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154</v>
      </c>
      <c r="D83" s="21"/>
      <c r="E83" s="21"/>
      <c r="F83" s="32"/>
      <c r="G83" s="32"/>
      <c r="H83" s="23" t="s">
        <v>148</v>
      </c>
    </row>
    <row r="84" spans="1:8" x14ac:dyDescent="0.2">
      <c r="A84" s="24">
        <v>1</v>
      </c>
      <c r="B84" s="25"/>
      <c r="C84" s="25" t="s">
        <v>938</v>
      </c>
      <c r="D84" s="25" t="s">
        <v>569</v>
      </c>
      <c r="E84" s="26">
        <v>-175</v>
      </c>
      <c r="F84" s="27">
        <v>-5.3864999999999998</v>
      </c>
      <c r="G84" s="28">
        <f>F84/$F$179</f>
        <v>-5.5183154833504853E-5</v>
      </c>
      <c r="H84" s="23" t="s">
        <v>148</v>
      </c>
    </row>
    <row r="85" spans="1:8" x14ac:dyDescent="0.2">
      <c r="A85" s="24">
        <v>2</v>
      </c>
      <c r="B85" s="25"/>
      <c r="C85" s="25" t="s">
        <v>952</v>
      </c>
      <c r="D85" s="25" t="s">
        <v>569</v>
      </c>
      <c r="E85" s="26">
        <v>-3400</v>
      </c>
      <c r="F85" s="27">
        <v>-11.418900000000001</v>
      </c>
      <c r="G85" s="28">
        <f t="shared" ref="G85:G117" si="0">F85/$F$179</f>
        <v>-1.1698337078405433E-4</v>
      </c>
      <c r="H85" s="23" t="s">
        <v>148</v>
      </c>
    </row>
    <row r="86" spans="1:8" x14ac:dyDescent="0.2">
      <c r="A86" s="24">
        <v>3</v>
      </c>
      <c r="B86" s="25"/>
      <c r="C86" s="25" t="s">
        <v>949</v>
      </c>
      <c r="D86" s="25" t="s">
        <v>569</v>
      </c>
      <c r="E86" s="26">
        <v>-9000</v>
      </c>
      <c r="F86" s="27">
        <v>-48.631500000000003</v>
      </c>
      <c r="G86" s="28">
        <f t="shared" si="0"/>
        <v>-4.9821583482513533E-4</v>
      </c>
      <c r="H86" s="23" t="s">
        <v>148</v>
      </c>
    </row>
    <row r="87" spans="1:8" x14ac:dyDescent="0.2">
      <c r="A87" s="24">
        <v>4</v>
      </c>
      <c r="B87" s="25"/>
      <c r="C87" s="25" t="s">
        <v>960</v>
      </c>
      <c r="D87" s="25" t="s">
        <v>569</v>
      </c>
      <c r="E87" s="26">
        <v>-2000</v>
      </c>
      <c r="F87" s="27">
        <v>-52.378</v>
      </c>
      <c r="G87" s="28">
        <f t="shared" si="0"/>
        <v>-5.3659765782406333E-4</v>
      </c>
      <c r="H87" s="23" t="s">
        <v>148</v>
      </c>
    </row>
    <row r="88" spans="1:8" x14ac:dyDescent="0.2">
      <c r="A88" s="24">
        <v>5</v>
      </c>
      <c r="B88" s="25"/>
      <c r="C88" s="25" t="s">
        <v>947</v>
      </c>
      <c r="D88" s="25" t="s">
        <v>569</v>
      </c>
      <c r="E88" s="26">
        <v>-750</v>
      </c>
      <c r="F88" s="27">
        <v>-67.420500000000004</v>
      </c>
      <c r="G88" s="28">
        <f t="shared" si="0"/>
        <v>-6.907037761909058E-4</v>
      </c>
      <c r="H88" s="23" t="s">
        <v>148</v>
      </c>
    </row>
    <row r="89" spans="1:8" x14ac:dyDescent="0.2">
      <c r="A89" s="24">
        <v>6</v>
      </c>
      <c r="B89" s="25"/>
      <c r="C89" s="25" t="s">
        <v>921</v>
      </c>
      <c r="D89" s="25" t="s">
        <v>569</v>
      </c>
      <c r="E89" s="26">
        <v>-6000</v>
      </c>
      <c r="F89" s="27">
        <v>-120.774</v>
      </c>
      <c r="G89" s="28">
        <f t="shared" si="0"/>
        <v>-1.2372951530421822E-3</v>
      </c>
      <c r="H89" s="23" t="s">
        <v>148</v>
      </c>
    </row>
    <row r="90" spans="1:8" x14ac:dyDescent="0.2">
      <c r="A90" s="24">
        <v>7</v>
      </c>
      <c r="B90" s="25"/>
      <c r="C90" s="25" t="s">
        <v>954</v>
      </c>
      <c r="D90" s="25" t="s">
        <v>569</v>
      </c>
      <c r="E90" s="26">
        <v>-11200</v>
      </c>
      <c r="F90" s="27">
        <v>-151.82159999999999</v>
      </c>
      <c r="G90" s="28">
        <f t="shared" si="0"/>
        <v>-1.5553689519856009E-3</v>
      </c>
      <c r="H90" s="23" t="s">
        <v>148</v>
      </c>
    </row>
    <row r="91" spans="1:8" x14ac:dyDescent="0.2">
      <c r="A91" s="24">
        <v>8</v>
      </c>
      <c r="B91" s="25"/>
      <c r="C91" s="25" t="s">
        <v>975</v>
      </c>
      <c r="D91" s="25" t="s">
        <v>569</v>
      </c>
      <c r="E91" s="26">
        <v>-7650</v>
      </c>
      <c r="F91" s="27">
        <v>-155.68514999999999</v>
      </c>
      <c r="G91" s="28">
        <f t="shared" si="0"/>
        <v>-1.5949499188206494E-3</v>
      </c>
      <c r="H91" s="23" t="s">
        <v>148</v>
      </c>
    </row>
    <row r="92" spans="1:8" x14ac:dyDescent="0.2">
      <c r="A92" s="24">
        <v>9</v>
      </c>
      <c r="B92" s="25"/>
      <c r="C92" s="25" t="s">
        <v>948</v>
      </c>
      <c r="D92" s="25" t="s">
        <v>569</v>
      </c>
      <c r="E92" s="26">
        <v>-4550</v>
      </c>
      <c r="F92" s="27">
        <v>-164.689525</v>
      </c>
      <c r="G92" s="28">
        <f t="shared" si="0"/>
        <v>-1.6871971702462395E-3</v>
      </c>
      <c r="H92" s="23" t="s">
        <v>148</v>
      </c>
    </row>
    <row r="93" spans="1:8" x14ac:dyDescent="0.2">
      <c r="A93" s="24">
        <v>10</v>
      </c>
      <c r="B93" s="25"/>
      <c r="C93" s="25" t="s">
        <v>950</v>
      </c>
      <c r="D93" s="25" t="s">
        <v>569</v>
      </c>
      <c r="E93" s="26">
        <v>-27500</v>
      </c>
      <c r="F93" s="27">
        <v>-186.45</v>
      </c>
      <c r="G93" s="28">
        <f t="shared" si="0"/>
        <v>-1.9101270247297835E-3</v>
      </c>
      <c r="H93" s="23" t="s">
        <v>148</v>
      </c>
    </row>
    <row r="94" spans="1:8" x14ac:dyDescent="0.2">
      <c r="A94" s="24">
        <v>11</v>
      </c>
      <c r="B94" s="25"/>
      <c r="C94" s="25" t="s">
        <v>976</v>
      </c>
      <c r="D94" s="25" t="s">
        <v>569</v>
      </c>
      <c r="E94" s="26">
        <v>-1750</v>
      </c>
      <c r="F94" s="27">
        <v>-202.524</v>
      </c>
      <c r="G94" s="28">
        <f t="shared" si="0"/>
        <v>-2.074800566137703E-3</v>
      </c>
      <c r="H94" s="23" t="s">
        <v>148</v>
      </c>
    </row>
    <row r="95" spans="1:8" x14ac:dyDescent="0.2">
      <c r="A95" s="24">
        <v>12</v>
      </c>
      <c r="B95" s="25"/>
      <c r="C95" s="25" t="s">
        <v>944</v>
      </c>
      <c r="D95" s="25" t="s">
        <v>569</v>
      </c>
      <c r="E95" s="26">
        <v>-35475</v>
      </c>
      <c r="F95" s="27">
        <v>-242.68447499999999</v>
      </c>
      <c r="G95" s="28">
        <f t="shared" si="0"/>
        <v>-2.4862331680335723E-3</v>
      </c>
      <c r="H95" s="23" t="s">
        <v>148</v>
      </c>
    </row>
    <row r="96" spans="1:8" x14ac:dyDescent="0.2">
      <c r="A96" s="24">
        <v>13</v>
      </c>
      <c r="B96" s="25"/>
      <c r="C96" s="25" t="s">
        <v>928</v>
      </c>
      <c r="D96" s="25" t="s">
        <v>569</v>
      </c>
      <c r="E96" s="26">
        <v>-15750</v>
      </c>
      <c r="F96" s="27">
        <v>-245.14875000000001</v>
      </c>
      <c r="G96" s="28">
        <f t="shared" si="0"/>
        <v>-2.5114789619400672E-3</v>
      </c>
      <c r="H96" s="23" t="s">
        <v>148</v>
      </c>
    </row>
    <row r="97" spans="1:8" x14ac:dyDescent="0.2">
      <c r="A97" s="24">
        <v>14</v>
      </c>
      <c r="B97" s="25"/>
      <c r="C97" s="25" t="s">
        <v>977</v>
      </c>
      <c r="D97" s="25" t="s">
        <v>569</v>
      </c>
      <c r="E97" s="26">
        <v>-18200</v>
      </c>
      <c r="F97" s="27">
        <v>-255.3733</v>
      </c>
      <c r="G97" s="28">
        <f t="shared" si="0"/>
        <v>-2.6162265579213004E-3</v>
      </c>
      <c r="H97" s="23" t="s">
        <v>148</v>
      </c>
    </row>
    <row r="98" spans="1:8" x14ac:dyDescent="0.2">
      <c r="A98" s="24">
        <v>15</v>
      </c>
      <c r="B98" s="25"/>
      <c r="C98" s="25" t="s">
        <v>945</v>
      </c>
      <c r="D98" s="25" t="s">
        <v>569</v>
      </c>
      <c r="E98" s="26">
        <v>-12600</v>
      </c>
      <c r="F98" s="27">
        <v>-292.88069999999999</v>
      </c>
      <c r="G98" s="28">
        <f t="shared" si="0"/>
        <v>-3.0004791638067918E-3</v>
      </c>
      <c r="H98" s="23" t="s">
        <v>148</v>
      </c>
    </row>
    <row r="99" spans="1:8" ht="25.5" x14ac:dyDescent="0.2">
      <c r="A99" s="24">
        <v>16</v>
      </c>
      <c r="B99" s="25"/>
      <c r="C99" s="25" t="s">
        <v>923</v>
      </c>
      <c r="D99" s="25" t="s">
        <v>569</v>
      </c>
      <c r="E99" s="26">
        <v>-119600</v>
      </c>
      <c r="F99" s="27">
        <v>-306.59460000000001</v>
      </c>
      <c r="G99" s="28">
        <f t="shared" si="0"/>
        <v>-3.1409741544447208E-3</v>
      </c>
      <c r="H99" s="23" t="s">
        <v>148</v>
      </c>
    </row>
    <row r="100" spans="1:8" x14ac:dyDescent="0.2">
      <c r="A100" s="24">
        <v>17</v>
      </c>
      <c r="B100" s="25"/>
      <c r="C100" s="25" t="s">
        <v>926</v>
      </c>
      <c r="D100" s="25" t="s">
        <v>569</v>
      </c>
      <c r="E100" s="26">
        <v>-44000</v>
      </c>
      <c r="F100" s="27">
        <v>-513.32600000000002</v>
      </c>
      <c r="G100" s="28">
        <f t="shared" si="0"/>
        <v>-5.25887833250974E-3</v>
      </c>
      <c r="H100" s="23" t="s">
        <v>148</v>
      </c>
    </row>
    <row r="101" spans="1:8" ht="25.5" x14ac:dyDescent="0.2">
      <c r="A101" s="24">
        <v>18</v>
      </c>
      <c r="B101" s="25"/>
      <c r="C101" s="25" t="s">
        <v>978</v>
      </c>
      <c r="D101" s="25" t="s">
        <v>569</v>
      </c>
      <c r="E101" s="26">
        <v>-78100</v>
      </c>
      <c r="F101" s="27">
        <v>-536.70320000000004</v>
      </c>
      <c r="G101" s="28">
        <f t="shared" si="0"/>
        <v>-5.4983710730970988E-3</v>
      </c>
      <c r="H101" s="23" t="s">
        <v>148</v>
      </c>
    </row>
    <row r="102" spans="1:8" x14ac:dyDescent="0.2">
      <c r="A102" s="24">
        <v>19</v>
      </c>
      <c r="B102" s="25"/>
      <c r="C102" s="25" t="s">
        <v>919</v>
      </c>
      <c r="D102" s="25" t="s">
        <v>569</v>
      </c>
      <c r="E102" s="26">
        <v>-178500</v>
      </c>
      <c r="F102" s="27">
        <v>-640.90425000000005</v>
      </c>
      <c r="G102" s="28">
        <f t="shared" si="0"/>
        <v>-6.5658810844149828E-3</v>
      </c>
      <c r="H102" s="23" t="s">
        <v>148</v>
      </c>
    </row>
    <row r="103" spans="1:8" x14ac:dyDescent="0.2">
      <c r="A103" s="24">
        <v>20</v>
      </c>
      <c r="B103" s="25"/>
      <c r="C103" s="25" t="s">
        <v>933</v>
      </c>
      <c r="D103" s="25" t="s">
        <v>569</v>
      </c>
      <c r="E103" s="26">
        <v>-32400</v>
      </c>
      <c r="F103" s="27">
        <v>-705.49379999999996</v>
      </c>
      <c r="G103" s="28">
        <f t="shared" si="0"/>
        <v>-7.2275825859979027E-3</v>
      </c>
      <c r="H103" s="23" t="s">
        <v>148</v>
      </c>
    </row>
    <row r="104" spans="1:8" x14ac:dyDescent="0.2">
      <c r="A104" s="24">
        <v>21</v>
      </c>
      <c r="B104" s="25"/>
      <c r="C104" s="25" t="s">
        <v>963</v>
      </c>
      <c r="D104" s="25" t="s">
        <v>569</v>
      </c>
      <c r="E104" s="26">
        <v>-31500</v>
      </c>
      <c r="F104" s="27">
        <v>-715.06574999999998</v>
      </c>
      <c r="G104" s="28">
        <f t="shared" si="0"/>
        <v>-7.3256444812747189E-3</v>
      </c>
      <c r="H104" s="23" t="s">
        <v>148</v>
      </c>
    </row>
    <row r="105" spans="1:8" x14ac:dyDescent="0.2">
      <c r="A105" s="24">
        <v>22</v>
      </c>
      <c r="B105" s="25"/>
      <c r="C105" s="25" t="s">
        <v>979</v>
      </c>
      <c r="D105" s="25" t="s">
        <v>569</v>
      </c>
      <c r="E105" s="26">
        <v>-29750</v>
      </c>
      <c r="F105" s="27">
        <v>-722.92499999999995</v>
      </c>
      <c r="G105" s="28">
        <f t="shared" si="0"/>
        <v>-7.4061602539703874E-3</v>
      </c>
      <c r="H105" s="23" t="s">
        <v>148</v>
      </c>
    </row>
    <row r="106" spans="1:8" x14ac:dyDescent="0.2">
      <c r="A106" s="24">
        <v>23</v>
      </c>
      <c r="B106" s="25"/>
      <c r="C106" s="25" t="s">
        <v>946</v>
      </c>
      <c r="D106" s="25" t="s">
        <v>569</v>
      </c>
      <c r="E106" s="26">
        <v>-21750</v>
      </c>
      <c r="F106" s="27">
        <v>-761.31524999999999</v>
      </c>
      <c r="G106" s="28">
        <f t="shared" si="0"/>
        <v>-7.7994574060815842E-3</v>
      </c>
      <c r="H106" s="23" t="s">
        <v>148</v>
      </c>
    </row>
    <row r="107" spans="1:8" x14ac:dyDescent="0.2">
      <c r="A107" s="24">
        <v>24</v>
      </c>
      <c r="B107" s="25"/>
      <c r="C107" s="25" t="s">
        <v>980</v>
      </c>
      <c r="D107" s="25" t="s">
        <v>569</v>
      </c>
      <c r="E107" s="26">
        <v>-15750</v>
      </c>
      <c r="F107" s="27">
        <v>-804.32100000000003</v>
      </c>
      <c r="G107" s="28">
        <f t="shared" si="0"/>
        <v>-8.2400390381211289E-3</v>
      </c>
      <c r="H107" s="23" t="s">
        <v>148</v>
      </c>
    </row>
    <row r="108" spans="1:8" x14ac:dyDescent="0.2">
      <c r="A108" s="24">
        <v>25</v>
      </c>
      <c r="B108" s="25"/>
      <c r="C108" s="25" t="s">
        <v>935</v>
      </c>
      <c r="D108" s="25" t="s">
        <v>569</v>
      </c>
      <c r="E108" s="26">
        <v>-406575</v>
      </c>
      <c r="F108" s="27">
        <v>-933.90277500000002</v>
      </c>
      <c r="G108" s="28">
        <f t="shared" si="0"/>
        <v>-9.5675673317116589E-3</v>
      </c>
      <c r="H108" s="23" t="s">
        <v>148</v>
      </c>
    </row>
    <row r="109" spans="1:8" x14ac:dyDescent="0.2">
      <c r="A109" s="24">
        <v>26</v>
      </c>
      <c r="B109" s="25"/>
      <c r="C109" s="25" t="s">
        <v>981</v>
      </c>
      <c r="D109" s="25" t="s">
        <v>569</v>
      </c>
      <c r="E109" s="26">
        <v>-89100</v>
      </c>
      <c r="F109" s="27">
        <v>-949.76144999999997</v>
      </c>
      <c r="G109" s="28">
        <f t="shared" si="0"/>
        <v>-9.7300349299626991E-3</v>
      </c>
      <c r="H109" s="23" t="s">
        <v>148</v>
      </c>
    </row>
    <row r="110" spans="1:8" x14ac:dyDescent="0.2">
      <c r="A110" s="24">
        <v>27</v>
      </c>
      <c r="B110" s="25"/>
      <c r="C110" s="25" t="s">
        <v>942</v>
      </c>
      <c r="D110" s="25" t="s">
        <v>569</v>
      </c>
      <c r="E110" s="26">
        <v>-149800</v>
      </c>
      <c r="F110" s="27">
        <v>-1027.1786</v>
      </c>
      <c r="G110" s="28">
        <f t="shared" si="0"/>
        <v>-1.0523151531692703E-2</v>
      </c>
      <c r="H110" s="23" t="s">
        <v>148</v>
      </c>
    </row>
    <row r="111" spans="1:8" x14ac:dyDescent="0.2">
      <c r="A111" s="24">
        <v>28</v>
      </c>
      <c r="B111" s="25"/>
      <c r="C111" s="25" t="s">
        <v>982</v>
      </c>
      <c r="D111" s="25" t="s">
        <v>569</v>
      </c>
      <c r="E111" s="26">
        <v>-10300</v>
      </c>
      <c r="F111" s="27">
        <v>-1189.4233999999999</v>
      </c>
      <c r="G111" s="28">
        <f t="shared" si="0"/>
        <v>-1.2185303192201572E-2</v>
      </c>
      <c r="H111" s="23" t="s">
        <v>148</v>
      </c>
    </row>
    <row r="112" spans="1:8" x14ac:dyDescent="0.2">
      <c r="A112" s="24">
        <v>29</v>
      </c>
      <c r="B112" s="25"/>
      <c r="C112" s="25" t="s">
        <v>951</v>
      </c>
      <c r="D112" s="25" t="s">
        <v>569</v>
      </c>
      <c r="E112" s="26">
        <v>-321600</v>
      </c>
      <c r="F112" s="27">
        <v>-1323.2231999999999</v>
      </c>
      <c r="G112" s="28">
        <f t="shared" si="0"/>
        <v>-1.3556043947811335E-2</v>
      </c>
      <c r="H112" s="23" t="s">
        <v>148</v>
      </c>
    </row>
    <row r="113" spans="1:8" x14ac:dyDescent="0.2">
      <c r="A113" s="24">
        <v>30</v>
      </c>
      <c r="B113" s="25"/>
      <c r="C113" s="25" t="s">
        <v>922</v>
      </c>
      <c r="D113" s="25" t="s">
        <v>569</v>
      </c>
      <c r="E113" s="26">
        <v>-52850</v>
      </c>
      <c r="F113" s="27">
        <v>-1415.48155</v>
      </c>
      <c r="G113" s="28">
        <f t="shared" si="0"/>
        <v>-1.4501204406872633E-2</v>
      </c>
      <c r="H113" s="23" t="s">
        <v>148</v>
      </c>
    </row>
    <row r="114" spans="1:8" x14ac:dyDescent="0.2">
      <c r="A114" s="24">
        <v>31</v>
      </c>
      <c r="B114" s="25"/>
      <c r="C114" s="25" t="s">
        <v>953</v>
      </c>
      <c r="D114" s="25" t="s">
        <v>569</v>
      </c>
      <c r="E114" s="26">
        <v>-137500</v>
      </c>
      <c r="F114" s="27">
        <v>-1519.85625</v>
      </c>
      <c r="G114" s="28">
        <f t="shared" si="0"/>
        <v>-1.5570493412869223E-2</v>
      </c>
      <c r="H114" s="23" t="s">
        <v>148</v>
      </c>
    </row>
    <row r="115" spans="1:8" x14ac:dyDescent="0.2">
      <c r="A115" s="24">
        <v>32</v>
      </c>
      <c r="B115" s="25"/>
      <c r="C115" s="25" t="s">
        <v>941</v>
      </c>
      <c r="D115" s="25" t="s">
        <v>569</v>
      </c>
      <c r="E115" s="26">
        <v>-312400</v>
      </c>
      <c r="F115" s="27">
        <v>-4929.9844000000003</v>
      </c>
      <c r="G115" s="28">
        <f t="shared" si="0"/>
        <v>-5.0506282831516487E-2</v>
      </c>
      <c r="H115" s="23" t="s">
        <v>148</v>
      </c>
    </row>
    <row r="116" spans="1:8" x14ac:dyDescent="0.2">
      <c r="A116" s="24">
        <v>33</v>
      </c>
      <c r="B116" s="25"/>
      <c r="C116" s="25" t="s">
        <v>939</v>
      </c>
      <c r="D116" s="25" t="s">
        <v>569</v>
      </c>
      <c r="E116" s="26">
        <v>-417525</v>
      </c>
      <c r="F116" s="27">
        <v>-7277.2519874999998</v>
      </c>
      <c r="G116" s="28">
        <f t="shared" si="0"/>
        <v>-7.4553369198671379E-2</v>
      </c>
      <c r="H116" s="23" t="s">
        <v>148</v>
      </c>
    </row>
    <row r="117" spans="1:8" x14ac:dyDescent="0.2">
      <c r="A117" s="24">
        <v>34</v>
      </c>
      <c r="B117" s="25"/>
      <c r="C117" s="25" t="s">
        <v>955</v>
      </c>
      <c r="D117" s="25" t="s">
        <v>569</v>
      </c>
      <c r="E117" s="26">
        <v>-609500</v>
      </c>
      <c r="F117" s="27">
        <v>-7811.0472499999996</v>
      </c>
      <c r="G117" s="28">
        <f t="shared" si="0"/>
        <v>-8.0021949282200369E-2</v>
      </c>
      <c r="H117" s="23" t="s">
        <v>148</v>
      </c>
    </row>
    <row r="118" spans="1:8" x14ac:dyDescent="0.2">
      <c r="A118" s="21"/>
      <c r="B118" s="21"/>
      <c r="C118" s="22" t="s">
        <v>147</v>
      </c>
      <c r="D118" s="21"/>
      <c r="E118" s="21" t="s">
        <v>148</v>
      </c>
      <c r="F118" s="29">
        <v>-36287.026612499998</v>
      </c>
      <c r="G118" s="30">
        <v>-0.37175022000000002</v>
      </c>
      <c r="H118" s="23" t="s">
        <v>148</v>
      </c>
    </row>
    <row r="119" spans="1:8" x14ac:dyDescent="0.2">
      <c r="A119" s="21"/>
      <c r="B119" s="21"/>
      <c r="C119" s="31"/>
      <c r="D119" s="21"/>
      <c r="E119" s="21"/>
      <c r="F119" s="32"/>
      <c r="G119" s="32"/>
      <c r="H119" s="23" t="s">
        <v>148</v>
      </c>
    </row>
    <row r="120" spans="1:8" x14ac:dyDescent="0.2">
      <c r="A120" s="21"/>
      <c r="B120" s="21"/>
      <c r="C120" s="22" t="s">
        <v>155</v>
      </c>
      <c r="D120" s="21"/>
      <c r="E120" s="21"/>
      <c r="F120" s="29">
        <f>F69</f>
        <v>68043.669370500007</v>
      </c>
      <c r="G120" s="30">
        <f>G69</f>
        <v>0.69708800000000004</v>
      </c>
      <c r="H120" s="23" t="s">
        <v>148</v>
      </c>
    </row>
    <row r="121" spans="1:8" x14ac:dyDescent="0.2">
      <c r="A121" s="21"/>
      <c r="B121" s="21"/>
      <c r="C121" s="31"/>
      <c r="D121" s="21"/>
      <c r="E121" s="21"/>
      <c r="F121" s="32"/>
      <c r="G121" s="32"/>
      <c r="H121" s="23" t="s">
        <v>148</v>
      </c>
    </row>
    <row r="122" spans="1:8" x14ac:dyDescent="0.2">
      <c r="A122" s="21"/>
      <c r="B122" s="21"/>
      <c r="C122" s="22" t="s">
        <v>156</v>
      </c>
      <c r="D122" s="21"/>
      <c r="E122" s="21"/>
      <c r="F122" s="32"/>
      <c r="G122" s="32"/>
      <c r="H122" s="23" t="s">
        <v>148</v>
      </c>
    </row>
    <row r="123" spans="1:8" x14ac:dyDescent="0.2">
      <c r="A123" s="21"/>
      <c r="B123" s="21"/>
      <c r="C123" s="22" t="s">
        <v>10</v>
      </c>
      <c r="D123" s="21"/>
      <c r="E123" s="21"/>
      <c r="F123" s="32"/>
      <c r="G123" s="32"/>
      <c r="H123" s="23" t="s">
        <v>148</v>
      </c>
    </row>
    <row r="124" spans="1:8" x14ac:dyDescent="0.2">
      <c r="A124" s="24">
        <v>1</v>
      </c>
      <c r="B124" s="25" t="s">
        <v>718</v>
      </c>
      <c r="C124" s="25" t="s">
        <v>719</v>
      </c>
      <c r="D124" s="25" t="s">
        <v>387</v>
      </c>
      <c r="E124" s="26">
        <v>250</v>
      </c>
      <c r="F124" s="27">
        <v>2465.4924999999998</v>
      </c>
      <c r="G124" s="28">
        <v>2.5258269999999999E-2</v>
      </c>
      <c r="H124" s="23">
        <v>7.45</v>
      </c>
    </row>
    <row r="125" spans="1:8" ht="25.5" x14ac:dyDescent="0.2">
      <c r="A125" s="24">
        <v>2</v>
      </c>
      <c r="B125" s="25" t="s">
        <v>403</v>
      </c>
      <c r="C125" s="25" t="s">
        <v>404</v>
      </c>
      <c r="D125" s="25" t="s">
        <v>387</v>
      </c>
      <c r="E125" s="26">
        <v>1500</v>
      </c>
      <c r="F125" s="27">
        <v>1501.587</v>
      </c>
      <c r="G125" s="28">
        <v>1.5383330000000001E-2</v>
      </c>
      <c r="H125" s="23">
        <v>7.2998000000000003</v>
      </c>
    </row>
    <row r="126" spans="1:8" ht="25.5" x14ac:dyDescent="0.2">
      <c r="A126" s="24">
        <v>3</v>
      </c>
      <c r="B126" s="25" t="s">
        <v>390</v>
      </c>
      <c r="C126" s="25" t="s">
        <v>391</v>
      </c>
      <c r="D126" s="25" t="s">
        <v>387</v>
      </c>
      <c r="E126" s="26">
        <v>1000</v>
      </c>
      <c r="F126" s="27">
        <v>1020.634</v>
      </c>
      <c r="G126" s="28">
        <v>1.0456099999999999E-2</v>
      </c>
      <c r="H126" s="23">
        <v>7.08</v>
      </c>
    </row>
    <row r="127" spans="1:8" ht="25.5" x14ac:dyDescent="0.2">
      <c r="A127" s="24">
        <v>4</v>
      </c>
      <c r="B127" s="25" t="s">
        <v>596</v>
      </c>
      <c r="C127" s="25" t="s">
        <v>597</v>
      </c>
      <c r="D127" s="25" t="s">
        <v>392</v>
      </c>
      <c r="E127" s="26">
        <v>1000</v>
      </c>
      <c r="F127" s="27">
        <v>1009.574</v>
      </c>
      <c r="G127" s="28">
        <v>1.0342799999999999E-2</v>
      </c>
      <c r="H127" s="23">
        <v>7.25</v>
      </c>
    </row>
    <row r="128" spans="1:8" x14ac:dyDescent="0.2">
      <c r="A128" s="24">
        <v>5</v>
      </c>
      <c r="B128" s="25" t="s">
        <v>720</v>
      </c>
      <c r="C128" s="25" t="s">
        <v>721</v>
      </c>
      <c r="D128" s="25" t="s">
        <v>387</v>
      </c>
      <c r="E128" s="26">
        <v>1000</v>
      </c>
      <c r="F128" s="27">
        <v>1004.0170000000001</v>
      </c>
      <c r="G128" s="28">
        <v>1.0285870000000001E-2</v>
      </c>
      <c r="H128" s="23">
        <v>7.2481999999999998</v>
      </c>
    </row>
    <row r="129" spans="1:8" ht="25.5" x14ac:dyDescent="0.2">
      <c r="A129" s="24">
        <v>6</v>
      </c>
      <c r="B129" s="25" t="s">
        <v>722</v>
      </c>
      <c r="C129" s="25" t="s">
        <v>723</v>
      </c>
      <c r="D129" s="25" t="s">
        <v>387</v>
      </c>
      <c r="E129" s="26">
        <v>1000</v>
      </c>
      <c r="F129" s="27">
        <v>1001.0410000000001</v>
      </c>
      <c r="G129" s="28">
        <v>1.025538E-2</v>
      </c>
      <c r="H129" s="23">
        <v>7.37</v>
      </c>
    </row>
    <row r="130" spans="1:8" x14ac:dyDescent="0.2">
      <c r="A130" s="21"/>
      <c r="B130" s="21"/>
      <c r="C130" s="22" t="s">
        <v>147</v>
      </c>
      <c r="D130" s="21"/>
      <c r="E130" s="21" t="s">
        <v>148</v>
      </c>
      <c r="F130" s="29">
        <v>8002.3455000000004</v>
      </c>
      <c r="G130" s="30">
        <v>8.1981750000000006E-2</v>
      </c>
      <c r="H130" s="23" t="s">
        <v>148</v>
      </c>
    </row>
    <row r="131" spans="1:8" x14ac:dyDescent="0.2">
      <c r="A131" s="21"/>
      <c r="B131" s="21"/>
      <c r="C131" s="31"/>
      <c r="D131" s="21"/>
      <c r="E131" s="21"/>
      <c r="F131" s="32"/>
      <c r="G131" s="32"/>
      <c r="H131" s="23" t="s">
        <v>148</v>
      </c>
    </row>
    <row r="132" spans="1:8" x14ac:dyDescent="0.2">
      <c r="A132" s="21"/>
      <c r="B132" s="21"/>
      <c r="C132" s="22" t="s">
        <v>157</v>
      </c>
      <c r="D132" s="21"/>
      <c r="E132" s="21"/>
      <c r="F132" s="21"/>
      <c r="G132" s="21"/>
      <c r="H132" s="23" t="s">
        <v>148</v>
      </c>
    </row>
    <row r="133" spans="1:8" x14ac:dyDescent="0.2">
      <c r="A133" s="21"/>
      <c r="B133" s="21"/>
      <c r="C133" s="22" t="s">
        <v>147</v>
      </c>
      <c r="D133" s="21"/>
      <c r="E133" s="21" t="s">
        <v>148</v>
      </c>
      <c r="F133" s="33" t="s">
        <v>150</v>
      </c>
      <c r="G133" s="30">
        <v>0</v>
      </c>
      <c r="H133" s="23" t="s">
        <v>148</v>
      </c>
    </row>
    <row r="134" spans="1:8" x14ac:dyDescent="0.2">
      <c r="A134" s="21"/>
      <c r="B134" s="21"/>
      <c r="C134" s="31"/>
      <c r="D134" s="21"/>
      <c r="E134" s="21"/>
      <c r="F134" s="32"/>
      <c r="G134" s="32"/>
      <c r="H134" s="23" t="s">
        <v>148</v>
      </c>
    </row>
    <row r="135" spans="1:8" x14ac:dyDescent="0.2">
      <c r="A135" s="21"/>
      <c r="B135" s="21"/>
      <c r="C135" s="22" t="s">
        <v>158</v>
      </c>
      <c r="D135" s="21"/>
      <c r="E135" s="21"/>
      <c r="F135" s="21"/>
      <c r="G135" s="21"/>
      <c r="H135" s="23" t="s">
        <v>148</v>
      </c>
    </row>
    <row r="136" spans="1:8" ht="25.5" x14ac:dyDescent="0.2">
      <c r="A136" s="24">
        <v>1</v>
      </c>
      <c r="B136" s="25" t="s">
        <v>411</v>
      </c>
      <c r="C136" s="25" t="s">
        <v>1079</v>
      </c>
      <c r="D136" s="25" t="s">
        <v>413</v>
      </c>
      <c r="E136" s="26">
        <v>6500000</v>
      </c>
      <c r="F136" s="27">
        <v>6711.9390000000003</v>
      </c>
      <c r="G136" s="28">
        <v>6.8761900000000001E-2</v>
      </c>
      <c r="H136" s="23">
        <v>6.7217000000000002</v>
      </c>
    </row>
    <row r="137" spans="1:8" ht="25.5" x14ac:dyDescent="0.2">
      <c r="A137" s="24">
        <v>2</v>
      </c>
      <c r="B137" s="25" t="s">
        <v>434</v>
      </c>
      <c r="C137" s="25" t="s">
        <v>1072</v>
      </c>
      <c r="D137" s="25" t="s">
        <v>413</v>
      </c>
      <c r="E137" s="26">
        <v>1500000</v>
      </c>
      <c r="F137" s="27">
        <v>1572.6105</v>
      </c>
      <c r="G137" s="28">
        <v>1.6110949999999999E-2</v>
      </c>
      <c r="H137" s="23">
        <v>6.8022</v>
      </c>
    </row>
    <row r="138" spans="1:8" x14ac:dyDescent="0.2">
      <c r="A138" s="24">
        <v>3</v>
      </c>
      <c r="B138" s="25" t="s">
        <v>421</v>
      </c>
      <c r="C138" s="25" t="s">
        <v>1080</v>
      </c>
      <c r="D138" s="25" t="s">
        <v>413</v>
      </c>
      <c r="E138" s="26">
        <v>1500000</v>
      </c>
      <c r="F138" s="27">
        <v>1543.6605</v>
      </c>
      <c r="G138" s="28">
        <v>1.581436E-2</v>
      </c>
      <c r="H138" s="23">
        <v>6.5419999999999998</v>
      </c>
    </row>
    <row r="139" spans="1:8" ht="25.5" x14ac:dyDescent="0.2">
      <c r="A139" s="24">
        <v>4</v>
      </c>
      <c r="B139" s="25" t="s">
        <v>724</v>
      </c>
      <c r="C139" s="25" t="s">
        <v>725</v>
      </c>
      <c r="D139" s="25" t="s">
        <v>413</v>
      </c>
      <c r="E139" s="26">
        <v>500000</v>
      </c>
      <c r="F139" s="27">
        <v>510.54050000000001</v>
      </c>
      <c r="G139" s="28">
        <v>5.23034E-3</v>
      </c>
      <c r="H139" s="23">
        <v>6.5580999999999996</v>
      </c>
    </row>
    <row r="140" spans="1:8" x14ac:dyDescent="0.2">
      <c r="A140" s="21"/>
      <c r="B140" s="21"/>
      <c r="C140" s="22" t="s">
        <v>147</v>
      </c>
      <c r="D140" s="21"/>
      <c r="E140" s="21" t="s">
        <v>148</v>
      </c>
      <c r="F140" s="29">
        <v>10338.7505</v>
      </c>
      <c r="G140" s="30">
        <v>0.10591755</v>
      </c>
      <c r="H140" s="23" t="s">
        <v>148</v>
      </c>
    </row>
    <row r="141" spans="1:8" x14ac:dyDescent="0.2">
      <c r="A141" s="21"/>
      <c r="B141" s="21"/>
      <c r="C141" s="31"/>
      <c r="D141" s="21"/>
      <c r="E141" s="21"/>
      <c r="F141" s="32"/>
      <c r="G141" s="32"/>
      <c r="H141" s="23" t="s">
        <v>148</v>
      </c>
    </row>
    <row r="142" spans="1:8" x14ac:dyDescent="0.2">
      <c r="A142" s="21"/>
      <c r="B142" s="21"/>
      <c r="C142" s="22" t="s">
        <v>159</v>
      </c>
      <c r="D142" s="21"/>
      <c r="E142" s="21"/>
      <c r="F142" s="32"/>
      <c r="G142" s="32"/>
      <c r="H142" s="23" t="s">
        <v>148</v>
      </c>
    </row>
    <row r="143" spans="1:8" x14ac:dyDescent="0.2">
      <c r="A143" s="21"/>
      <c r="B143" s="21"/>
      <c r="C143" s="22" t="s">
        <v>147</v>
      </c>
      <c r="D143" s="21"/>
      <c r="E143" s="21" t="s">
        <v>148</v>
      </c>
      <c r="F143" s="33" t="s">
        <v>150</v>
      </c>
      <c r="G143" s="30">
        <v>0</v>
      </c>
      <c r="H143" s="23" t="s">
        <v>148</v>
      </c>
    </row>
    <row r="144" spans="1:8" x14ac:dyDescent="0.2">
      <c r="A144" s="21"/>
      <c r="B144" s="21"/>
      <c r="C144" s="31"/>
      <c r="D144" s="21"/>
      <c r="E144" s="21"/>
      <c r="F144" s="32"/>
      <c r="G144" s="32"/>
      <c r="H144" s="23" t="s">
        <v>148</v>
      </c>
    </row>
    <row r="145" spans="1:8" x14ac:dyDescent="0.2">
      <c r="A145" s="21"/>
      <c r="B145" s="21"/>
      <c r="C145" s="22" t="s">
        <v>160</v>
      </c>
      <c r="D145" s="21"/>
      <c r="E145" s="21"/>
      <c r="F145" s="29">
        <v>18341.096000000001</v>
      </c>
      <c r="G145" s="30">
        <v>0.18789929999999999</v>
      </c>
      <c r="H145" s="23" t="s">
        <v>148</v>
      </c>
    </row>
    <row r="146" spans="1:8" x14ac:dyDescent="0.2">
      <c r="A146" s="21"/>
      <c r="B146" s="21"/>
      <c r="C146" s="31"/>
      <c r="D146" s="21"/>
      <c r="E146" s="21"/>
      <c r="F146" s="32"/>
      <c r="G146" s="32"/>
      <c r="H146" s="23" t="s">
        <v>148</v>
      </c>
    </row>
    <row r="147" spans="1:8" x14ac:dyDescent="0.2">
      <c r="A147" s="21"/>
      <c r="B147" s="21"/>
      <c r="C147" s="22" t="s">
        <v>161</v>
      </c>
      <c r="D147" s="21"/>
      <c r="E147" s="21"/>
      <c r="F147" s="32"/>
      <c r="G147" s="32"/>
      <c r="H147" s="23" t="s">
        <v>148</v>
      </c>
    </row>
    <row r="148" spans="1:8" x14ac:dyDescent="0.2">
      <c r="A148" s="21"/>
      <c r="B148" s="21"/>
      <c r="C148" s="22" t="s">
        <v>162</v>
      </c>
      <c r="D148" s="21"/>
      <c r="E148" s="21"/>
      <c r="F148" s="32"/>
      <c r="G148" s="32"/>
      <c r="H148" s="23" t="s">
        <v>148</v>
      </c>
    </row>
    <row r="149" spans="1:8" x14ac:dyDescent="0.2">
      <c r="A149" s="24">
        <v>1</v>
      </c>
      <c r="B149" s="25" t="s">
        <v>726</v>
      </c>
      <c r="C149" s="25" t="s">
        <v>727</v>
      </c>
      <c r="D149" s="25" t="s">
        <v>435</v>
      </c>
      <c r="E149" s="26">
        <v>500</v>
      </c>
      <c r="F149" s="27">
        <v>2384.6975000000002</v>
      </c>
      <c r="G149" s="28">
        <v>2.4430549999999999E-2</v>
      </c>
      <c r="H149" s="23">
        <v>7.1449999999999996</v>
      </c>
    </row>
    <row r="150" spans="1:8" x14ac:dyDescent="0.2">
      <c r="A150" s="24">
        <v>2</v>
      </c>
      <c r="B150" s="25" t="s">
        <v>728</v>
      </c>
      <c r="C150" s="25" t="s">
        <v>729</v>
      </c>
      <c r="D150" s="25" t="s">
        <v>435</v>
      </c>
      <c r="E150" s="26">
        <v>500</v>
      </c>
      <c r="F150" s="27">
        <v>2373.3449999999998</v>
      </c>
      <c r="G150" s="28">
        <v>2.4314240000000001E-2</v>
      </c>
      <c r="H150" s="23">
        <v>7.1349999999999998</v>
      </c>
    </row>
    <row r="151" spans="1:8" x14ac:dyDescent="0.2">
      <c r="A151" s="21"/>
      <c r="B151" s="21"/>
      <c r="C151" s="22" t="s">
        <v>147</v>
      </c>
      <c r="D151" s="21"/>
      <c r="E151" s="21" t="s">
        <v>148</v>
      </c>
      <c r="F151" s="29">
        <v>4758.0424999999996</v>
      </c>
      <c r="G151" s="30">
        <v>4.8744790000000003E-2</v>
      </c>
      <c r="H151" s="23" t="s">
        <v>148</v>
      </c>
    </row>
    <row r="152" spans="1:8" x14ac:dyDescent="0.2">
      <c r="A152" s="21"/>
      <c r="B152" s="21"/>
      <c r="C152" s="31"/>
      <c r="D152" s="21"/>
      <c r="E152" s="21"/>
      <c r="F152" s="32"/>
      <c r="G152" s="32"/>
      <c r="H152" s="23" t="s">
        <v>148</v>
      </c>
    </row>
    <row r="153" spans="1:8" x14ac:dyDescent="0.2">
      <c r="A153" s="21"/>
      <c r="B153" s="21"/>
      <c r="C153" s="22" t="s">
        <v>163</v>
      </c>
      <c r="D153" s="21"/>
      <c r="E153" s="21"/>
      <c r="F153" s="32"/>
      <c r="G153" s="32"/>
      <c r="H153" s="23" t="s">
        <v>148</v>
      </c>
    </row>
    <row r="154" spans="1:8" x14ac:dyDescent="0.2">
      <c r="A154" s="21"/>
      <c r="B154" s="21"/>
      <c r="C154" s="22" t="s">
        <v>147</v>
      </c>
      <c r="D154" s="21"/>
      <c r="E154" s="21" t="s">
        <v>148</v>
      </c>
      <c r="F154" s="33" t="s">
        <v>150</v>
      </c>
      <c r="G154" s="30">
        <v>0</v>
      </c>
      <c r="H154" s="23" t="s">
        <v>148</v>
      </c>
    </row>
    <row r="155" spans="1:8" x14ac:dyDescent="0.2">
      <c r="A155" s="21"/>
      <c r="B155" s="21"/>
      <c r="C155" s="31"/>
      <c r="D155" s="21"/>
      <c r="E155" s="21"/>
      <c r="F155" s="32"/>
      <c r="G155" s="32"/>
      <c r="H155" s="23" t="s">
        <v>148</v>
      </c>
    </row>
    <row r="156" spans="1:8" x14ac:dyDescent="0.2">
      <c r="A156" s="21"/>
      <c r="B156" s="21"/>
      <c r="C156" s="22" t="s">
        <v>164</v>
      </c>
      <c r="D156" s="21"/>
      <c r="E156" s="21"/>
      <c r="F156" s="32"/>
      <c r="G156" s="32"/>
      <c r="H156" s="23" t="s">
        <v>148</v>
      </c>
    </row>
    <row r="157" spans="1:8" x14ac:dyDescent="0.2">
      <c r="A157" s="24">
        <v>1</v>
      </c>
      <c r="B157" s="25" t="s">
        <v>730</v>
      </c>
      <c r="C157" s="25" t="s">
        <v>731</v>
      </c>
      <c r="D157" s="25" t="s">
        <v>413</v>
      </c>
      <c r="E157" s="26">
        <v>2500000</v>
      </c>
      <c r="F157" s="27">
        <v>2390.27</v>
      </c>
      <c r="G157" s="28">
        <v>2.448763E-2</v>
      </c>
      <c r="H157" s="23">
        <v>6.42</v>
      </c>
    </row>
    <row r="158" spans="1:8" x14ac:dyDescent="0.2">
      <c r="A158" s="21"/>
      <c r="B158" s="21"/>
      <c r="C158" s="22" t="s">
        <v>147</v>
      </c>
      <c r="D158" s="21"/>
      <c r="E158" s="21" t="s">
        <v>148</v>
      </c>
      <c r="F158" s="29">
        <v>2390.27</v>
      </c>
      <c r="G158" s="30">
        <v>2.448763E-2</v>
      </c>
      <c r="H158" s="23" t="s">
        <v>148</v>
      </c>
    </row>
    <row r="159" spans="1:8" x14ac:dyDescent="0.2">
      <c r="A159" s="21"/>
      <c r="B159" s="21"/>
      <c r="C159" s="31"/>
      <c r="D159" s="21"/>
      <c r="E159" s="21"/>
      <c r="F159" s="32"/>
      <c r="G159" s="32"/>
      <c r="H159" s="23" t="s">
        <v>148</v>
      </c>
    </row>
    <row r="160" spans="1:8" x14ac:dyDescent="0.2">
      <c r="A160" s="21"/>
      <c r="B160" s="21"/>
      <c r="C160" s="22" t="s">
        <v>165</v>
      </c>
      <c r="D160" s="21"/>
      <c r="E160" s="21"/>
      <c r="F160" s="32"/>
      <c r="G160" s="32"/>
      <c r="H160" s="23" t="s">
        <v>148</v>
      </c>
    </row>
    <row r="161" spans="1:8" x14ac:dyDescent="0.2">
      <c r="A161" s="24">
        <v>1</v>
      </c>
      <c r="B161" s="25"/>
      <c r="C161" s="25" t="s">
        <v>166</v>
      </c>
      <c r="D161" s="25"/>
      <c r="E161" s="35"/>
      <c r="F161" s="27">
        <v>2746.461383201</v>
      </c>
      <c r="G161" s="28">
        <v>2.8136709999999999E-2</v>
      </c>
      <c r="H161" s="23">
        <v>6.76</v>
      </c>
    </row>
    <row r="162" spans="1:8" x14ac:dyDescent="0.2">
      <c r="A162" s="21"/>
      <c r="B162" s="21"/>
      <c r="C162" s="22" t="s">
        <v>147</v>
      </c>
      <c r="D162" s="21"/>
      <c r="E162" s="21" t="s">
        <v>148</v>
      </c>
      <c r="F162" s="29">
        <v>2746.461383201</v>
      </c>
      <c r="G162" s="30">
        <v>2.8136709999999999E-2</v>
      </c>
      <c r="H162" s="23" t="s">
        <v>148</v>
      </c>
    </row>
    <row r="163" spans="1:8" x14ac:dyDescent="0.2">
      <c r="A163" s="21"/>
      <c r="B163" s="21"/>
      <c r="C163" s="31"/>
      <c r="D163" s="21"/>
      <c r="E163" s="21"/>
      <c r="F163" s="32"/>
      <c r="G163" s="32"/>
      <c r="H163" s="23" t="s">
        <v>148</v>
      </c>
    </row>
    <row r="164" spans="1:8" x14ac:dyDescent="0.2">
      <c r="A164" s="21"/>
      <c r="B164" s="21"/>
      <c r="C164" s="22" t="s">
        <v>167</v>
      </c>
      <c r="D164" s="21"/>
      <c r="E164" s="21"/>
      <c r="F164" s="29">
        <v>9894.773883201</v>
      </c>
      <c r="G164" s="30">
        <v>0.10136913</v>
      </c>
      <c r="H164" s="23" t="s">
        <v>148</v>
      </c>
    </row>
    <row r="165" spans="1:8" x14ac:dyDescent="0.2">
      <c r="A165" s="21"/>
      <c r="B165" s="21"/>
      <c r="C165" s="32"/>
      <c r="D165" s="21"/>
      <c r="E165" s="21"/>
      <c r="F165" s="21"/>
      <c r="G165" s="21"/>
      <c r="H165" s="23" t="s">
        <v>148</v>
      </c>
    </row>
    <row r="166" spans="1:8" x14ac:dyDescent="0.2">
      <c r="A166" s="21"/>
      <c r="B166" s="21"/>
      <c r="C166" s="22" t="s">
        <v>168</v>
      </c>
      <c r="D166" s="21"/>
      <c r="E166" s="21"/>
      <c r="F166" s="21"/>
      <c r="G166" s="21"/>
      <c r="H166" s="23" t="s">
        <v>148</v>
      </c>
    </row>
    <row r="167" spans="1:8" x14ac:dyDescent="0.2">
      <c r="A167" s="21"/>
      <c r="B167" s="21"/>
      <c r="C167" s="22" t="s">
        <v>169</v>
      </c>
      <c r="D167" s="21"/>
      <c r="E167" s="21"/>
      <c r="F167" s="21"/>
      <c r="G167" s="21"/>
      <c r="H167" s="23" t="s">
        <v>148</v>
      </c>
    </row>
    <row r="168" spans="1:8" x14ac:dyDescent="0.2">
      <c r="A168" s="21"/>
      <c r="B168" s="21"/>
      <c r="C168" s="22" t="s">
        <v>147</v>
      </c>
      <c r="D168" s="21"/>
      <c r="E168" s="21" t="s">
        <v>148</v>
      </c>
      <c r="F168" s="33" t="s">
        <v>150</v>
      </c>
      <c r="G168" s="30">
        <v>0</v>
      </c>
      <c r="H168" s="23" t="s">
        <v>148</v>
      </c>
    </row>
    <row r="169" spans="1:8" x14ac:dyDescent="0.2">
      <c r="A169" s="21"/>
      <c r="B169" s="21"/>
      <c r="C169" s="31"/>
      <c r="D169" s="21"/>
      <c r="E169" s="21"/>
      <c r="F169" s="32"/>
      <c r="G169" s="32"/>
      <c r="H169" s="23" t="s">
        <v>148</v>
      </c>
    </row>
    <row r="170" spans="1:8" x14ac:dyDescent="0.2">
      <c r="A170" s="21"/>
      <c r="B170" s="21"/>
      <c r="C170" s="22" t="s">
        <v>170</v>
      </c>
      <c r="D170" s="21"/>
      <c r="E170" s="21"/>
      <c r="F170" s="21"/>
      <c r="G170" s="21"/>
      <c r="H170" s="23" t="s">
        <v>148</v>
      </c>
    </row>
    <row r="171" spans="1:8" x14ac:dyDescent="0.2">
      <c r="A171" s="21"/>
      <c r="B171" s="21"/>
      <c r="C171" s="22" t="s">
        <v>171</v>
      </c>
      <c r="D171" s="21"/>
      <c r="E171" s="21"/>
      <c r="F171" s="21"/>
      <c r="G171" s="21"/>
      <c r="H171" s="23" t="s">
        <v>148</v>
      </c>
    </row>
    <row r="172" spans="1:8" x14ac:dyDescent="0.2">
      <c r="A172" s="21"/>
      <c r="B172" s="21"/>
      <c r="C172" s="22" t="s">
        <v>147</v>
      </c>
      <c r="D172" s="21"/>
      <c r="E172" s="21" t="s">
        <v>148</v>
      </c>
      <c r="F172" s="33" t="s">
        <v>150</v>
      </c>
      <c r="G172" s="30">
        <v>0</v>
      </c>
      <c r="H172" s="23" t="s">
        <v>148</v>
      </c>
    </row>
    <row r="173" spans="1:8" x14ac:dyDescent="0.2">
      <c r="A173" s="21"/>
      <c r="B173" s="21"/>
      <c r="C173" s="31"/>
      <c r="D173" s="21"/>
      <c r="E173" s="21"/>
      <c r="F173" s="32"/>
      <c r="G173" s="32"/>
      <c r="H173" s="23" t="s">
        <v>148</v>
      </c>
    </row>
    <row r="174" spans="1:8" x14ac:dyDescent="0.2">
      <c r="A174" s="21"/>
      <c r="B174" s="21"/>
      <c r="C174" s="22" t="s">
        <v>172</v>
      </c>
      <c r="D174" s="21"/>
      <c r="E174" s="21"/>
      <c r="F174" s="32"/>
      <c r="G174" s="32"/>
      <c r="H174" s="23" t="s">
        <v>148</v>
      </c>
    </row>
    <row r="175" spans="1:8" x14ac:dyDescent="0.2">
      <c r="A175" s="21"/>
      <c r="B175" s="21"/>
      <c r="C175" s="22" t="s">
        <v>147</v>
      </c>
      <c r="D175" s="21"/>
      <c r="E175" s="21" t="s">
        <v>148</v>
      </c>
      <c r="F175" s="33" t="s">
        <v>150</v>
      </c>
      <c r="G175" s="30">
        <v>0</v>
      </c>
      <c r="H175" s="23" t="s">
        <v>148</v>
      </c>
    </row>
    <row r="176" spans="1:8" x14ac:dyDescent="0.2">
      <c r="A176" s="21"/>
      <c r="B176" s="21"/>
      <c r="C176" s="31"/>
      <c r="D176" s="21"/>
      <c r="E176" s="21"/>
      <c r="F176" s="32"/>
      <c r="G176" s="32"/>
      <c r="H176" s="23" t="s">
        <v>148</v>
      </c>
    </row>
    <row r="177" spans="1:17" x14ac:dyDescent="0.2">
      <c r="A177" s="35"/>
      <c r="B177" s="25"/>
      <c r="C177" s="25" t="s">
        <v>571</v>
      </c>
      <c r="D177" s="25"/>
      <c r="E177" s="35"/>
      <c r="F177" s="27">
        <v>1387.8055254000001</v>
      </c>
      <c r="G177" s="28">
        <v>1.421767E-2</v>
      </c>
      <c r="H177" s="23" t="s">
        <v>148</v>
      </c>
    </row>
    <row r="178" spans="1:17" x14ac:dyDescent="0.2">
      <c r="A178" s="35"/>
      <c r="B178" s="25"/>
      <c r="C178" s="34" t="s">
        <v>875</v>
      </c>
      <c r="D178" s="25"/>
      <c r="E178" s="35"/>
      <c r="F178" s="27">
        <f>36230.9912312+F118</f>
        <v>-56.035381299996516</v>
      </c>
      <c r="G178" s="28">
        <f>F178/F179</f>
        <v>-5.7406648518187886E-4</v>
      </c>
      <c r="H178" s="23" t="s">
        <v>148</v>
      </c>
    </row>
    <row r="179" spans="1:17" x14ac:dyDescent="0.2">
      <c r="A179" s="31"/>
      <c r="B179" s="31"/>
      <c r="C179" s="22" t="s">
        <v>174</v>
      </c>
      <c r="D179" s="32"/>
      <c r="E179" s="32"/>
      <c r="F179" s="29">
        <v>97611.309397801</v>
      </c>
      <c r="G179" s="36">
        <v>1.00000004</v>
      </c>
      <c r="H179" s="23" t="s">
        <v>148</v>
      </c>
    </row>
    <row r="180" spans="1:17" x14ac:dyDescent="0.2">
      <c r="A180" s="66"/>
      <c r="B180" s="66"/>
      <c r="C180" s="66"/>
      <c r="D180" s="67"/>
      <c r="E180" s="67"/>
      <c r="F180" s="67"/>
      <c r="G180" s="67"/>
    </row>
    <row r="181" spans="1:17" x14ac:dyDescent="0.2">
      <c r="A181" s="39"/>
      <c r="B181" s="217" t="s">
        <v>848</v>
      </c>
      <c r="C181" s="217"/>
      <c r="D181" s="217"/>
      <c r="E181" s="217"/>
      <c r="F181" s="217"/>
      <c r="G181" s="217"/>
      <c r="H181" s="217"/>
      <c r="J181" s="41"/>
    </row>
    <row r="182" spans="1:17" x14ac:dyDescent="0.2">
      <c r="A182" s="39"/>
      <c r="B182" s="217" t="s">
        <v>849</v>
      </c>
      <c r="C182" s="217"/>
      <c r="D182" s="217"/>
      <c r="E182" s="217"/>
      <c r="F182" s="217"/>
      <c r="G182" s="217"/>
      <c r="H182" s="217"/>
      <c r="J182" s="41"/>
    </row>
    <row r="183" spans="1:17" x14ac:dyDescent="0.2">
      <c r="A183" s="39"/>
      <c r="B183" s="217" t="s">
        <v>850</v>
      </c>
      <c r="C183" s="217"/>
      <c r="D183" s="217"/>
      <c r="E183" s="217"/>
      <c r="F183" s="217"/>
      <c r="G183" s="217"/>
      <c r="H183" s="217"/>
      <c r="J183" s="41"/>
    </row>
    <row r="184" spans="1:17" s="43" customFormat="1" ht="66.75" customHeight="1" x14ac:dyDescent="0.25">
      <c r="A184" s="42"/>
      <c r="B184" s="218" t="s">
        <v>851</v>
      </c>
      <c r="C184" s="218"/>
      <c r="D184" s="218"/>
      <c r="E184" s="218"/>
      <c r="F184" s="218"/>
      <c r="G184" s="218"/>
      <c r="H184" s="218"/>
      <c r="I184"/>
      <c r="J184" s="41"/>
      <c r="K184"/>
      <c r="L184"/>
      <c r="M184"/>
      <c r="N184"/>
      <c r="O184"/>
      <c r="P184"/>
      <c r="Q184"/>
    </row>
    <row r="185" spans="1:17" x14ac:dyDescent="0.2">
      <c r="A185" s="39"/>
      <c r="B185" s="217" t="s">
        <v>852</v>
      </c>
      <c r="C185" s="217"/>
      <c r="D185" s="217"/>
      <c r="E185" s="217"/>
      <c r="F185" s="217"/>
      <c r="G185" s="217"/>
      <c r="H185" s="217"/>
      <c r="J185" s="41"/>
    </row>
    <row r="186" spans="1:17" x14ac:dyDescent="0.2">
      <c r="A186" s="45"/>
      <c r="B186" s="45"/>
      <c r="C186" s="45"/>
      <c r="D186" s="47"/>
      <c r="E186" s="47"/>
      <c r="F186" s="47"/>
      <c r="G186" s="47"/>
    </row>
    <row r="187" spans="1:17" x14ac:dyDescent="0.2">
      <c r="A187" s="45"/>
      <c r="B187" s="214" t="s">
        <v>175</v>
      </c>
      <c r="C187" s="215"/>
      <c r="D187" s="216"/>
      <c r="E187" s="46"/>
      <c r="F187" s="47"/>
      <c r="G187" s="47"/>
    </row>
    <row r="188" spans="1:17" ht="25.5" customHeight="1" x14ac:dyDescent="0.2">
      <c r="A188" s="45"/>
      <c r="B188" s="212" t="s">
        <v>176</v>
      </c>
      <c r="C188" s="213"/>
      <c r="D188" s="22" t="s">
        <v>177</v>
      </c>
      <c r="E188" s="46"/>
      <c r="F188" s="47"/>
      <c r="G188" s="47"/>
    </row>
    <row r="189" spans="1:17" ht="12.75" customHeight="1" x14ac:dyDescent="0.2">
      <c r="A189" s="45"/>
      <c r="B189" s="210" t="s">
        <v>853</v>
      </c>
      <c r="C189" s="211"/>
      <c r="D189" s="22" t="s">
        <v>177</v>
      </c>
      <c r="E189" s="46"/>
      <c r="F189" s="47"/>
      <c r="G189" s="47"/>
    </row>
    <row r="190" spans="1:17" x14ac:dyDescent="0.2">
      <c r="A190" s="45"/>
      <c r="B190" s="212" t="s">
        <v>178</v>
      </c>
      <c r="C190" s="213"/>
      <c r="D190" s="32" t="s">
        <v>148</v>
      </c>
      <c r="E190" s="46"/>
      <c r="F190" s="47"/>
      <c r="G190" s="47"/>
    </row>
    <row r="191" spans="1:17" x14ac:dyDescent="0.2">
      <c r="A191" s="50"/>
      <c r="B191" s="51" t="s">
        <v>148</v>
      </c>
      <c r="C191" s="51" t="s">
        <v>854</v>
      </c>
      <c r="D191" s="51" t="s">
        <v>179</v>
      </c>
      <c r="E191" s="50"/>
      <c r="F191" s="50"/>
      <c r="G191" s="50"/>
      <c r="H191" s="50"/>
      <c r="J191" s="41"/>
    </row>
    <row r="192" spans="1:17" x14ac:dyDescent="0.2">
      <c r="A192" s="50"/>
      <c r="B192" s="52" t="s">
        <v>180</v>
      </c>
      <c r="C192" s="53">
        <v>45716</v>
      </c>
      <c r="D192" s="53">
        <v>45747</v>
      </c>
      <c r="E192" s="50"/>
      <c r="F192" s="50"/>
      <c r="G192" s="50"/>
      <c r="J192" s="41"/>
    </row>
    <row r="193" spans="1:7" x14ac:dyDescent="0.2">
      <c r="A193" s="54"/>
      <c r="B193" s="34" t="s">
        <v>181</v>
      </c>
      <c r="C193" s="55">
        <v>75.903999999999996</v>
      </c>
      <c r="D193" s="55">
        <v>77.974000000000004</v>
      </c>
      <c r="E193" s="54"/>
      <c r="F193" s="56"/>
      <c r="G193" s="57"/>
    </row>
    <row r="194" spans="1:7" ht="25.5" x14ac:dyDescent="0.2">
      <c r="A194" s="54"/>
      <c r="B194" s="34" t="s">
        <v>983</v>
      </c>
      <c r="C194" s="55">
        <v>16.2438</v>
      </c>
      <c r="D194" s="55">
        <v>16.101900000000001</v>
      </c>
      <c r="E194" s="54"/>
      <c r="F194" s="56"/>
      <c r="G194" s="57"/>
    </row>
    <row r="195" spans="1:7" ht="25.5" x14ac:dyDescent="0.2">
      <c r="A195" s="54"/>
      <c r="B195" s="34" t="s">
        <v>984</v>
      </c>
      <c r="C195" s="55">
        <v>23.846499999999999</v>
      </c>
      <c r="D195" s="55">
        <v>24.067399999999999</v>
      </c>
      <c r="E195" s="54"/>
      <c r="F195" s="56"/>
      <c r="G195" s="57"/>
    </row>
    <row r="196" spans="1:7" x14ac:dyDescent="0.2">
      <c r="A196" s="54"/>
      <c r="B196" s="34" t="s">
        <v>182</v>
      </c>
      <c r="C196" s="55">
        <v>65.761200000000002</v>
      </c>
      <c r="D196" s="55">
        <v>67.471800000000002</v>
      </c>
      <c r="E196" s="54"/>
      <c r="F196" s="56"/>
      <c r="G196" s="57"/>
    </row>
    <row r="197" spans="1:7" ht="25.5" x14ac:dyDescent="0.2">
      <c r="A197" s="54"/>
      <c r="B197" s="34" t="s">
        <v>985</v>
      </c>
      <c r="C197" s="55">
        <v>15.2273</v>
      </c>
      <c r="D197" s="55">
        <v>15.0745</v>
      </c>
      <c r="E197" s="54"/>
      <c r="F197" s="56"/>
      <c r="G197" s="57"/>
    </row>
    <row r="198" spans="1:7" ht="25.5" x14ac:dyDescent="0.2">
      <c r="A198" s="54"/>
      <c r="B198" s="34" t="s">
        <v>986</v>
      </c>
      <c r="C198" s="55">
        <v>16.428599999999999</v>
      </c>
      <c r="D198" s="55">
        <v>16.560600000000001</v>
      </c>
      <c r="E198" s="54"/>
      <c r="F198" s="56"/>
      <c r="G198" s="57"/>
    </row>
    <row r="199" spans="1:7" x14ac:dyDescent="0.2">
      <c r="A199" s="54"/>
      <c r="B199" s="54"/>
      <c r="C199" s="54"/>
      <c r="D199" s="54"/>
      <c r="E199" s="54"/>
      <c r="F199" s="54"/>
      <c r="G199" s="54"/>
    </row>
    <row r="200" spans="1:7" x14ac:dyDescent="0.2">
      <c r="A200" s="54"/>
      <c r="B200" s="212" t="s">
        <v>855</v>
      </c>
      <c r="C200" s="213"/>
      <c r="D200" s="22" t="s">
        <v>148</v>
      </c>
      <c r="E200" s="54"/>
      <c r="F200" s="54"/>
      <c r="G200" s="54"/>
    </row>
    <row r="201" spans="1:7" x14ac:dyDescent="0.2">
      <c r="A201" s="54"/>
      <c r="B201" s="81" t="s">
        <v>180</v>
      </c>
      <c r="C201" s="82" t="s">
        <v>423</v>
      </c>
      <c r="D201" s="82" t="s">
        <v>424</v>
      </c>
      <c r="E201" s="54"/>
      <c r="F201" s="54"/>
      <c r="G201" s="54"/>
    </row>
    <row r="202" spans="1:7" ht="25.5" x14ac:dyDescent="0.2">
      <c r="A202" s="54"/>
      <c r="B202" s="34" t="s">
        <v>983</v>
      </c>
      <c r="C202" s="83">
        <v>0.57199999999999995</v>
      </c>
      <c r="D202" s="83">
        <v>0.57199999999999995</v>
      </c>
      <c r="E202" s="54"/>
      <c r="F202" s="56"/>
      <c r="G202" s="57"/>
    </row>
    <row r="203" spans="1:7" ht="25.5" x14ac:dyDescent="0.2">
      <c r="A203" s="54"/>
      <c r="B203" s="25" t="s">
        <v>984</v>
      </c>
      <c r="C203" s="83">
        <v>0.42</v>
      </c>
      <c r="D203" s="35" t="s">
        <v>425</v>
      </c>
      <c r="E203" s="54"/>
      <c r="F203" s="56"/>
      <c r="G203" s="57"/>
    </row>
    <row r="204" spans="1:7" ht="25.5" x14ac:dyDescent="0.2">
      <c r="A204" s="54"/>
      <c r="B204" s="34" t="s">
        <v>985</v>
      </c>
      <c r="C204" s="83">
        <v>0.53700000000000003</v>
      </c>
      <c r="D204" s="83">
        <v>0.53700000000000003</v>
      </c>
      <c r="E204" s="54"/>
      <c r="F204" s="56"/>
      <c r="G204" s="57"/>
    </row>
    <row r="205" spans="1:7" ht="25.5" x14ac:dyDescent="0.2">
      <c r="A205" s="54"/>
      <c r="B205" s="25" t="s">
        <v>986</v>
      </c>
      <c r="C205" s="83">
        <v>0.28899999999999998</v>
      </c>
      <c r="D205" s="83">
        <v>0.28899999999999998</v>
      </c>
      <c r="E205" s="54"/>
      <c r="F205" s="56"/>
      <c r="G205" s="57"/>
    </row>
    <row r="206" spans="1:7" x14ac:dyDescent="0.2">
      <c r="A206" s="54"/>
      <c r="B206" s="84"/>
      <c r="C206" s="84"/>
      <c r="D206" s="85"/>
      <c r="E206" s="54"/>
      <c r="F206" s="56"/>
      <c r="G206" s="57"/>
    </row>
    <row r="207" spans="1:7" x14ac:dyDescent="0.2">
      <c r="A207" s="50"/>
      <c r="B207" s="210" t="s">
        <v>183</v>
      </c>
      <c r="C207" s="211"/>
      <c r="D207" s="48" t="s">
        <v>956</v>
      </c>
      <c r="E207" s="61"/>
      <c r="F207" s="50"/>
      <c r="G207" s="50"/>
    </row>
    <row r="208" spans="1:7" x14ac:dyDescent="0.2">
      <c r="A208" s="50"/>
      <c r="B208" s="210" t="s">
        <v>184</v>
      </c>
      <c r="C208" s="211"/>
      <c r="D208" s="48" t="s">
        <v>177</v>
      </c>
      <c r="E208" s="61"/>
      <c r="F208" s="50"/>
      <c r="G208" s="50"/>
    </row>
    <row r="209" spans="1:7" ht="17.100000000000001" customHeight="1" x14ac:dyDescent="0.2">
      <c r="A209" s="50"/>
      <c r="B209" s="210" t="s">
        <v>185</v>
      </c>
      <c r="C209" s="211"/>
      <c r="D209" s="48" t="s">
        <v>177</v>
      </c>
      <c r="E209" s="61"/>
      <c r="F209" s="50"/>
      <c r="G209" s="50"/>
    </row>
    <row r="210" spans="1:7" ht="17.100000000000001" customHeight="1" x14ac:dyDescent="0.2">
      <c r="A210" s="50"/>
      <c r="B210" s="210" t="s">
        <v>186</v>
      </c>
      <c r="C210" s="211"/>
      <c r="D210" s="62">
        <v>5.1826469883539064</v>
      </c>
      <c r="E210" s="50"/>
      <c r="F210" s="40"/>
      <c r="G210" s="60"/>
    </row>
    <row r="212" spans="1:7" x14ac:dyDescent="0.2">
      <c r="B212" s="243" t="s">
        <v>907</v>
      </c>
      <c r="C212" s="244"/>
      <c r="D212" s="245"/>
    </row>
    <row r="213" spans="1:7" ht="25.5" x14ac:dyDescent="0.2">
      <c r="B213" s="232" t="s">
        <v>908</v>
      </c>
      <c r="C213" s="232"/>
      <c r="D213" s="101" t="s">
        <v>701</v>
      </c>
    </row>
    <row r="214" spans="1:7" x14ac:dyDescent="0.2">
      <c r="B214" s="232" t="s">
        <v>909</v>
      </c>
      <c r="C214" s="232"/>
      <c r="D214" s="109"/>
    </row>
    <row r="215" spans="1:7" x14ac:dyDescent="0.2">
      <c r="B215" s="233"/>
      <c r="C215" s="234"/>
      <c r="D215" s="102"/>
    </row>
    <row r="216" spans="1:7" x14ac:dyDescent="0.2">
      <c r="B216" s="232" t="s">
        <v>910</v>
      </c>
      <c r="C216" s="232"/>
      <c r="D216" s="103">
        <v>6.934087125075604</v>
      </c>
    </row>
    <row r="217" spans="1:7" x14ac:dyDescent="0.2">
      <c r="B217" s="233"/>
      <c r="C217" s="234"/>
      <c r="D217" s="102"/>
    </row>
    <row r="218" spans="1:7" x14ac:dyDescent="0.2">
      <c r="B218" s="232" t="s">
        <v>911</v>
      </c>
      <c r="C218" s="232"/>
      <c r="D218" s="103">
        <v>3.1497228636463461</v>
      </c>
    </row>
    <row r="219" spans="1:7" x14ac:dyDescent="0.2">
      <c r="B219" s="232" t="s">
        <v>912</v>
      </c>
      <c r="C219" s="232"/>
      <c r="D219" s="103">
        <v>4.2385756088626918</v>
      </c>
    </row>
    <row r="220" spans="1:7" x14ac:dyDescent="0.2">
      <c r="B220" s="233"/>
      <c r="C220" s="234"/>
      <c r="D220" s="102"/>
    </row>
    <row r="221" spans="1:7" x14ac:dyDescent="0.2">
      <c r="B221" s="232" t="s">
        <v>913</v>
      </c>
      <c r="C221" s="232"/>
      <c r="D221" s="105" t="s">
        <v>1023</v>
      </c>
    </row>
    <row r="222" spans="1:7" ht="12.75" customHeight="1" x14ac:dyDescent="0.2">
      <c r="B222" s="233" t="s">
        <v>914</v>
      </c>
      <c r="C222" s="235"/>
      <c r="D222" s="234"/>
    </row>
    <row r="224" spans="1:7" x14ac:dyDescent="0.2">
      <c r="B224" s="219" t="s">
        <v>856</v>
      </c>
      <c r="C224" s="219"/>
    </row>
    <row r="226" spans="2:10" ht="153.75" customHeight="1" x14ac:dyDescent="0.2"/>
    <row r="229" spans="2:10" x14ac:dyDescent="0.2">
      <c r="B229" s="63" t="s">
        <v>857</v>
      </c>
      <c r="C229" s="64"/>
      <c r="D229" s="63"/>
    </row>
    <row r="230" spans="2:10" x14ac:dyDescent="0.2">
      <c r="B230" s="63" t="s">
        <v>987</v>
      </c>
      <c r="D230" s="63"/>
    </row>
    <row r="231" spans="2:10" ht="165" customHeight="1" x14ac:dyDescent="0.2"/>
    <row r="233" spans="2:10" x14ac:dyDescent="0.2">
      <c r="J233" s="20"/>
    </row>
  </sheetData>
  <mergeCells count="29">
    <mergeCell ref="B210:C210"/>
    <mergeCell ref="B209:C209"/>
    <mergeCell ref="B200:C200"/>
    <mergeCell ref="B207:C207"/>
    <mergeCell ref="B208:C208"/>
    <mergeCell ref="A1:H1"/>
    <mergeCell ref="A2:H2"/>
    <mergeCell ref="A3:H3"/>
    <mergeCell ref="B189:C189"/>
    <mergeCell ref="B190:C190"/>
    <mergeCell ref="B187:D187"/>
    <mergeCell ref="B188:C188"/>
    <mergeCell ref="B181:H181"/>
    <mergeCell ref="B182:H182"/>
    <mergeCell ref="B183:H183"/>
    <mergeCell ref="B184:H184"/>
    <mergeCell ref="B185:H185"/>
    <mergeCell ref="B212:D212"/>
    <mergeCell ref="B213:C213"/>
    <mergeCell ref="B214:C214"/>
    <mergeCell ref="B215:C215"/>
    <mergeCell ref="B216:C216"/>
    <mergeCell ref="B222:D222"/>
    <mergeCell ref="B224:C224"/>
    <mergeCell ref="B217:C217"/>
    <mergeCell ref="B218:C218"/>
    <mergeCell ref="B219:C219"/>
    <mergeCell ref="B220:C220"/>
    <mergeCell ref="B221:C221"/>
  </mergeCells>
  <hyperlinks>
    <hyperlink ref="I1" location="Index!B2" display="Index" xr:uid="{C07FBD13-EEFB-4EA5-9D2D-A0088969B4A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C9580-424A-407A-A21E-BBD8AAD37508}">
  <sheetPr>
    <outlinePr summaryBelow="0" summaryRight="0"/>
  </sheetPr>
  <dimension ref="A1:Q128"/>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732</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550000</v>
      </c>
      <c r="F7" s="27">
        <v>10055.1</v>
      </c>
      <c r="G7" s="28">
        <v>9.6320240000000001E-2</v>
      </c>
      <c r="H7" s="23" t="s">
        <v>148</v>
      </c>
    </row>
    <row r="8" spans="1:9" x14ac:dyDescent="0.2">
      <c r="A8" s="24">
        <v>2</v>
      </c>
      <c r="B8" s="25" t="s">
        <v>26</v>
      </c>
      <c r="C8" s="25" t="s">
        <v>27</v>
      </c>
      <c r="D8" s="25" t="s">
        <v>28</v>
      </c>
      <c r="E8" s="26">
        <v>696060</v>
      </c>
      <c r="F8" s="27">
        <v>9385.3250100000005</v>
      </c>
      <c r="G8" s="28">
        <v>8.9904310000000001E-2</v>
      </c>
      <c r="H8" s="23" t="s">
        <v>148</v>
      </c>
    </row>
    <row r="9" spans="1:9" x14ac:dyDescent="0.2">
      <c r="A9" s="24">
        <v>3</v>
      </c>
      <c r="B9" s="25" t="s">
        <v>11</v>
      </c>
      <c r="C9" s="25" t="s">
        <v>12</v>
      </c>
      <c r="D9" s="25" t="s">
        <v>13</v>
      </c>
      <c r="E9" s="26">
        <v>345000</v>
      </c>
      <c r="F9" s="27">
        <v>5980.23</v>
      </c>
      <c r="G9" s="28">
        <v>5.7286080000000003E-2</v>
      </c>
      <c r="H9" s="23" t="s">
        <v>148</v>
      </c>
    </row>
    <row r="10" spans="1:9" x14ac:dyDescent="0.2">
      <c r="A10" s="24">
        <v>4</v>
      </c>
      <c r="B10" s="25" t="s">
        <v>14</v>
      </c>
      <c r="C10" s="25" t="s">
        <v>15</v>
      </c>
      <c r="D10" s="25" t="s">
        <v>16</v>
      </c>
      <c r="E10" s="26">
        <v>440000</v>
      </c>
      <c r="F10" s="27">
        <v>5610.44</v>
      </c>
      <c r="G10" s="28">
        <v>5.3743770000000003E-2</v>
      </c>
      <c r="H10" s="23" t="s">
        <v>148</v>
      </c>
    </row>
    <row r="11" spans="1:9" x14ac:dyDescent="0.2">
      <c r="A11" s="24">
        <v>5</v>
      </c>
      <c r="B11" s="25" t="s">
        <v>330</v>
      </c>
      <c r="C11" s="25" t="s">
        <v>331</v>
      </c>
      <c r="D11" s="25" t="s">
        <v>206</v>
      </c>
      <c r="E11" s="26">
        <v>319864</v>
      </c>
      <c r="F11" s="27">
        <v>5023.9439160000002</v>
      </c>
      <c r="G11" s="28">
        <v>4.8125580000000001E-2</v>
      </c>
      <c r="H11" s="23" t="s">
        <v>148</v>
      </c>
    </row>
    <row r="12" spans="1:9" x14ac:dyDescent="0.2">
      <c r="A12" s="24">
        <v>6</v>
      </c>
      <c r="B12" s="25" t="s">
        <v>733</v>
      </c>
      <c r="C12" s="25" t="s">
        <v>734</v>
      </c>
      <c r="D12" s="25" t="s">
        <v>277</v>
      </c>
      <c r="E12" s="26">
        <v>244811</v>
      </c>
      <c r="F12" s="27">
        <v>4389.0940135000001</v>
      </c>
      <c r="G12" s="28">
        <v>4.2044199999999997E-2</v>
      </c>
      <c r="H12" s="23" t="s">
        <v>148</v>
      </c>
    </row>
    <row r="13" spans="1:9" ht="25.5" x14ac:dyDescent="0.2">
      <c r="A13" s="24">
        <v>7</v>
      </c>
      <c r="B13" s="25" t="s">
        <v>585</v>
      </c>
      <c r="C13" s="25" t="s">
        <v>586</v>
      </c>
      <c r="D13" s="25" t="s">
        <v>200</v>
      </c>
      <c r="E13" s="26">
        <v>367886</v>
      </c>
      <c r="F13" s="27">
        <v>4209.3516120000004</v>
      </c>
      <c r="G13" s="28">
        <v>4.0322400000000001E-2</v>
      </c>
      <c r="H13" s="23" t="s">
        <v>148</v>
      </c>
    </row>
    <row r="14" spans="1:9" x14ac:dyDescent="0.2">
      <c r="A14" s="24">
        <v>8</v>
      </c>
      <c r="B14" s="25" t="s">
        <v>104</v>
      </c>
      <c r="C14" s="25" t="s">
        <v>105</v>
      </c>
      <c r="D14" s="25" t="s">
        <v>28</v>
      </c>
      <c r="E14" s="26">
        <v>190652</v>
      </c>
      <c r="F14" s="27">
        <v>4139.436224</v>
      </c>
      <c r="G14" s="28">
        <v>3.9652659999999999E-2</v>
      </c>
      <c r="H14" s="23" t="s">
        <v>148</v>
      </c>
    </row>
    <row r="15" spans="1:9" x14ac:dyDescent="0.2">
      <c r="A15" s="24">
        <v>9</v>
      </c>
      <c r="B15" s="25" t="s">
        <v>270</v>
      </c>
      <c r="C15" s="25" t="s">
        <v>271</v>
      </c>
      <c r="D15" s="25" t="s">
        <v>272</v>
      </c>
      <c r="E15" s="26">
        <v>167610</v>
      </c>
      <c r="F15" s="27">
        <v>4055.9105850000001</v>
      </c>
      <c r="G15" s="28">
        <v>3.885255E-2</v>
      </c>
      <c r="H15" s="23" t="s">
        <v>148</v>
      </c>
    </row>
    <row r="16" spans="1:9" ht="25.5" x14ac:dyDescent="0.2">
      <c r="A16" s="24">
        <v>10</v>
      </c>
      <c r="B16" s="25" t="s">
        <v>735</v>
      </c>
      <c r="C16" s="25" t="s">
        <v>736</v>
      </c>
      <c r="D16" s="25" t="s">
        <v>200</v>
      </c>
      <c r="E16" s="26">
        <v>240425</v>
      </c>
      <c r="F16" s="27">
        <v>3828.5277000000001</v>
      </c>
      <c r="G16" s="28">
        <v>3.6674400000000003E-2</v>
      </c>
      <c r="H16" s="23" t="s">
        <v>148</v>
      </c>
    </row>
    <row r="17" spans="1:8" x14ac:dyDescent="0.2">
      <c r="A17" s="24">
        <v>11</v>
      </c>
      <c r="B17" s="25" t="s">
        <v>69</v>
      </c>
      <c r="C17" s="25" t="s">
        <v>70</v>
      </c>
      <c r="D17" s="25" t="s">
        <v>71</v>
      </c>
      <c r="E17" s="26">
        <v>75675</v>
      </c>
      <c r="F17" s="27">
        <v>3690.8967750000002</v>
      </c>
      <c r="G17" s="28">
        <v>3.5355999999999999E-2</v>
      </c>
      <c r="H17" s="23" t="s">
        <v>148</v>
      </c>
    </row>
    <row r="18" spans="1:8" x14ac:dyDescent="0.2">
      <c r="A18" s="24">
        <v>12</v>
      </c>
      <c r="B18" s="25" t="s">
        <v>112</v>
      </c>
      <c r="C18" s="25" t="s">
        <v>113</v>
      </c>
      <c r="D18" s="25" t="s">
        <v>45</v>
      </c>
      <c r="E18" s="26">
        <v>592632</v>
      </c>
      <c r="F18" s="27">
        <v>3340.0739520000002</v>
      </c>
      <c r="G18" s="28">
        <v>3.1995379999999997E-2</v>
      </c>
      <c r="H18" s="23" t="s">
        <v>148</v>
      </c>
    </row>
    <row r="19" spans="1:8" x14ac:dyDescent="0.2">
      <c r="A19" s="24">
        <v>13</v>
      </c>
      <c r="B19" s="25" t="s">
        <v>240</v>
      </c>
      <c r="C19" s="25" t="s">
        <v>241</v>
      </c>
      <c r="D19" s="25" t="s">
        <v>233</v>
      </c>
      <c r="E19" s="26">
        <v>46000</v>
      </c>
      <c r="F19" s="27">
        <v>3303.444</v>
      </c>
      <c r="G19" s="28">
        <v>3.1644489999999997E-2</v>
      </c>
      <c r="H19" s="23" t="s">
        <v>148</v>
      </c>
    </row>
    <row r="20" spans="1:8" x14ac:dyDescent="0.2">
      <c r="A20" s="24">
        <v>14</v>
      </c>
      <c r="B20" s="25" t="s">
        <v>589</v>
      </c>
      <c r="C20" s="25" t="s">
        <v>590</v>
      </c>
      <c r="D20" s="25" t="s">
        <v>206</v>
      </c>
      <c r="E20" s="26">
        <v>225000</v>
      </c>
      <c r="F20" s="27">
        <v>3191.0625</v>
      </c>
      <c r="G20" s="28">
        <v>3.0567960000000002E-2</v>
      </c>
      <c r="H20" s="23" t="s">
        <v>148</v>
      </c>
    </row>
    <row r="21" spans="1:8" x14ac:dyDescent="0.2">
      <c r="A21" s="24">
        <v>15</v>
      </c>
      <c r="B21" s="25" t="s">
        <v>17</v>
      </c>
      <c r="C21" s="25" t="s">
        <v>18</v>
      </c>
      <c r="D21" s="25" t="s">
        <v>19</v>
      </c>
      <c r="E21" s="26">
        <v>90723</v>
      </c>
      <c r="F21" s="27">
        <v>3168.3193289999999</v>
      </c>
      <c r="G21" s="28">
        <v>3.0350100000000001E-2</v>
      </c>
      <c r="H21" s="23" t="s">
        <v>148</v>
      </c>
    </row>
    <row r="22" spans="1:8" x14ac:dyDescent="0.2">
      <c r="A22" s="24">
        <v>16</v>
      </c>
      <c r="B22" s="25" t="s">
        <v>54</v>
      </c>
      <c r="C22" s="25" t="s">
        <v>55</v>
      </c>
      <c r="D22" s="25" t="s">
        <v>56</v>
      </c>
      <c r="E22" s="26">
        <v>55000</v>
      </c>
      <c r="F22" s="27">
        <v>2813.4425000000001</v>
      </c>
      <c r="G22" s="28">
        <v>2.695065E-2</v>
      </c>
      <c r="H22" s="23" t="s">
        <v>148</v>
      </c>
    </row>
    <row r="23" spans="1:8" x14ac:dyDescent="0.2">
      <c r="A23" s="24">
        <v>17</v>
      </c>
      <c r="B23" s="25" t="s">
        <v>737</v>
      </c>
      <c r="C23" s="25" t="s">
        <v>738</v>
      </c>
      <c r="D23" s="25" t="s">
        <v>66</v>
      </c>
      <c r="E23" s="26">
        <v>350131</v>
      </c>
      <c r="F23" s="27">
        <v>2754.830708</v>
      </c>
      <c r="G23" s="28">
        <v>2.638919E-2</v>
      </c>
      <c r="H23" s="23" t="s">
        <v>148</v>
      </c>
    </row>
    <row r="24" spans="1:8" ht="25.5" x14ac:dyDescent="0.2">
      <c r="A24" s="24">
        <v>18</v>
      </c>
      <c r="B24" s="25" t="s">
        <v>499</v>
      </c>
      <c r="C24" s="25" t="s">
        <v>500</v>
      </c>
      <c r="D24" s="25" t="s">
        <v>211</v>
      </c>
      <c r="E24" s="26">
        <v>244574</v>
      </c>
      <c r="F24" s="27">
        <v>2450.3869060000002</v>
      </c>
      <c r="G24" s="28">
        <v>2.347285E-2</v>
      </c>
      <c r="H24" s="23" t="s">
        <v>148</v>
      </c>
    </row>
    <row r="25" spans="1:8" x14ac:dyDescent="0.2">
      <c r="A25" s="24">
        <v>19</v>
      </c>
      <c r="B25" s="25" t="s">
        <v>332</v>
      </c>
      <c r="C25" s="25" t="s">
        <v>333</v>
      </c>
      <c r="D25" s="25" t="s">
        <v>28</v>
      </c>
      <c r="E25" s="26">
        <v>208676</v>
      </c>
      <c r="F25" s="27">
        <v>2299.60952</v>
      </c>
      <c r="G25" s="28">
        <v>2.2028519999999999E-2</v>
      </c>
      <c r="H25" s="23" t="s">
        <v>148</v>
      </c>
    </row>
    <row r="26" spans="1:8" x14ac:dyDescent="0.2">
      <c r="A26" s="24">
        <v>20</v>
      </c>
      <c r="B26" s="25" t="s">
        <v>492</v>
      </c>
      <c r="C26" s="25" t="s">
        <v>493</v>
      </c>
      <c r="D26" s="25" t="s">
        <v>494</v>
      </c>
      <c r="E26" s="26">
        <v>330739</v>
      </c>
      <c r="F26" s="27">
        <v>2257.1283054999999</v>
      </c>
      <c r="G26" s="28">
        <v>2.1621580000000001E-2</v>
      </c>
      <c r="H26" s="23" t="s">
        <v>148</v>
      </c>
    </row>
    <row r="27" spans="1:8" x14ac:dyDescent="0.2">
      <c r="A27" s="24">
        <v>21</v>
      </c>
      <c r="B27" s="25" t="s">
        <v>41</v>
      </c>
      <c r="C27" s="25" t="s">
        <v>42</v>
      </c>
      <c r="D27" s="25" t="s">
        <v>28</v>
      </c>
      <c r="E27" s="26">
        <v>286247</v>
      </c>
      <c r="F27" s="27">
        <v>2208.3956050000002</v>
      </c>
      <c r="G27" s="28">
        <v>2.1154760000000002E-2</v>
      </c>
      <c r="H27" s="23" t="s">
        <v>148</v>
      </c>
    </row>
    <row r="28" spans="1:8" x14ac:dyDescent="0.2">
      <c r="A28" s="24">
        <v>22</v>
      </c>
      <c r="B28" s="25" t="s">
        <v>120</v>
      </c>
      <c r="C28" s="25" t="s">
        <v>121</v>
      </c>
      <c r="D28" s="25" t="s">
        <v>45</v>
      </c>
      <c r="E28" s="26">
        <v>54427</v>
      </c>
      <c r="F28" s="27">
        <v>1988.8170070000001</v>
      </c>
      <c r="G28" s="28">
        <v>1.905136E-2</v>
      </c>
      <c r="H28" s="23" t="s">
        <v>148</v>
      </c>
    </row>
    <row r="29" spans="1:8" x14ac:dyDescent="0.2">
      <c r="A29" s="24">
        <v>23</v>
      </c>
      <c r="B29" s="25" t="s">
        <v>583</v>
      </c>
      <c r="C29" s="25" t="s">
        <v>584</v>
      </c>
      <c r="D29" s="25" t="s">
        <v>272</v>
      </c>
      <c r="E29" s="26">
        <v>22619</v>
      </c>
      <c r="F29" s="27">
        <v>1782.1170815</v>
      </c>
      <c r="G29" s="28">
        <v>1.7071329999999999E-2</v>
      </c>
      <c r="H29" s="23" t="s">
        <v>148</v>
      </c>
    </row>
    <row r="30" spans="1:8" x14ac:dyDescent="0.2">
      <c r="A30" s="24">
        <v>24</v>
      </c>
      <c r="B30" s="25" t="s">
        <v>490</v>
      </c>
      <c r="C30" s="25" t="s">
        <v>491</v>
      </c>
      <c r="D30" s="25" t="s">
        <v>206</v>
      </c>
      <c r="E30" s="26">
        <v>58865</v>
      </c>
      <c r="F30" s="27">
        <v>937.42512499999998</v>
      </c>
      <c r="G30" s="28">
        <v>8.9798199999999995E-3</v>
      </c>
      <c r="H30" s="23" t="s">
        <v>148</v>
      </c>
    </row>
    <row r="31" spans="1:8" x14ac:dyDescent="0.2">
      <c r="A31" s="24">
        <v>25</v>
      </c>
      <c r="B31" s="25" t="s">
        <v>507</v>
      </c>
      <c r="C31" s="25" t="s">
        <v>508</v>
      </c>
      <c r="D31" s="25" t="s">
        <v>28</v>
      </c>
      <c r="E31" s="26">
        <v>140339</v>
      </c>
      <c r="F31" s="27">
        <v>911.99299150000002</v>
      </c>
      <c r="G31" s="28">
        <v>8.7361999999999995E-3</v>
      </c>
      <c r="H31" s="23" t="s">
        <v>148</v>
      </c>
    </row>
    <row r="32" spans="1:8" x14ac:dyDescent="0.2">
      <c r="A32" s="24">
        <v>26</v>
      </c>
      <c r="B32" s="25" t="s">
        <v>739</v>
      </c>
      <c r="C32" s="25" t="s">
        <v>740</v>
      </c>
      <c r="D32" s="25" t="s">
        <v>233</v>
      </c>
      <c r="E32" s="26">
        <v>9979</v>
      </c>
      <c r="F32" s="27">
        <v>407.46252800000002</v>
      </c>
      <c r="G32" s="28">
        <v>3.90318E-3</v>
      </c>
      <c r="H32" s="23" t="s">
        <v>148</v>
      </c>
    </row>
    <row r="33" spans="1:8" x14ac:dyDescent="0.2">
      <c r="A33" s="21"/>
      <c r="B33" s="21"/>
      <c r="C33" s="22" t="s">
        <v>147</v>
      </c>
      <c r="D33" s="21"/>
      <c r="E33" s="21" t="s">
        <v>148</v>
      </c>
      <c r="F33" s="29">
        <v>94182.763894000003</v>
      </c>
      <c r="G33" s="30">
        <v>0.90219956000000001</v>
      </c>
      <c r="H33" s="23" t="s">
        <v>148</v>
      </c>
    </row>
    <row r="34" spans="1:8" x14ac:dyDescent="0.2">
      <c r="A34" s="21"/>
      <c r="B34" s="21"/>
      <c r="C34" s="31"/>
      <c r="D34" s="21"/>
      <c r="E34" s="21"/>
      <c r="F34" s="32"/>
      <c r="G34" s="32"/>
      <c r="H34" s="23" t="s">
        <v>148</v>
      </c>
    </row>
    <row r="35" spans="1:8" x14ac:dyDescent="0.2">
      <c r="A35" s="21"/>
      <c r="B35" s="21"/>
      <c r="C35" s="22" t="s">
        <v>149</v>
      </c>
      <c r="D35" s="21"/>
      <c r="E35" s="21"/>
      <c r="F35" s="21"/>
      <c r="G35" s="21"/>
      <c r="H35" s="23" t="s">
        <v>148</v>
      </c>
    </row>
    <row r="36" spans="1:8" x14ac:dyDescent="0.2">
      <c r="A36" s="21"/>
      <c r="B36" s="21"/>
      <c r="C36" s="22" t="s">
        <v>147</v>
      </c>
      <c r="D36" s="21"/>
      <c r="E36" s="21" t="s">
        <v>148</v>
      </c>
      <c r="F36" s="33" t="s">
        <v>150</v>
      </c>
      <c r="G36" s="30">
        <v>0</v>
      </c>
      <c r="H36" s="23" t="s">
        <v>148</v>
      </c>
    </row>
    <row r="37" spans="1:8" x14ac:dyDescent="0.2">
      <c r="A37" s="21"/>
      <c r="B37" s="21"/>
      <c r="C37" s="31"/>
      <c r="D37" s="21"/>
      <c r="E37" s="21"/>
      <c r="F37" s="32"/>
      <c r="G37" s="32"/>
      <c r="H37" s="23" t="s">
        <v>148</v>
      </c>
    </row>
    <row r="38" spans="1:8" x14ac:dyDescent="0.2">
      <c r="A38" s="21"/>
      <c r="B38" s="21"/>
      <c r="C38" s="22" t="s">
        <v>151</v>
      </c>
      <c r="D38" s="21"/>
      <c r="E38" s="21"/>
      <c r="F38" s="21"/>
      <c r="G38" s="21"/>
      <c r="H38" s="23" t="s">
        <v>148</v>
      </c>
    </row>
    <row r="39" spans="1:8" x14ac:dyDescent="0.2">
      <c r="A39" s="21"/>
      <c r="B39" s="21"/>
      <c r="C39" s="22" t="s">
        <v>147</v>
      </c>
      <c r="D39" s="21"/>
      <c r="E39" s="21" t="s">
        <v>148</v>
      </c>
      <c r="F39" s="33" t="s">
        <v>150</v>
      </c>
      <c r="G39" s="30">
        <v>0</v>
      </c>
      <c r="H39" s="23" t="s">
        <v>148</v>
      </c>
    </row>
    <row r="40" spans="1:8" x14ac:dyDescent="0.2">
      <c r="A40" s="21"/>
      <c r="B40" s="21"/>
      <c r="C40" s="31"/>
      <c r="D40" s="21"/>
      <c r="E40" s="21"/>
      <c r="F40" s="32"/>
      <c r="G40" s="32"/>
      <c r="H40" s="23" t="s">
        <v>148</v>
      </c>
    </row>
    <row r="41" spans="1:8" x14ac:dyDescent="0.2">
      <c r="A41" s="21"/>
      <c r="B41" s="21"/>
      <c r="C41" s="22" t="s">
        <v>152</v>
      </c>
      <c r="D41" s="21"/>
      <c r="E41" s="21"/>
      <c r="F41" s="21"/>
      <c r="G41" s="21"/>
      <c r="H41" s="23" t="s">
        <v>148</v>
      </c>
    </row>
    <row r="42" spans="1:8" x14ac:dyDescent="0.2">
      <c r="A42" s="21"/>
      <c r="B42" s="21"/>
      <c r="C42" s="22" t="s">
        <v>147</v>
      </c>
      <c r="D42" s="21"/>
      <c r="E42" s="21" t="s">
        <v>148</v>
      </c>
      <c r="F42" s="33" t="s">
        <v>150</v>
      </c>
      <c r="G42" s="30">
        <v>0</v>
      </c>
      <c r="H42" s="23" t="s">
        <v>148</v>
      </c>
    </row>
    <row r="43" spans="1:8" x14ac:dyDescent="0.2">
      <c r="A43" s="21"/>
      <c r="B43" s="21"/>
      <c r="C43" s="31"/>
      <c r="D43" s="21"/>
      <c r="E43" s="21"/>
      <c r="F43" s="32"/>
      <c r="G43" s="32"/>
      <c r="H43" s="23" t="s">
        <v>148</v>
      </c>
    </row>
    <row r="44" spans="1:8" x14ac:dyDescent="0.2">
      <c r="A44" s="21"/>
      <c r="B44" s="21"/>
      <c r="C44" s="22" t="s">
        <v>153</v>
      </c>
      <c r="D44" s="21"/>
      <c r="E44" s="21"/>
      <c r="F44" s="32"/>
      <c r="G44" s="32"/>
      <c r="H44" s="23" t="s">
        <v>148</v>
      </c>
    </row>
    <row r="45" spans="1:8" x14ac:dyDescent="0.2">
      <c r="A45" s="21"/>
      <c r="B45" s="21"/>
      <c r="C45" s="22" t="s">
        <v>147</v>
      </c>
      <c r="D45" s="21"/>
      <c r="E45" s="21" t="s">
        <v>148</v>
      </c>
      <c r="F45" s="33" t="s">
        <v>150</v>
      </c>
      <c r="G45" s="30">
        <v>0</v>
      </c>
      <c r="H45" s="23" t="s">
        <v>148</v>
      </c>
    </row>
    <row r="46" spans="1:8" x14ac:dyDescent="0.2">
      <c r="A46" s="21"/>
      <c r="B46" s="21"/>
      <c r="C46" s="31"/>
      <c r="D46" s="21"/>
      <c r="E46" s="21"/>
      <c r="F46" s="32"/>
      <c r="G46" s="32"/>
      <c r="H46" s="23" t="s">
        <v>148</v>
      </c>
    </row>
    <row r="47" spans="1:8" x14ac:dyDescent="0.2">
      <c r="A47" s="21"/>
      <c r="B47" s="21"/>
      <c r="C47" s="22" t="s">
        <v>154</v>
      </c>
      <c r="D47" s="21"/>
      <c r="E47" s="21"/>
      <c r="F47" s="32"/>
      <c r="G47" s="32"/>
      <c r="H47" s="23" t="s">
        <v>148</v>
      </c>
    </row>
    <row r="48" spans="1:8" x14ac:dyDescent="0.2">
      <c r="A48" s="21"/>
      <c r="B48" s="21"/>
      <c r="C48" s="22" t="s">
        <v>147</v>
      </c>
      <c r="D48" s="21"/>
      <c r="E48" s="21" t="s">
        <v>148</v>
      </c>
      <c r="F48" s="33" t="s">
        <v>150</v>
      </c>
      <c r="G48" s="30">
        <v>0</v>
      </c>
      <c r="H48" s="23" t="s">
        <v>148</v>
      </c>
    </row>
    <row r="49" spans="1:8" x14ac:dyDescent="0.2">
      <c r="A49" s="21"/>
      <c r="B49" s="21"/>
      <c r="C49" s="31"/>
      <c r="D49" s="21"/>
      <c r="E49" s="21"/>
      <c r="F49" s="32"/>
      <c r="G49" s="32"/>
      <c r="H49" s="23" t="s">
        <v>148</v>
      </c>
    </row>
    <row r="50" spans="1:8" x14ac:dyDescent="0.2">
      <c r="A50" s="21"/>
      <c r="B50" s="21"/>
      <c r="C50" s="22" t="s">
        <v>155</v>
      </c>
      <c r="D50" s="21"/>
      <c r="E50" s="21"/>
      <c r="F50" s="29">
        <v>94182.763894000003</v>
      </c>
      <c r="G50" s="30">
        <v>0.90219956000000001</v>
      </c>
      <c r="H50" s="23" t="s">
        <v>148</v>
      </c>
    </row>
    <row r="51" spans="1:8" x14ac:dyDescent="0.2">
      <c r="A51" s="21"/>
      <c r="B51" s="21"/>
      <c r="C51" s="31"/>
      <c r="D51" s="21"/>
      <c r="E51" s="21"/>
      <c r="F51" s="32"/>
      <c r="G51" s="32"/>
      <c r="H51" s="23" t="s">
        <v>148</v>
      </c>
    </row>
    <row r="52" spans="1:8" x14ac:dyDescent="0.2">
      <c r="A52" s="21"/>
      <c r="B52" s="21"/>
      <c r="C52" s="22" t="s">
        <v>156</v>
      </c>
      <c r="D52" s="21"/>
      <c r="E52" s="21"/>
      <c r="F52" s="32"/>
      <c r="G52" s="32"/>
      <c r="H52" s="23" t="s">
        <v>148</v>
      </c>
    </row>
    <row r="53" spans="1:8" x14ac:dyDescent="0.2">
      <c r="A53" s="21"/>
      <c r="B53" s="21"/>
      <c r="C53" s="22" t="s">
        <v>10</v>
      </c>
      <c r="D53" s="21"/>
      <c r="E53" s="21"/>
      <c r="F53" s="32"/>
      <c r="G53" s="32"/>
      <c r="H53" s="23" t="s">
        <v>148</v>
      </c>
    </row>
    <row r="54" spans="1:8" x14ac:dyDescent="0.2">
      <c r="A54" s="21"/>
      <c r="B54" s="21"/>
      <c r="C54" s="22" t="s">
        <v>147</v>
      </c>
      <c r="D54" s="21"/>
      <c r="E54" s="21" t="s">
        <v>148</v>
      </c>
      <c r="F54" s="33" t="s">
        <v>150</v>
      </c>
      <c r="G54" s="30">
        <v>0</v>
      </c>
      <c r="H54" s="23" t="s">
        <v>148</v>
      </c>
    </row>
    <row r="55" spans="1:8" x14ac:dyDescent="0.2">
      <c r="A55" s="21"/>
      <c r="B55" s="21"/>
      <c r="C55" s="31"/>
      <c r="D55" s="21"/>
      <c r="E55" s="21"/>
      <c r="F55" s="32"/>
      <c r="G55" s="32"/>
      <c r="H55" s="23" t="s">
        <v>148</v>
      </c>
    </row>
    <row r="56" spans="1:8" x14ac:dyDescent="0.2">
      <c r="A56" s="21"/>
      <c r="B56" s="21"/>
      <c r="C56" s="22" t="s">
        <v>157</v>
      </c>
      <c r="D56" s="21"/>
      <c r="E56" s="21"/>
      <c r="F56" s="21"/>
      <c r="G56" s="21"/>
      <c r="H56" s="23" t="s">
        <v>148</v>
      </c>
    </row>
    <row r="57" spans="1:8" x14ac:dyDescent="0.2">
      <c r="A57" s="21"/>
      <c r="B57" s="21"/>
      <c r="C57" s="22" t="s">
        <v>147</v>
      </c>
      <c r="D57" s="21"/>
      <c r="E57" s="21" t="s">
        <v>148</v>
      </c>
      <c r="F57" s="33" t="s">
        <v>150</v>
      </c>
      <c r="G57" s="30">
        <v>0</v>
      </c>
      <c r="H57" s="23" t="s">
        <v>148</v>
      </c>
    </row>
    <row r="58" spans="1:8" x14ac:dyDescent="0.2">
      <c r="A58" s="21"/>
      <c r="B58" s="21"/>
      <c r="C58" s="31"/>
      <c r="D58" s="21"/>
      <c r="E58" s="21"/>
      <c r="F58" s="32"/>
      <c r="G58" s="32"/>
      <c r="H58" s="23" t="s">
        <v>148</v>
      </c>
    </row>
    <row r="59" spans="1:8" x14ac:dyDescent="0.2">
      <c r="A59" s="21"/>
      <c r="B59" s="21"/>
      <c r="C59" s="22" t="s">
        <v>158</v>
      </c>
      <c r="D59" s="21"/>
      <c r="E59" s="21"/>
      <c r="F59" s="21"/>
      <c r="G59" s="21"/>
      <c r="H59" s="23" t="s">
        <v>148</v>
      </c>
    </row>
    <row r="60" spans="1:8" x14ac:dyDescent="0.2">
      <c r="A60" s="21"/>
      <c r="B60" s="21"/>
      <c r="C60" s="22" t="s">
        <v>147</v>
      </c>
      <c r="D60" s="21"/>
      <c r="E60" s="21" t="s">
        <v>148</v>
      </c>
      <c r="F60" s="33" t="s">
        <v>150</v>
      </c>
      <c r="G60" s="30">
        <v>0</v>
      </c>
      <c r="H60" s="23" t="s">
        <v>148</v>
      </c>
    </row>
    <row r="61" spans="1:8" x14ac:dyDescent="0.2">
      <c r="A61" s="21"/>
      <c r="B61" s="21"/>
      <c r="C61" s="31"/>
      <c r="D61" s="21"/>
      <c r="E61" s="21"/>
      <c r="F61" s="32"/>
      <c r="G61" s="32"/>
      <c r="H61" s="23" t="s">
        <v>148</v>
      </c>
    </row>
    <row r="62" spans="1:8" x14ac:dyDescent="0.2">
      <c r="A62" s="21"/>
      <c r="B62" s="21"/>
      <c r="C62" s="22" t="s">
        <v>159</v>
      </c>
      <c r="D62" s="21"/>
      <c r="E62" s="21"/>
      <c r="F62" s="32"/>
      <c r="G62" s="32"/>
      <c r="H62" s="23" t="s">
        <v>148</v>
      </c>
    </row>
    <row r="63" spans="1:8" x14ac:dyDescent="0.2">
      <c r="A63" s="21"/>
      <c r="B63" s="21"/>
      <c r="C63" s="22" t="s">
        <v>147</v>
      </c>
      <c r="D63" s="21"/>
      <c r="E63" s="21" t="s">
        <v>148</v>
      </c>
      <c r="F63" s="33" t="s">
        <v>150</v>
      </c>
      <c r="G63" s="30">
        <v>0</v>
      </c>
      <c r="H63" s="23" t="s">
        <v>148</v>
      </c>
    </row>
    <row r="64" spans="1:8" x14ac:dyDescent="0.2">
      <c r="A64" s="21"/>
      <c r="B64" s="21"/>
      <c r="C64" s="31"/>
      <c r="D64" s="21"/>
      <c r="E64" s="21"/>
      <c r="F64" s="32"/>
      <c r="G64" s="32"/>
      <c r="H64" s="23" t="s">
        <v>148</v>
      </c>
    </row>
    <row r="65" spans="1:8" x14ac:dyDescent="0.2">
      <c r="A65" s="21"/>
      <c r="B65" s="21"/>
      <c r="C65" s="22" t="s">
        <v>160</v>
      </c>
      <c r="D65" s="21"/>
      <c r="E65" s="21"/>
      <c r="F65" s="29">
        <v>0</v>
      </c>
      <c r="G65" s="30">
        <v>0</v>
      </c>
      <c r="H65" s="23" t="s">
        <v>148</v>
      </c>
    </row>
    <row r="66" spans="1:8" x14ac:dyDescent="0.2">
      <c r="A66" s="21"/>
      <c r="B66" s="21"/>
      <c r="C66" s="31"/>
      <c r="D66" s="21"/>
      <c r="E66" s="21"/>
      <c r="F66" s="32"/>
      <c r="G66" s="32"/>
      <c r="H66" s="23" t="s">
        <v>148</v>
      </c>
    </row>
    <row r="67" spans="1:8" x14ac:dyDescent="0.2">
      <c r="A67" s="21"/>
      <c r="B67" s="21"/>
      <c r="C67" s="22" t="s">
        <v>161</v>
      </c>
      <c r="D67" s="21"/>
      <c r="E67" s="21"/>
      <c r="F67" s="32"/>
      <c r="G67" s="32"/>
      <c r="H67" s="23" t="s">
        <v>148</v>
      </c>
    </row>
    <row r="68" spans="1:8" x14ac:dyDescent="0.2">
      <c r="A68" s="21"/>
      <c r="B68" s="21"/>
      <c r="C68" s="22" t="s">
        <v>162</v>
      </c>
      <c r="D68" s="21"/>
      <c r="E68" s="21"/>
      <c r="F68" s="32"/>
      <c r="G68" s="32"/>
      <c r="H68" s="23" t="s">
        <v>148</v>
      </c>
    </row>
    <row r="69" spans="1:8" x14ac:dyDescent="0.2">
      <c r="A69" s="21"/>
      <c r="B69" s="21"/>
      <c r="C69" s="22" t="s">
        <v>147</v>
      </c>
      <c r="D69" s="21"/>
      <c r="E69" s="21" t="s">
        <v>148</v>
      </c>
      <c r="F69" s="33" t="s">
        <v>150</v>
      </c>
      <c r="G69" s="30">
        <v>0</v>
      </c>
      <c r="H69" s="23" t="s">
        <v>148</v>
      </c>
    </row>
    <row r="70" spans="1:8" x14ac:dyDescent="0.2">
      <c r="A70" s="21"/>
      <c r="B70" s="21"/>
      <c r="C70" s="31"/>
      <c r="D70" s="21"/>
      <c r="E70" s="21"/>
      <c r="F70" s="32"/>
      <c r="G70" s="32"/>
      <c r="H70" s="23" t="s">
        <v>148</v>
      </c>
    </row>
    <row r="71" spans="1:8" x14ac:dyDescent="0.2">
      <c r="A71" s="21"/>
      <c r="B71" s="21"/>
      <c r="C71" s="22" t="s">
        <v>163</v>
      </c>
      <c r="D71" s="21"/>
      <c r="E71" s="21"/>
      <c r="F71" s="32"/>
      <c r="G71" s="32"/>
      <c r="H71" s="23" t="s">
        <v>148</v>
      </c>
    </row>
    <row r="72" spans="1:8" x14ac:dyDescent="0.2">
      <c r="A72" s="21"/>
      <c r="B72" s="21"/>
      <c r="C72" s="22" t="s">
        <v>147</v>
      </c>
      <c r="D72" s="21"/>
      <c r="E72" s="21" t="s">
        <v>148</v>
      </c>
      <c r="F72" s="33" t="s">
        <v>150</v>
      </c>
      <c r="G72" s="30">
        <v>0</v>
      </c>
      <c r="H72" s="23" t="s">
        <v>148</v>
      </c>
    </row>
    <row r="73" spans="1:8" x14ac:dyDescent="0.2">
      <c r="A73" s="21"/>
      <c r="B73" s="21"/>
      <c r="C73" s="31"/>
      <c r="D73" s="21"/>
      <c r="E73" s="21"/>
      <c r="F73" s="32"/>
      <c r="G73" s="32"/>
      <c r="H73" s="23" t="s">
        <v>148</v>
      </c>
    </row>
    <row r="74" spans="1:8" x14ac:dyDescent="0.2">
      <c r="A74" s="21"/>
      <c r="B74" s="21"/>
      <c r="C74" s="22" t="s">
        <v>164</v>
      </c>
      <c r="D74" s="21"/>
      <c r="E74" s="21"/>
      <c r="F74" s="32"/>
      <c r="G74" s="32"/>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165</v>
      </c>
      <c r="D77" s="21"/>
      <c r="E77" s="21"/>
      <c r="F77" s="32"/>
      <c r="G77" s="32"/>
      <c r="H77" s="23" t="s">
        <v>148</v>
      </c>
    </row>
    <row r="78" spans="1:8" x14ac:dyDescent="0.2">
      <c r="A78" s="24">
        <v>1</v>
      </c>
      <c r="B78" s="25"/>
      <c r="C78" s="25" t="s">
        <v>166</v>
      </c>
      <c r="D78" s="25"/>
      <c r="E78" s="35"/>
      <c r="F78" s="27">
        <v>10421.907780154999</v>
      </c>
      <c r="G78" s="28">
        <v>9.9833980000000003E-2</v>
      </c>
      <c r="H78" s="23">
        <v>6.76</v>
      </c>
    </row>
    <row r="79" spans="1:8" x14ac:dyDescent="0.2">
      <c r="A79" s="21"/>
      <c r="B79" s="21"/>
      <c r="C79" s="22" t="s">
        <v>147</v>
      </c>
      <c r="D79" s="21"/>
      <c r="E79" s="21" t="s">
        <v>148</v>
      </c>
      <c r="F79" s="29">
        <v>10421.907780154999</v>
      </c>
      <c r="G79" s="30">
        <v>9.9833980000000003E-2</v>
      </c>
      <c r="H79" s="23" t="s">
        <v>148</v>
      </c>
    </row>
    <row r="80" spans="1:8" x14ac:dyDescent="0.2">
      <c r="A80" s="21"/>
      <c r="B80" s="21"/>
      <c r="C80" s="31"/>
      <c r="D80" s="21"/>
      <c r="E80" s="21"/>
      <c r="F80" s="32"/>
      <c r="G80" s="32"/>
      <c r="H80" s="23" t="s">
        <v>148</v>
      </c>
    </row>
    <row r="81" spans="1:8" x14ac:dyDescent="0.2">
      <c r="A81" s="21"/>
      <c r="B81" s="21"/>
      <c r="C81" s="22" t="s">
        <v>167</v>
      </c>
      <c r="D81" s="21"/>
      <c r="E81" s="21"/>
      <c r="F81" s="29">
        <v>10421.907780154999</v>
      </c>
      <c r="G81" s="30">
        <v>9.9833980000000003E-2</v>
      </c>
      <c r="H81" s="23" t="s">
        <v>148</v>
      </c>
    </row>
    <row r="82" spans="1:8" x14ac:dyDescent="0.2">
      <c r="A82" s="21"/>
      <c r="B82" s="21"/>
      <c r="C82" s="32"/>
      <c r="D82" s="21"/>
      <c r="E82" s="21"/>
      <c r="F82" s="21"/>
      <c r="G82" s="21"/>
      <c r="H82" s="23" t="s">
        <v>148</v>
      </c>
    </row>
    <row r="83" spans="1:8" x14ac:dyDescent="0.2">
      <c r="A83" s="21"/>
      <c r="B83" s="21"/>
      <c r="C83" s="22" t="s">
        <v>168</v>
      </c>
      <c r="D83" s="21"/>
      <c r="E83" s="21"/>
      <c r="F83" s="21"/>
      <c r="G83" s="21"/>
      <c r="H83" s="23" t="s">
        <v>148</v>
      </c>
    </row>
    <row r="84" spans="1:8" x14ac:dyDescent="0.2">
      <c r="A84" s="21"/>
      <c r="B84" s="21"/>
      <c r="C84" s="22" t="s">
        <v>169</v>
      </c>
      <c r="D84" s="21"/>
      <c r="E84" s="21"/>
      <c r="F84" s="21"/>
      <c r="G84" s="21"/>
      <c r="H84" s="23" t="s">
        <v>148</v>
      </c>
    </row>
    <row r="85" spans="1:8" x14ac:dyDescent="0.2">
      <c r="A85" s="21"/>
      <c r="B85" s="21"/>
      <c r="C85" s="22" t="s">
        <v>147</v>
      </c>
      <c r="D85" s="21"/>
      <c r="E85" s="21" t="s">
        <v>148</v>
      </c>
      <c r="F85" s="33" t="s">
        <v>150</v>
      </c>
      <c r="G85" s="30">
        <v>0</v>
      </c>
      <c r="H85" s="23" t="s">
        <v>148</v>
      </c>
    </row>
    <row r="86" spans="1:8" x14ac:dyDescent="0.2">
      <c r="A86" s="21"/>
      <c r="B86" s="21"/>
      <c r="C86" s="31"/>
      <c r="D86" s="21"/>
      <c r="E86" s="21"/>
      <c r="F86" s="32"/>
      <c r="G86" s="32"/>
      <c r="H86" s="23" t="s">
        <v>148</v>
      </c>
    </row>
    <row r="87" spans="1:8" x14ac:dyDescent="0.2">
      <c r="A87" s="21"/>
      <c r="B87" s="21"/>
      <c r="C87" s="22" t="s">
        <v>170</v>
      </c>
      <c r="D87" s="21"/>
      <c r="E87" s="21"/>
      <c r="F87" s="21"/>
      <c r="G87" s="21"/>
      <c r="H87" s="23" t="s">
        <v>148</v>
      </c>
    </row>
    <row r="88" spans="1:8" x14ac:dyDescent="0.2">
      <c r="A88" s="21"/>
      <c r="B88" s="21"/>
      <c r="C88" s="22" t="s">
        <v>171</v>
      </c>
      <c r="D88" s="21"/>
      <c r="E88" s="21"/>
      <c r="F88" s="21"/>
      <c r="G88" s="21"/>
      <c r="H88" s="23" t="s">
        <v>148</v>
      </c>
    </row>
    <row r="89" spans="1:8" x14ac:dyDescent="0.2">
      <c r="A89" s="21"/>
      <c r="B89" s="21"/>
      <c r="C89" s="22" t="s">
        <v>147</v>
      </c>
      <c r="D89" s="21"/>
      <c r="E89" s="21" t="s">
        <v>148</v>
      </c>
      <c r="F89" s="33" t="s">
        <v>150</v>
      </c>
      <c r="G89" s="30">
        <v>0</v>
      </c>
      <c r="H89" s="23" t="s">
        <v>148</v>
      </c>
    </row>
    <row r="90" spans="1:8" x14ac:dyDescent="0.2">
      <c r="A90" s="21"/>
      <c r="B90" s="21"/>
      <c r="C90" s="31"/>
      <c r="D90" s="21"/>
      <c r="E90" s="21"/>
      <c r="F90" s="32"/>
      <c r="G90" s="32"/>
      <c r="H90" s="23" t="s">
        <v>148</v>
      </c>
    </row>
    <row r="91" spans="1:8" x14ac:dyDescent="0.2">
      <c r="A91" s="21"/>
      <c r="B91" s="21"/>
      <c r="C91" s="22" t="s">
        <v>172</v>
      </c>
      <c r="D91" s="21"/>
      <c r="E91" s="21"/>
      <c r="F91" s="32"/>
      <c r="G91" s="32"/>
      <c r="H91" s="23" t="s">
        <v>148</v>
      </c>
    </row>
    <row r="92" spans="1:8" x14ac:dyDescent="0.2">
      <c r="A92" s="21"/>
      <c r="B92" s="21"/>
      <c r="C92" s="22" t="s">
        <v>147</v>
      </c>
      <c r="D92" s="21"/>
      <c r="E92" s="21" t="s">
        <v>148</v>
      </c>
      <c r="F92" s="33" t="s">
        <v>150</v>
      </c>
      <c r="G92" s="30">
        <v>0</v>
      </c>
      <c r="H92" s="23" t="s">
        <v>148</v>
      </c>
    </row>
    <row r="93" spans="1:8" x14ac:dyDescent="0.2">
      <c r="A93" s="21"/>
      <c r="B93" s="25"/>
      <c r="C93" s="25"/>
      <c r="D93" s="22"/>
      <c r="E93" s="21"/>
      <c r="F93" s="25"/>
      <c r="G93" s="35"/>
      <c r="H93" s="23" t="s">
        <v>148</v>
      </c>
    </row>
    <row r="94" spans="1:8" x14ac:dyDescent="0.2">
      <c r="A94" s="35"/>
      <c r="B94" s="25"/>
      <c r="C94" s="25" t="s">
        <v>173</v>
      </c>
      <c r="D94" s="25"/>
      <c r="E94" s="35"/>
      <c r="F94" s="27">
        <v>-212.28590818000001</v>
      </c>
      <c r="G94" s="28">
        <v>-2.0335399999999999E-3</v>
      </c>
      <c r="H94" s="23" t="s">
        <v>148</v>
      </c>
    </row>
    <row r="95" spans="1:8" x14ac:dyDescent="0.2">
      <c r="A95" s="31"/>
      <c r="B95" s="31"/>
      <c r="C95" s="22" t="s">
        <v>174</v>
      </c>
      <c r="D95" s="32"/>
      <c r="E95" s="32"/>
      <c r="F95" s="29">
        <v>104392.38576597501</v>
      </c>
      <c r="G95" s="36">
        <v>1</v>
      </c>
      <c r="H95" s="23" t="s">
        <v>148</v>
      </c>
    </row>
    <row r="96" spans="1:8" x14ac:dyDescent="0.2">
      <c r="A96" s="66"/>
      <c r="B96" s="66"/>
      <c r="C96" s="66"/>
      <c r="D96" s="67"/>
      <c r="E96" s="67"/>
      <c r="F96" s="67"/>
      <c r="G96" s="67"/>
    </row>
    <row r="97" spans="1:17" x14ac:dyDescent="0.2">
      <c r="A97" s="39"/>
      <c r="B97" s="217" t="s">
        <v>848</v>
      </c>
      <c r="C97" s="217"/>
      <c r="D97" s="217"/>
      <c r="E97" s="217"/>
      <c r="F97" s="217"/>
      <c r="G97" s="217"/>
      <c r="H97" s="217"/>
      <c r="J97" s="41"/>
    </row>
    <row r="98" spans="1:17" x14ac:dyDescent="0.2">
      <c r="A98" s="39"/>
      <c r="B98" s="217" t="s">
        <v>849</v>
      </c>
      <c r="C98" s="217"/>
      <c r="D98" s="217"/>
      <c r="E98" s="217"/>
      <c r="F98" s="217"/>
      <c r="G98" s="217"/>
      <c r="H98" s="217"/>
      <c r="J98" s="41"/>
    </row>
    <row r="99" spans="1:17" x14ac:dyDescent="0.2">
      <c r="A99" s="39"/>
      <c r="B99" s="217" t="s">
        <v>850</v>
      </c>
      <c r="C99" s="217"/>
      <c r="D99" s="217"/>
      <c r="E99" s="217"/>
      <c r="F99" s="217"/>
      <c r="G99" s="217"/>
      <c r="H99" s="217"/>
      <c r="J99" s="41"/>
    </row>
    <row r="100" spans="1:17" s="43" customFormat="1" ht="66.75" customHeight="1" x14ac:dyDescent="0.25">
      <c r="A100" s="42"/>
      <c r="B100" s="218" t="s">
        <v>851</v>
      </c>
      <c r="C100" s="218"/>
      <c r="D100" s="218"/>
      <c r="E100" s="218"/>
      <c r="F100" s="218"/>
      <c r="G100" s="218"/>
      <c r="H100" s="218"/>
      <c r="I100"/>
      <c r="J100" s="41"/>
      <c r="K100"/>
      <c r="L100"/>
      <c r="M100"/>
      <c r="N100"/>
      <c r="O100"/>
      <c r="P100"/>
      <c r="Q100"/>
    </row>
    <row r="101" spans="1:17" x14ac:dyDescent="0.2">
      <c r="A101" s="39"/>
      <c r="B101" s="217" t="s">
        <v>852</v>
      </c>
      <c r="C101" s="217"/>
      <c r="D101" s="217"/>
      <c r="E101" s="217"/>
      <c r="F101" s="217"/>
      <c r="G101" s="217"/>
      <c r="H101" s="217"/>
      <c r="J101" s="41"/>
    </row>
    <row r="102" spans="1:17" x14ac:dyDescent="0.2">
      <c r="A102" s="45"/>
      <c r="B102" s="45"/>
      <c r="C102" s="45"/>
      <c r="D102" s="47"/>
      <c r="E102" s="47"/>
      <c r="F102" s="47"/>
      <c r="G102" s="47"/>
    </row>
    <row r="103" spans="1:17" x14ac:dyDescent="0.2">
      <c r="A103" s="45"/>
      <c r="B103" s="214" t="s">
        <v>175</v>
      </c>
      <c r="C103" s="215"/>
      <c r="D103" s="216"/>
      <c r="E103" s="46"/>
      <c r="F103" s="47"/>
      <c r="G103" s="47"/>
    </row>
    <row r="104" spans="1:17" ht="29.25" customHeight="1" x14ac:dyDescent="0.2">
      <c r="A104" s="45"/>
      <c r="B104" s="212" t="s">
        <v>176</v>
      </c>
      <c r="C104" s="213"/>
      <c r="D104" s="22" t="s">
        <v>177</v>
      </c>
      <c r="E104" s="46"/>
      <c r="F104" s="47"/>
      <c r="G104" s="47"/>
    </row>
    <row r="105" spans="1:17" ht="12.75" customHeight="1" x14ac:dyDescent="0.2">
      <c r="A105" s="45"/>
      <c r="B105" s="210" t="s">
        <v>853</v>
      </c>
      <c r="C105" s="211"/>
      <c r="D105" s="22" t="s">
        <v>177</v>
      </c>
      <c r="E105" s="46"/>
      <c r="F105" s="47"/>
      <c r="G105" s="47"/>
    </row>
    <row r="106" spans="1:17" x14ac:dyDescent="0.2">
      <c r="A106" s="45"/>
      <c r="B106" s="212" t="s">
        <v>178</v>
      </c>
      <c r="C106" s="213"/>
      <c r="D106" s="32" t="s">
        <v>148</v>
      </c>
      <c r="E106" s="46"/>
      <c r="F106" s="47"/>
      <c r="G106" s="47"/>
    </row>
    <row r="107" spans="1:17" x14ac:dyDescent="0.2">
      <c r="A107" s="50"/>
      <c r="B107" s="51" t="s">
        <v>148</v>
      </c>
      <c r="C107" s="51" t="s">
        <v>854</v>
      </c>
      <c r="D107" s="51" t="s">
        <v>179</v>
      </c>
      <c r="E107" s="50"/>
      <c r="F107" s="50"/>
      <c r="G107" s="50"/>
      <c r="H107" s="50"/>
      <c r="J107" s="41"/>
    </row>
    <row r="108" spans="1:17" x14ac:dyDescent="0.2">
      <c r="A108" s="50"/>
      <c r="B108" s="52" t="s">
        <v>180</v>
      </c>
      <c r="C108" s="53">
        <v>45716</v>
      </c>
      <c r="D108" s="53">
        <v>45747</v>
      </c>
      <c r="E108" s="50"/>
      <c r="F108" s="50"/>
      <c r="G108" s="50"/>
      <c r="J108" s="41"/>
    </row>
    <row r="109" spans="1:17" x14ac:dyDescent="0.2">
      <c r="A109" s="54"/>
      <c r="B109" s="25" t="s">
        <v>181</v>
      </c>
      <c r="C109" s="55">
        <v>160.12469999999999</v>
      </c>
      <c r="D109" s="55">
        <v>165.68620000000001</v>
      </c>
      <c r="E109" s="54"/>
      <c r="F109" s="56"/>
      <c r="G109" s="57"/>
    </row>
    <row r="110" spans="1:17" ht="25.5" x14ac:dyDescent="0.2">
      <c r="A110" s="54"/>
      <c r="B110" s="25" t="s">
        <v>1027</v>
      </c>
      <c r="C110" s="55">
        <v>42.400799999999997</v>
      </c>
      <c r="D110" s="55">
        <v>43.8733</v>
      </c>
      <c r="E110" s="54"/>
      <c r="F110" s="56"/>
      <c r="G110" s="57"/>
    </row>
    <row r="111" spans="1:17" x14ac:dyDescent="0.2">
      <c r="A111" s="54"/>
      <c r="B111" s="25" t="s">
        <v>182</v>
      </c>
      <c r="C111" s="55">
        <v>145.12389999999999</v>
      </c>
      <c r="D111" s="55">
        <v>150.0523</v>
      </c>
      <c r="E111" s="54"/>
      <c r="F111" s="56"/>
      <c r="G111" s="57"/>
    </row>
    <row r="112" spans="1:17" ht="25.5" x14ac:dyDescent="0.2">
      <c r="A112" s="54"/>
      <c r="B112" s="25" t="s">
        <v>1028</v>
      </c>
      <c r="C112" s="55">
        <v>39.136299999999999</v>
      </c>
      <c r="D112" s="55">
        <v>40.465200000000003</v>
      </c>
      <c r="E112" s="54"/>
      <c r="F112" s="56"/>
      <c r="G112" s="57"/>
    </row>
    <row r="113" spans="1:7" x14ac:dyDescent="0.2">
      <c r="A113" s="54"/>
      <c r="B113" s="54"/>
      <c r="C113" s="54"/>
      <c r="D113" s="54"/>
      <c r="E113" s="54"/>
      <c r="F113" s="54"/>
      <c r="G113" s="54"/>
    </row>
    <row r="114" spans="1:7" x14ac:dyDescent="0.2">
      <c r="A114" s="50"/>
      <c r="B114" s="210" t="s">
        <v>855</v>
      </c>
      <c r="C114" s="211"/>
      <c r="D114" s="48" t="s">
        <v>177</v>
      </c>
      <c r="E114" s="50"/>
      <c r="F114" s="50"/>
      <c r="G114" s="50"/>
    </row>
    <row r="115" spans="1:7" x14ac:dyDescent="0.2">
      <c r="A115" s="50"/>
      <c r="B115" s="75"/>
      <c r="C115" s="75"/>
      <c r="D115" s="75"/>
      <c r="E115" s="50"/>
      <c r="F115" s="50"/>
      <c r="G115" s="50"/>
    </row>
    <row r="116" spans="1:7" ht="29.1" customHeight="1" x14ac:dyDescent="0.2">
      <c r="A116" s="50"/>
      <c r="B116" s="210" t="s">
        <v>183</v>
      </c>
      <c r="C116" s="211"/>
      <c r="D116" s="48" t="s">
        <v>177</v>
      </c>
      <c r="E116" s="61"/>
      <c r="F116" s="50"/>
      <c r="G116" s="50"/>
    </row>
    <row r="117" spans="1:7" ht="29.1" customHeight="1" x14ac:dyDescent="0.2">
      <c r="A117" s="50"/>
      <c r="B117" s="210" t="s">
        <v>184</v>
      </c>
      <c r="C117" s="211"/>
      <c r="D117" s="48" t="s">
        <v>177</v>
      </c>
      <c r="E117" s="61"/>
      <c r="F117" s="50"/>
      <c r="G117" s="50"/>
    </row>
    <row r="118" spans="1:7" ht="17.100000000000001" customHeight="1" x14ac:dyDescent="0.2">
      <c r="A118" s="50"/>
      <c r="B118" s="210" t="s">
        <v>185</v>
      </c>
      <c r="C118" s="211"/>
      <c r="D118" s="48" t="s">
        <v>177</v>
      </c>
      <c r="E118" s="61"/>
      <c r="F118" s="50"/>
      <c r="G118" s="50"/>
    </row>
    <row r="119" spans="1:7" ht="17.100000000000001" customHeight="1" x14ac:dyDescent="0.2">
      <c r="A119" s="50"/>
      <c r="B119" s="210" t="s">
        <v>186</v>
      </c>
      <c r="C119" s="211"/>
      <c r="D119" s="62">
        <v>0.69102739612454345</v>
      </c>
      <c r="E119" s="50"/>
      <c r="F119" s="40"/>
      <c r="G119" s="60"/>
    </row>
    <row r="121" spans="1:7" x14ac:dyDescent="0.2">
      <c r="B121" s="219" t="s">
        <v>856</v>
      </c>
      <c r="C121" s="219"/>
    </row>
    <row r="123" spans="1:7" ht="153.75" customHeight="1" x14ac:dyDescent="0.2"/>
    <row r="126" spans="1:7" x14ac:dyDescent="0.2">
      <c r="B126" s="63" t="s">
        <v>857</v>
      </c>
      <c r="C126" s="64"/>
      <c r="D126" s="63" t="s">
        <v>862</v>
      </c>
    </row>
    <row r="127" spans="1:7" x14ac:dyDescent="0.2">
      <c r="B127" s="63" t="s">
        <v>988</v>
      </c>
      <c r="D127" s="63" t="s">
        <v>989</v>
      </c>
    </row>
    <row r="128" spans="1:7" ht="165" customHeight="1" x14ac:dyDescent="0.2"/>
  </sheetData>
  <mergeCells count="18">
    <mergeCell ref="B121:C121"/>
    <mergeCell ref="B114:C114"/>
    <mergeCell ref="B118:C118"/>
    <mergeCell ref="B119:C119"/>
    <mergeCell ref="B116:C116"/>
    <mergeCell ref="B117:C117"/>
    <mergeCell ref="A1:H1"/>
    <mergeCell ref="A2:H2"/>
    <mergeCell ref="A3:H3"/>
    <mergeCell ref="B105:C105"/>
    <mergeCell ref="B106:C106"/>
    <mergeCell ref="B103:D103"/>
    <mergeCell ref="B104:C104"/>
    <mergeCell ref="B97:H97"/>
    <mergeCell ref="B98:H98"/>
    <mergeCell ref="B99:H99"/>
    <mergeCell ref="B100:H100"/>
    <mergeCell ref="B101:H101"/>
  </mergeCells>
  <hyperlinks>
    <hyperlink ref="I1" location="Index!B2" display="Index" xr:uid="{FB2BE9BD-7E59-415E-B30B-BE874BAF700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2EAF-1D3F-41C1-A321-F2AA89FD524A}">
  <sheetPr>
    <outlinePr summaryBelow="0" summaryRight="0"/>
  </sheetPr>
  <dimension ref="A1:Q164"/>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1</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11</v>
      </c>
      <c r="C7" s="25" t="s">
        <v>12</v>
      </c>
      <c r="D7" s="25" t="s">
        <v>13</v>
      </c>
      <c r="E7" s="26">
        <v>440000</v>
      </c>
      <c r="F7" s="27">
        <v>7626.96</v>
      </c>
      <c r="G7" s="28">
        <v>8.6472540000000001E-2</v>
      </c>
      <c r="H7" s="23" t="s">
        <v>148</v>
      </c>
    </row>
    <row r="8" spans="1:9" x14ac:dyDescent="0.2">
      <c r="A8" s="24">
        <v>2</v>
      </c>
      <c r="B8" s="25" t="s">
        <v>14</v>
      </c>
      <c r="C8" s="25" t="s">
        <v>15</v>
      </c>
      <c r="D8" s="25" t="s">
        <v>16</v>
      </c>
      <c r="E8" s="26">
        <v>590000</v>
      </c>
      <c r="F8" s="27">
        <v>7523.09</v>
      </c>
      <c r="G8" s="28">
        <v>8.5294889999999998E-2</v>
      </c>
      <c r="H8" s="23" t="s">
        <v>148</v>
      </c>
    </row>
    <row r="9" spans="1:9" x14ac:dyDescent="0.2">
      <c r="A9" s="24">
        <v>3</v>
      </c>
      <c r="B9" s="25" t="s">
        <v>17</v>
      </c>
      <c r="C9" s="25" t="s">
        <v>18</v>
      </c>
      <c r="D9" s="25" t="s">
        <v>19</v>
      </c>
      <c r="E9" s="26">
        <v>210000</v>
      </c>
      <c r="F9" s="27">
        <v>7333.83</v>
      </c>
      <c r="G9" s="28">
        <v>8.3149109999999998E-2</v>
      </c>
      <c r="H9" s="23" t="s">
        <v>148</v>
      </c>
    </row>
    <row r="10" spans="1:9" x14ac:dyDescent="0.2">
      <c r="A10" s="24">
        <v>4</v>
      </c>
      <c r="B10" s="25" t="s">
        <v>20</v>
      </c>
      <c r="C10" s="25" t="s">
        <v>21</v>
      </c>
      <c r="D10" s="25" t="s">
        <v>22</v>
      </c>
      <c r="E10" s="26">
        <v>1340000</v>
      </c>
      <c r="F10" s="27">
        <v>4791.84</v>
      </c>
      <c r="G10" s="28">
        <v>5.4328670000000003E-2</v>
      </c>
      <c r="H10" s="23" t="s">
        <v>148</v>
      </c>
    </row>
    <row r="11" spans="1:9" ht="25.5" x14ac:dyDescent="0.2">
      <c r="A11" s="24">
        <v>5</v>
      </c>
      <c r="B11" s="25" t="s">
        <v>23</v>
      </c>
      <c r="C11" s="25" t="s">
        <v>24</v>
      </c>
      <c r="D11" s="25" t="s">
        <v>25</v>
      </c>
      <c r="E11" s="26">
        <v>28000</v>
      </c>
      <c r="F11" s="27">
        <v>3222.674</v>
      </c>
      <c r="G11" s="28">
        <v>3.6537859999999998E-2</v>
      </c>
      <c r="H11" s="23" t="s">
        <v>148</v>
      </c>
    </row>
    <row r="12" spans="1:9" x14ac:dyDescent="0.2">
      <c r="A12" s="24">
        <v>6</v>
      </c>
      <c r="B12" s="25" t="s">
        <v>26</v>
      </c>
      <c r="C12" s="25" t="s">
        <v>27</v>
      </c>
      <c r="D12" s="25" t="s">
        <v>28</v>
      </c>
      <c r="E12" s="26">
        <v>193000</v>
      </c>
      <c r="F12" s="27">
        <v>2602.3155000000002</v>
      </c>
      <c r="G12" s="28">
        <v>2.9504389999999998E-2</v>
      </c>
      <c r="H12" s="23" t="s">
        <v>148</v>
      </c>
    </row>
    <row r="13" spans="1:9" x14ac:dyDescent="0.2">
      <c r="A13" s="24">
        <v>7</v>
      </c>
      <c r="B13" s="25" t="s">
        <v>29</v>
      </c>
      <c r="C13" s="25" t="s">
        <v>30</v>
      </c>
      <c r="D13" s="25" t="s">
        <v>22</v>
      </c>
      <c r="E13" s="26">
        <v>775000</v>
      </c>
      <c r="F13" s="27">
        <v>2250.2125000000001</v>
      </c>
      <c r="G13" s="28">
        <v>2.5512340000000001E-2</v>
      </c>
      <c r="H13" s="23" t="s">
        <v>148</v>
      </c>
    </row>
    <row r="14" spans="1:9" x14ac:dyDescent="0.2">
      <c r="A14" s="24">
        <v>8</v>
      </c>
      <c r="B14" s="25" t="s">
        <v>31</v>
      </c>
      <c r="C14" s="25" t="s">
        <v>32</v>
      </c>
      <c r="D14" s="25" t="s">
        <v>33</v>
      </c>
      <c r="E14" s="26">
        <v>600000</v>
      </c>
      <c r="F14" s="27">
        <v>1807.92</v>
      </c>
      <c r="G14" s="28">
        <v>2.049774E-2</v>
      </c>
      <c r="H14" s="23" t="s">
        <v>148</v>
      </c>
    </row>
    <row r="15" spans="1:9" x14ac:dyDescent="0.2">
      <c r="A15" s="24">
        <v>9</v>
      </c>
      <c r="B15" s="25" t="s">
        <v>34</v>
      </c>
      <c r="C15" s="25" t="s">
        <v>35</v>
      </c>
      <c r="D15" s="25" t="s">
        <v>16</v>
      </c>
      <c r="E15" s="26">
        <v>575000</v>
      </c>
      <c r="F15" s="27">
        <v>1601.2025000000001</v>
      </c>
      <c r="G15" s="28">
        <v>1.8154030000000002E-2</v>
      </c>
      <c r="H15" s="23" t="s">
        <v>148</v>
      </c>
    </row>
    <row r="16" spans="1:9" x14ac:dyDescent="0.2">
      <c r="A16" s="24">
        <v>10</v>
      </c>
      <c r="B16" s="25" t="s">
        <v>36</v>
      </c>
      <c r="C16" s="25" t="s">
        <v>37</v>
      </c>
      <c r="D16" s="25" t="s">
        <v>38</v>
      </c>
      <c r="E16" s="26">
        <v>21500</v>
      </c>
      <c r="F16" s="27">
        <v>1550.33275</v>
      </c>
      <c r="G16" s="28">
        <v>1.7577280000000001E-2</v>
      </c>
      <c r="H16" s="23" t="s">
        <v>148</v>
      </c>
    </row>
    <row r="17" spans="1:8" ht="25.5" x14ac:dyDescent="0.2">
      <c r="A17" s="24">
        <v>11</v>
      </c>
      <c r="B17" s="25" t="s">
        <v>39</v>
      </c>
      <c r="C17" s="25" t="s">
        <v>40</v>
      </c>
      <c r="D17" s="25" t="s">
        <v>25</v>
      </c>
      <c r="E17" s="26">
        <v>30000</v>
      </c>
      <c r="F17" s="27">
        <v>1479.7950000000001</v>
      </c>
      <c r="G17" s="28">
        <v>1.6777540000000001E-2</v>
      </c>
      <c r="H17" s="23" t="s">
        <v>148</v>
      </c>
    </row>
    <row r="18" spans="1:8" x14ac:dyDescent="0.2">
      <c r="A18" s="24">
        <v>12</v>
      </c>
      <c r="B18" s="25" t="s">
        <v>41</v>
      </c>
      <c r="C18" s="25" t="s">
        <v>42</v>
      </c>
      <c r="D18" s="25" t="s">
        <v>28</v>
      </c>
      <c r="E18" s="26">
        <v>190000</v>
      </c>
      <c r="F18" s="27">
        <v>1465.85</v>
      </c>
      <c r="G18" s="28">
        <v>1.6619439999999999E-2</v>
      </c>
      <c r="H18" s="23" t="s">
        <v>148</v>
      </c>
    </row>
    <row r="19" spans="1:8" x14ac:dyDescent="0.2">
      <c r="A19" s="24">
        <v>13</v>
      </c>
      <c r="B19" s="25" t="s">
        <v>43</v>
      </c>
      <c r="C19" s="25" t="s">
        <v>44</v>
      </c>
      <c r="D19" s="25" t="s">
        <v>45</v>
      </c>
      <c r="E19" s="26">
        <v>94000</v>
      </c>
      <c r="F19" s="27">
        <v>1465.2249999999999</v>
      </c>
      <c r="G19" s="28">
        <v>1.6612350000000001E-2</v>
      </c>
      <c r="H19" s="23" t="s">
        <v>148</v>
      </c>
    </row>
    <row r="20" spans="1:8" x14ac:dyDescent="0.2">
      <c r="A20" s="24">
        <v>14</v>
      </c>
      <c r="B20" s="25" t="s">
        <v>46</v>
      </c>
      <c r="C20" s="25" t="s">
        <v>47</v>
      </c>
      <c r="D20" s="25" t="s">
        <v>48</v>
      </c>
      <c r="E20" s="26">
        <v>550000</v>
      </c>
      <c r="F20" s="27">
        <v>1355.09</v>
      </c>
      <c r="G20" s="28">
        <v>1.5363669999999999E-2</v>
      </c>
      <c r="H20" s="23" t="s">
        <v>148</v>
      </c>
    </row>
    <row r="21" spans="1:8" x14ac:dyDescent="0.2">
      <c r="A21" s="24">
        <v>15</v>
      </c>
      <c r="B21" s="25" t="s">
        <v>49</v>
      </c>
      <c r="C21" s="25" t="s">
        <v>50</v>
      </c>
      <c r="D21" s="25" t="s">
        <v>22</v>
      </c>
      <c r="E21" s="26">
        <v>350000</v>
      </c>
      <c r="F21" s="27">
        <v>1313.9</v>
      </c>
      <c r="G21" s="28">
        <v>1.4896670000000001E-2</v>
      </c>
      <c r="H21" s="23" t="s">
        <v>148</v>
      </c>
    </row>
    <row r="22" spans="1:8" ht="25.5" x14ac:dyDescent="0.2">
      <c r="A22" s="24">
        <v>16</v>
      </c>
      <c r="B22" s="25" t="s">
        <v>51</v>
      </c>
      <c r="C22" s="25" t="s">
        <v>52</v>
      </c>
      <c r="D22" s="25" t="s">
        <v>53</v>
      </c>
      <c r="E22" s="26">
        <v>110000</v>
      </c>
      <c r="F22" s="27">
        <v>1301.2449999999999</v>
      </c>
      <c r="G22" s="28">
        <v>1.4753189999999999E-2</v>
      </c>
      <c r="H22" s="23" t="s">
        <v>148</v>
      </c>
    </row>
    <row r="23" spans="1:8" x14ac:dyDescent="0.2">
      <c r="A23" s="24">
        <v>17</v>
      </c>
      <c r="B23" s="25" t="s">
        <v>54</v>
      </c>
      <c r="C23" s="25" t="s">
        <v>55</v>
      </c>
      <c r="D23" s="25" t="s">
        <v>56</v>
      </c>
      <c r="E23" s="26">
        <v>25000</v>
      </c>
      <c r="F23" s="27">
        <v>1278.8375000000001</v>
      </c>
      <c r="G23" s="28">
        <v>1.4499140000000001E-2</v>
      </c>
      <c r="H23" s="23" t="s">
        <v>148</v>
      </c>
    </row>
    <row r="24" spans="1:8" x14ac:dyDescent="0.2">
      <c r="A24" s="24">
        <v>18</v>
      </c>
      <c r="B24" s="25" t="s">
        <v>57</v>
      </c>
      <c r="C24" s="25" t="s">
        <v>58</v>
      </c>
      <c r="D24" s="25" t="s">
        <v>19</v>
      </c>
      <c r="E24" s="26">
        <v>130000</v>
      </c>
      <c r="F24" s="27">
        <v>1266.8499999999999</v>
      </c>
      <c r="G24" s="28">
        <v>1.4363219999999999E-2</v>
      </c>
      <c r="H24" s="23" t="s">
        <v>148</v>
      </c>
    </row>
    <row r="25" spans="1:8" x14ac:dyDescent="0.2">
      <c r="A25" s="24">
        <v>19</v>
      </c>
      <c r="B25" s="25" t="s">
        <v>59</v>
      </c>
      <c r="C25" s="25" t="s">
        <v>60</v>
      </c>
      <c r="D25" s="25" t="s">
        <v>61</v>
      </c>
      <c r="E25" s="26">
        <v>127695</v>
      </c>
      <c r="F25" s="27">
        <v>1247.1332175</v>
      </c>
      <c r="G25" s="28">
        <v>1.413968E-2</v>
      </c>
      <c r="H25" s="23" t="s">
        <v>148</v>
      </c>
    </row>
    <row r="26" spans="1:8" x14ac:dyDescent="0.2">
      <c r="A26" s="24">
        <v>20</v>
      </c>
      <c r="B26" s="25" t="s">
        <v>62</v>
      </c>
      <c r="C26" s="25" t="s">
        <v>63</v>
      </c>
      <c r="D26" s="25" t="s">
        <v>45</v>
      </c>
      <c r="E26" s="26">
        <v>295000</v>
      </c>
      <c r="F26" s="27">
        <v>1210.9749999999999</v>
      </c>
      <c r="G26" s="28">
        <v>1.3729730000000001E-2</v>
      </c>
      <c r="H26" s="23" t="s">
        <v>148</v>
      </c>
    </row>
    <row r="27" spans="1:8" x14ac:dyDescent="0.2">
      <c r="A27" s="24">
        <v>21</v>
      </c>
      <c r="B27" s="25" t="s">
        <v>64</v>
      </c>
      <c r="C27" s="25" t="s">
        <v>65</v>
      </c>
      <c r="D27" s="25" t="s">
        <v>66</v>
      </c>
      <c r="E27" s="26">
        <v>26009</v>
      </c>
      <c r="F27" s="27">
        <v>1177.8305694999999</v>
      </c>
      <c r="G27" s="28">
        <v>1.335394E-2</v>
      </c>
      <c r="H27" s="23" t="s">
        <v>148</v>
      </c>
    </row>
    <row r="28" spans="1:8" x14ac:dyDescent="0.2">
      <c r="A28" s="24">
        <v>22</v>
      </c>
      <c r="B28" s="25" t="s">
        <v>67</v>
      </c>
      <c r="C28" s="25" t="s">
        <v>68</v>
      </c>
      <c r="D28" s="25" t="s">
        <v>13</v>
      </c>
      <c r="E28" s="26">
        <v>77000</v>
      </c>
      <c r="F28" s="27">
        <v>1127.126</v>
      </c>
      <c r="G28" s="28">
        <v>1.277907E-2</v>
      </c>
      <c r="H28" s="23" t="s">
        <v>148</v>
      </c>
    </row>
    <row r="29" spans="1:8" x14ac:dyDescent="0.2">
      <c r="A29" s="24">
        <v>23</v>
      </c>
      <c r="B29" s="25" t="s">
        <v>69</v>
      </c>
      <c r="C29" s="25" t="s">
        <v>70</v>
      </c>
      <c r="D29" s="25" t="s">
        <v>71</v>
      </c>
      <c r="E29" s="26">
        <v>23000</v>
      </c>
      <c r="F29" s="27">
        <v>1121.779</v>
      </c>
      <c r="G29" s="28">
        <v>1.2718449999999999E-2</v>
      </c>
      <c r="H29" s="23" t="s">
        <v>148</v>
      </c>
    </row>
    <row r="30" spans="1:8" x14ac:dyDescent="0.2">
      <c r="A30" s="24">
        <v>24</v>
      </c>
      <c r="B30" s="25" t="s">
        <v>72</v>
      </c>
      <c r="C30" s="25" t="s">
        <v>73</v>
      </c>
      <c r="D30" s="25" t="s">
        <v>45</v>
      </c>
      <c r="E30" s="26">
        <v>21000</v>
      </c>
      <c r="F30" s="27">
        <v>1107.8235</v>
      </c>
      <c r="G30" s="28">
        <v>1.256022E-2</v>
      </c>
      <c r="H30" s="23" t="s">
        <v>148</v>
      </c>
    </row>
    <row r="31" spans="1:8" x14ac:dyDescent="0.2">
      <c r="A31" s="24">
        <v>25</v>
      </c>
      <c r="B31" s="25" t="s">
        <v>74</v>
      </c>
      <c r="C31" s="25" t="s">
        <v>75</v>
      </c>
      <c r="D31" s="25" t="s">
        <v>66</v>
      </c>
      <c r="E31" s="26">
        <v>155000</v>
      </c>
      <c r="F31" s="27">
        <v>1106.3900000000001</v>
      </c>
      <c r="G31" s="28">
        <v>1.254397E-2</v>
      </c>
      <c r="H31" s="23" t="s">
        <v>148</v>
      </c>
    </row>
    <row r="32" spans="1:8" x14ac:dyDescent="0.2">
      <c r="A32" s="24">
        <v>26</v>
      </c>
      <c r="B32" s="25" t="s">
        <v>76</v>
      </c>
      <c r="C32" s="25" t="s">
        <v>77</v>
      </c>
      <c r="D32" s="25" t="s">
        <v>13</v>
      </c>
      <c r="E32" s="26">
        <v>325000</v>
      </c>
      <c r="F32" s="27">
        <v>1086.4749999999999</v>
      </c>
      <c r="G32" s="28">
        <v>1.231818E-2</v>
      </c>
      <c r="H32" s="23" t="s">
        <v>148</v>
      </c>
    </row>
    <row r="33" spans="1:8" x14ac:dyDescent="0.2">
      <c r="A33" s="24">
        <v>27</v>
      </c>
      <c r="B33" s="25" t="s">
        <v>78</v>
      </c>
      <c r="C33" s="25" t="s">
        <v>79</v>
      </c>
      <c r="D33" s="25" t="s">
        <v>45</v>
      </c>
      <c r="E33" s="26">
        <v>1900000</v>
      </c>
      <c r="F33" s="27">
        <v>1076.54</v>
      </c>
      <c r="G33" s="28">
        <v>1.2205540000000001E-2</v>
      </c>
      <c r="H33" s="23" t="s">
        <v>148</v>
      </c>
    </row>
    <row r="34" spans="1:8" x14ac:dyDescent="0.2">
      <c r="A34" s="24">
        <v>28</v>
      </c>
      <c r="B34" s="25" t="s">
        <v>80</v>
      </c>
      <c r="C34" s="25" t="s">
        <v>81</v>
      </c>
      <c r="D34" s="25" t="s">
        <v>82</v>
      </c>
      <c r="E34" s="26">
        <v>575000</v>
      </c>
      <c r="F34" s="27">
        <v>1052.48</v>
      </c>
      <c r="G34" s="28">
        <v>1.1932750000000001E-2</v>
      </c>
      <c r="H34" s="23" t="s">
        <v>148</v>
      </c>
    </row>
    <row r="35" spans="1:8" x14ac:dyDescent="0.2">
      <c r="A35" s="24">
        <v>29</v>
      </c>
      <c r="B35" s="25" t="s">
        <v>83</v>
      </c>
      <c r="C35" s="25" t="s">
        <v>84</v>
      </c>
      <c r="D35" s="25" t="s">
        <v>66</v>
      </c>
      <c r="E35" s="26">
        <v>87000</v>
      </c>
      <c r="F35" s="27">
        <v>1028.9055000000001</v>
      </c>
      <c r="G35" s="28">
        <v>1.1665470000000001E-2</v>
      </c>
      <c r="H35" s="23" t="s">
        <v>148</v>
      </c>
    </row>
    <row r="36" spans="1:8" x14ac:dyDescent="0.2">
      <c r="A36" s="24">
        <v>30</v>
      </c>
      <c r="B36" s="25" t="s">
        <v>85</v>
      </c>
      <c r="C36" s="25" t="s">
        <v>86</v>
      </c>
      <c r="D36" s="25" t="s">
        <v>19</v>
      </c>
      <c r="E36" s="26">
        <v>95000</v>
      </c>
      <c r="F36" s="27">
        <v>1003.96</v>
      </c>
      <c r="G36" s="28">
        <v>1.1382639999999999E-2</v>
      </c>
      <c r="H36" s="23" t="s">
        <v>148</v>
      </c>
    </row>
    <row r="37" spans="1:8" x14ac:dyDescent="0.2">
      <c r="A37" s="24">
        <v>31</v>
      </c>
      <c r="B37" s="25" t="s">
        <v>87</v>
      </c>
      <c r="C37" s="25" t="s">
        <v>88</v>
      </c>
      <c r="D37" s="25" t="s">
        <v>89</v>
      </c>
      <c r="E37" s="26">
        <v>225000</v>
      </c>
      <c r="F37" s="27">
        <v>965.7</v>
      </c>
      <c r="G37" s="28">
        <v>1.0948859999999999E-2</v>
      </c>
      <c r="H37" s="23" t="s">
        <v>148</v>
      </c>
    </row>
    <row r="38" spans="1:8" ht="25.5" x14ac:dyDescent="0.2">
      <c r="A38" s="24">
        <v>32</v>
      </c>
      <c r="B38" s="25" t="s">
        <v>90</v>
      </c>
      <c r="C38" s="25" t="s">
        <v>91</v>
      </c>
      <c r="D38" s="25" t="s">
        <v>25</v>
      </c>
      <c r="E38" s="26">
        <v>175000</v>
      </c>
      <c r="F38" s="27">
        <v>942.11249999999995</v>
      </c>
      <c r="G38" s="28">
        <v>1.068143E-2</v>
      </c>
      <c r="H38" s="23" t="s">
        <v>148</v>
      </c>
    </row>
    <row r="39" spans="1:8" x14ac:dyDescent="0.2">
      <c r="A39" s="24">
        <v>33</v>
      </c>
      <c r="B39" s="25" t="s">
        <v>92</v>
      </c>
      <c r="C39" s="25" t="s">
        <v>93</v>
      </c>
      <c r="D39" s="25" t="s">
        <v>71</v>
      </c>
      <c r="E39" s="26">
        <v>104000</v>
      </c>
      <c r="F39" s="27">
        <v>939.48400000000004</v>
      </c>
      <c r="G39" s="28">
        <v>1.065163E-2</v>
      </c>
      <c r="H39" s="23" t="s">
        <v>148</v>
      </c>
    </row>
    <row r="40" spans="1:8" x14ac:dyDescent="0.2">
      <c r="A40" s="24">
        <v>34</v>
      </c>
      <c r="B40" s="25" t="s">
        <v>94</v>
      </c>
      <c r="C40" s="25" t="s">
        <v>95</v>
      </c>
      <c r="D40" s="25" t="s">
        <v>61</v>
      </c>
      <c r="E40" s="26">
        <v>75000</v>
      </c>
      <c r="F40" s="27">
        <v>918.5625</v>
      </c>
      <c r="G40" s="28">
        <v>1.0414430000000001E-2</v>
      </c>
      <c r="H40" s="23" t="s">
        <v>148</v>
      </c>
    </row>
    <row r="41" spans="1:8" x14ac:dyDescent="0.2">
      <c r="A41" s="24">
        <v>35</v>
      </c>
      <c r="B41" s="25" t="s">
        <v>96</v>
      </c>
      <c r="C41" s="25" t="s">
        <v>97</v>
      </c>
      <c r="D41" s="25" t="s">
        <v>66</v>
      </c>
      <c r="E41" s="26">
        <v>30000</v>
      </c>
      <c r="F41" s="27">
        <v>915.55499999999995</v>
      </c>
      <c r="G41" s="28">
        <v>1.038033E-2</v>
      </c>
      <c r="H41" s="23" t="s">
        <v>148</v>
      </c>
    </row>
    <row r="42" spans="1:8" x14ac:dyDescent="0.2">
      <c r="A42" s="24">
        <v>36</v>
      </c>
      <c r="B42" s="25" t="s">
        <v>98</v>
      </c>
      <c r="C42" s="25" t="s">
        <v>99</v>
      </c>
      <c r="D42" s="25" t="s">
        <v>22</v>
      </c>
      <c r="E42" s="26">
        <v>60000</v>
      </c>
      <c r="F42" s="27">
        <v>892.11</v>
      </c>
      <c r="G42" s="28">
        <v>1.011452E-2</v>
      </c>
      <c r="H42" s="23" t="s">
        <v>148</v>
      </c>
    </row>
    <row r="43" spans="1:8" x14ac:dyDescent="0.2">
      <c r="A43" s="24">
        <v>37</v>
      </c>
      <c r="B43" s="25" t="s">
        <v>100</v>
      </c>
      <c r="C43" s="25" t="s">
        <v>101</v>
      </c>
      <c r="D43" s="25" t="s">
        <v>45</v>
      </c>
      <c r="E43" s="26">
        <v>16000</v>
      </c>
      <c r="F43" s="27">
        <v>887.4</v>
      </c>
      <c r="G43" s="28">
        <v>1.006112E-2</v>
      </c>
      <c r="H43" s="23" t="s">
        <v>148</v>
      </c>
    </row>
    <row r="44" spans="1:8" x14ac:dyDescent="0.2">
      <c r="A44" s="24">
        <v>38</v>
      </c>
      <c r="B44" s="25" t="s">
        <v>102</v>
      </c>
      <c r="C44" s="25" t="s">
        <v>103</v>
      </c>
      <c r="D44" s="25" t="s">
        <v>66</v>
      </c>
      <c r="E44" s="26">
        <v>58000</v>
      </c>
      <c r="F44" s="27">
        <v>884.64499999999998</v>
      </c>
      <c r="G44" s="28">
        <v>1.002988E-2</v>
      </c>
      <c r="H44" s="23" t="s">
        <v>148</v>
      </c>
    </row>
    <row r="45" spans="1:8" x14ac:dyDescent="0.2">
      <c r="A45" s="24">
        <v>39</v>
      </c>
      <c r="B45" s="25" t="s">
        <v>104</v>
      </c>
      <c r="C45" s="25" t="s">
        <v>105</v>
      </c>
      <c r="D45" s="25" t="s">
        <v>28</v>
      </c>
      <c r="E45" s="26">
        <v>40000</v>
      </c>
      <c r="F45" s="27">
        <v>868.48</v>
      </c>
      <c r="G45" s="28">
        <v>9.8466100000000004E-3</v>
      </c>
      <c r="H45" s="23" t="s">
        <v>148</v>
      </c>
    </row>
    <row r="46" spans="1:8" x14ac:dyDescent="0.2">
      <c r="A46" s="24">
        <v>40</v>
      </c>
      <c r="B46" s="25" t="s">
        <v>106</v>
      </c>
      <c r="C46" s="25" t="s">
        <v>107</v>
      </c>
      <c r="D46" s="25" t="s">
        <v>71</v>
      </c>
      <c r="E46" s="26">
        <v>25000</v>
      </c>
      <c r="F46" s="27">
        <v>844.1</v>
      </c>
      <c r="G46" s="28">
        <v>9.5701899999999993E-3</v>
      </c>
      <c r="H46" s="23" t="s">
        <v>148</v>
      </c>
    </row>
    <row r="47" spans="1:8" x14ac:dyDescent="0.2">
      <c r="A47" s="24">
        <v>41</v>
      </c>
      <c r="B47" s="25" t="s">
        <v>108</v>
      </c>
      <c r="C47" s="25" t="s">
        <v>109</v>
      </c>
      <c r="D47" s="25" t="s">
        <v>19</v>
      </c>
      <c r="E47" s="26">
        <v>380000</v>
      </c>
      <c r="F47" s="27">
        <v>796.024</v>
      </c>
      <c r="G47" s="28">
        <v>9.0251199999999993E-3</v>
      </c>
      <c r="H47" s="23" t="s">
        <v>148</v>
      </c>
    </row>
    <row r="48" spans="1:8" x14ac:dyDescent="0.2">
      <c r="A48" s="24">
        <v>42</v>
      </c>
      <c r="B48" s="25" t="s">
        <v>110</v>
      </c>
      <c r="C48" s="25" t="s">
        <v>111</v>
      </c>
      <c r="D48" s="25" t="s">
        <v>66</v>
      </c>
      <c r="E48" s="26">
        <v>45662</v>
      </c>
      <c r="F48" s="27">
        <v>774.74715400000002</v>
      </c>
      <c r="G48" s="28">
        <v>8.7838900000000008E-3</v>
      </c>
      <c r="H48" s="23" t="s">
        <v>148</v>
      </c>
    </row>
    <row r="49" spans="1:8" x14ac:dyDescent="0.2">
      <c r="A49" s="24">
        <v>43</v>
      </c>
      <c r="B49" s="25" t="s">
        <v>112</v>
      </c>
      <c r="C49" s="25" t="s">
        <v>113</v>
      </c>
      <c r="D49" s="25" t="s">
        <v>45</v>
      </c>
      <c r="E49" s="26">
        <v>135000</v>
      </c>
      <c r="F49" s="27">
        <v>760.86</v>
      </c>
      <c r="G49" s="28">
        <v>8.6264400000000008E-3</v>
      </c>
      <c r="H49" s="23" t="s">
        <v>148</v>
      </c>
    </row>
    <row r="50" spans="1:8" x14ac:dyDescent="0.2">
      <c r="A50" s="24">
        <v>44</v>
      </c>
      <c r="B50" s="25" t="s">
        <v>114</v>
      </c>
      <c r="C50" s="25" t="s">
        <v>115</v>
      </c>
      <c r="D50" s="25" t="s">
        <v>45</v>
      </c>
      <c r="E50" s="26">
        <v>6000</v>
      </c>
      <c r="F50" s="27">
        <v>759.21900000000005</v>
      </c>
      <c r="G50" s="28">
        <v>8.6078300000000003E-3</v>
      </c>
      <c r="H50" s="23" t="s">
        <v>148</v>
      </c>
    </row>
    <row r="51" spans="1:8" x14ac:dyDescent="0.2">
      <c r="A51" s="24">
        <v>45</v>
      </c>
      <c r="B51" s="25" t="s">
        <v>116</v>
      </c>
      <c r="C51" s="25" t="s">
        <v>117</v>
      </c>
      <c r="D51" s="25" t="s">
        <v>45</v>
      </c>
      <c r="E51" s="26">
        <v>165000</v>
      </c>
      <c r="F51" s="27">
        <v>741.09749999999997</v>
      </c>
      <c r="G51" s="28">
        <v>8.4023799999999992E-3</v>
      </c>
      <c r="H51" s="23" t="s">
        <v>148</v>
      </c>
    </row>
    <row r="52" spans="1:8" x14ac:dyDescent="0.2">
      <c r="A52" s="24">
        <v>46</v>
      </c>
      <c r="B52" s="25" t="s">
        <v>118</v>
      </c>
      <c r="C52" s="25" t="s">
        <v>119</v>
      </c>
      <c r="D52" s="25" t="s">
        <v>66</v>
      </c>
      <c r="E52" s="26">
        <v>101916</v>
      </c>
      <c r="F52" s="27">
        <v>733.54040999999995</v>
      </c>
      <c r="G52" s="28">
        <v>8.3166999999999998E-3</v>
      </c>
      <c r="H52" s="23" t="s">
        <v>148</v>
      </c>
    </row>
    <row r="53" spans="1:8" x14ac:dyDescent="0.2">
      <c r="A53" s="24">
        <v>47</v>
      </c>
      <c r="B53" s="25" t="s">
        <v>120</v>
      </c>
      <c r="C53" s="25" t="s">
        <v>121</v>
      </c>
      <c r="D53" s="25" t="s">
        <v>45</v>
      </c>
      <c r="E53" s="26">
        <v>20000</v>
      </c>
      <c r="F53" s="27">
        <v>730.82</v>
      </c>
      <c r="G53" s="28">
        <v>8.2858500000000009E-3</v>
      </c>
      <c r="H53" s="23" t="s">
        <v>148</v>
      </c>
    </row>
    <row r="54" spans="1:8" x14ac:dyDescent="0.2">
      <c r="A54" s="24">
        <v>48</v>
      </c>
      <c r="B54" s="25" t="s">
        <v>122</v>
      </c>
      <c r="C54" s="25" t="s">
        <v>123</v>
      </c>
      <c r="D54" s="25" t="s">
        <v>45</v>
      </c>
      <c r="E54" s="26">
        <v>325000</v>
      </c>
      <c r="F54" s="27">
        <v>703.39750000000004</v>
      </c>
      <c r="G54" s="28">
        <v>7.9749399999999998E-3</v>
      </c>
      <c r="H54" s="23" t="s">
        <v>148</v>
      </c>
    </row>
    <row r="55" spans="1:8" x14ac:dyDescent="0.2">
      <c r="A55" s="24">
        <v>49</v>
      </c>
      <c r="B55" s="25" t="s">
        <v>124</v>
      </c>
      <c r="C55" s="25" t="s">
        <v>125</v>
      </c>
      <c r="D55" s="25" t="s">
        <v>71</v>
      </c>
      <c r="E55" s="26">
        <v>60000</v>
      </c>
      <c r="F55" s="27">
        <v>701.49</v>
      </c>
      <c r="G55" s="28">
        <v>7.9533199999999998E-3</v>
      </c>
      <c r="H55" s="23" t="s">
        <v>148</v>
      </c>
    </row>
    <row r="56" spans="1:8" ht="25.5" x14ac:dyDescent="0.2">
      <c r="A56" s="24">
        <v>50</v>
      </c>
      <c r="B56" s="25" t="s">
        <v>126</v>
      </c>
      <c r="C56" s="25" t="s">
        <v>127</v>
      </c>
      <c r="D56" s="25" t="s">
        <v>128</v>
      </c>
      <c r="E56" s="26">
        <v>125000</v>
      </c>
      <c r="F56" s="27">
        <v>693.5625</v>
      </c>
      <c r="G56" s="28">
        <v>7.8634399999999993E-3</v>
      </c>
      <c r="H56" s="23" t="s">
        <v>148</v>
      </c>
    </row>
    <row r="57" spans="1:8" x14ac:dyDescent="0.2">
      <c r="A57" s="24">
        <v>51</v>
      </c>
      <c r="B57" s="25" t="s">
        <v>129</v>
      </c>
      <c r="C57" s="25" t="s">
        <v>130</v>
      </c>
      <c r="D57" s="25" t="s">
        <v>56</v>
      </c>
      <c r="E57" s="26">
        <v>90000</v>
      </c>
      <c r="F57" s="27">
        <v>622.44000000000005</v>
      </c>
      <c r="G57" s="28">
        <v>7.0570700000000004E-3</v>
      </c>
      <c r="H57" s="23" t="s">
        <v>148</v>
      </c>
    </row>
    <row r="58" spans="1:8" x14ac:dyDescent="0.2">
      <c r="A58" s="24">
        <v>52</v>
      </c>
      <c r="B58" s="25" t="s">
        <v>131</v>
      </c>
      <c r="C58" s="25" t="s">
        <v>132</v>
      </c>
      <c r="D58" s="25" t="s">
        <v>56</v>
      </c>
      <c r="E58" s="26">
        <v>235000</v>
      </c>
      <c r="F58" s="27">
        <v>599.48500000000001</v>
      </c>
      <c r="G58" s="28">
        <v>6.7968100000000004E-3</v>
      </c>
      <c r="H58" s="23" t="s">
        <v>148</v>
      </c>
    </row>
    <row r="59" spans="1:8" x14ac:dyDescent="0.2">
      <c r="A59" s="24">
        <v>53</v>
      </c>
      <c r="B59" s="25" t="s">
        <v>133</v>
      </c>
      <c r="C59" s="25" t="s">
        <v>134</v>
      </c>
      <c r="D59" s="25" t="s">
        <v>66</v>
      </c>
      <c r="E59" s="26">
        <v>20720</v>
      </c>
      <c r="F59" s="27">
        <v>599.39851999999996</v>
      </c>
      <c r="G59" s="28">
        <v>6.7958300000000001E-3</v>
      </c>
      <c r="H59" s="23" t="s">
        <v>148</v>
      </c>
    </row>
    <row r="60" spans="1:8" x14ac:dyDescent="0.2">
      <c r="A60" s="24">
        <v>54</v>
      </c>
      <c r="B60" s="25" t="s">
        <v>135</v>
      </c>
      <c r="C60" s="25" t="s">
        <v>136</v>
      </c>
      <c r="D60" s="25" t="s">
        <v>137</v>
      </c>
      <c r="E60" s="26">
        <v>50000</v>
      </c>
      <c r="F60" s="27">
        <v>456.15</v>
      </c>
      <c r="G60" s="28">
        <v>5.1717100000000004E-3</v>
      </c>
      <c r="H60" s="23" t="s">
        <v>148</v>
      </c>
    </row>
    <row r="61" spans="1:8" ht="25.5" x14ac:dyDescent="0.2">
      <c r="A61" s="24">
        <v>55</v>
      </c>
      <c r="B61" s="25" t="s">
        <v>138</v>
      </c>
      <c r="C61" s="25" t="s">
        <v>139</v>
      </c>
      <c r="D61" s="25" t="s">
        <v>128</v>
      </c>
      <c r="E61" s="26">
        <v>1100</v>
      </c>
      <c r="F61" s="27">
        <v>370.52839999999998</v>
      </c>
      <c r="G61" s="28">
        <v>4.2009600000000001E-3</v>
      </c>
      <c r="H61" s="23" t="s">
        <v>148</v>
      </c>
    </row>
    <row r="62" spans="1:8" x14ac:dyDescent="0.2">
      <c r="A62" s="24">
        <v>56</v>
      </c>
      <c r="B62" s="25" t="s">
        <v>140</v>
      </c>
      <c r="C62" s="25" t="s">
        <v>141</v>
      </c>
      <c r="D62" s="25" t="s">
        <v>19</v>
      </c>
      <c r="E62" s="26">
        <v>140000</v>
      </c>
      <c r="F62" s="27">
        <v>350.49</v>
      </c>
      <c r="G62" s="28">
        <v>3.9737699999999997E-3</v>
      </c>
      <c r="H62" s="23" t="s">
        <v>148</v>
      </c>
    </row>
    <row r="63" spans="1:8" x14ac:dyDescent="0.2">
      <c r="A63" s="24">
        <v>57</v>
      </c>
      <c r="B63" s="25" t="s">
        <v>142</v>
      </c>
      <c r="C63" s="25" t="s">
        <v>143</v>
      </c>
      <c r="D63" s="25" t="s">
        <v>38</v>
      </c>
      <c r="E63" s="26">
        <v>53808</v>
      </c>
      <c r="F63" s="27">
        <v>122.090352</v>
      </c>
      <c r="G63" s="28">
        <v>1.38423E-3</v>
      </c>
      <c r="H63" s="23" t="s">
        <v>148</v>
      </c>
    </row>
    <row r="64" spans="1:8" x14ac:dyDescent="0.2">
      <c r="A64" s="21"/>
      <c r="B64" s="21"/>
      <c r="C64" s="22" t="s">
        <v>147</v>
      </c>
      <c r="D64" s="21"/>
      <c r="E64" s="21" t="s">
        <v>148</v>
      </c>
      <c r="F64" s="29">
        <v>84158.076884188995</v>
      </c>
      <c r="G64" s="30">
        <v>0.95416299999999998</v>
      </c>
      <c r="H64" s="23" t="s">
        <v>148</v>
      </c>
    </row>
    <row r="65" spans="1:8" x14ac:dyDescent="0.2">
      <c r="A65" s="21"/>
      <c r="B65" s="21"/>
      <c r="C65" s="31"/>
      <c r="D65" s="21"/>
      <c r="E65" s="21"/>
      <c r="F65" s="32"/>
      <c r="G65" s="32"/>
      <c r="H65" s="23" t="s">
        <v>148</v>
      </c>
    </row>
    <row r="66" spans="1:8" x14ac:dyDescent="0.2">
      <c r="A66" s="21"/>
      <c r="B66" s="21"/>
      <c r="C66" s="22" t="s">
        <v>149</v>
      </c>
      <c r="D66" s="21"/>
      <c r="E66" s="21"/>
      <c r="F66" s="21"/>
      <c r="G66" s="21"/>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151</v>
      </c>
      <c r="D69" s="21"/>
      <c r="E69" s="21"/>
      <c r="F69" s="21"/>
      <c r="G69" s="21"/>
      <c r="H69" s="23" t="s">
        <v>148</v>
      </c>
    </row>
    <row r="70" spans="1:8" x14ac:dyDescent="0.2">
      <c r="A70" s="24">
        <v>1</v>
      </c>
      <c r="B70" s="25" t="s">
        <v>144</v>
      </c>
      <c r="C70" s="34" t="s">
        <v>847</v>
      </c>
      <c r="D70" s="25" t="s">
        <v>145</v>
      </c>
      <c r="E70" s="26">
        <v>559425</v>
      </c>
      <c r="F70" s="27">
        <v>1.1189000000000001E-5</v>
      </c>
      <c r="G70" s="35" t="s">
        <v>146</v>
      </c>
      <c r="H70" s="23" t="s">
        <v>148</v>
      </c>
    </row>
    <row r="71" spans="1:8" x14ac:dyDescent="0.2">
      <c r="A71" s="21"/>
      <c r="B71" s="21"/>
      <c r="C71" s="22" t="s">
        <v>147</v>
      </c>
      <c r="D71" s="21"/>
      <c r="E71" s="21" t="s">
        <v>148</v>
      </c>
      <c r="F71" s="33" t="s">
        <v>150</v>
      </c>
      <c r="G71" s="30">
        <v>0</v>
      </c>
      <c r="H71" s="23" t="s">
        <v>148</v>
      </c>
    </row>
    <row r="72" spans="1:8" x14ac:dyDescent="0.2">
      <c r="A72" s="21"/>
      <c r="B72" s="21"/>
      <c r="C72" s="31"/>
      <c r="D72" s="21"/>
      <c r="E72" s="21"/>
      <c r="F72" s="32"/>
      <c r="G72" s="32"/>
      <c r="H72" s="23" t="s">
        <v>148</v>
      </c>
    </row>
    <row r="73" spans="1:8" x14ac:dyDescent="0.2">
      <c r="A73" s="21"/>
      <c r="B73" s="21"/>
      <c r="C73" s="22" t="s">
        <v>152</v>
      </c>
      <c r="D73" s="21"/>
      <c r="E73" s="21"/>
      <c r="F73" s="21"/>
      <c r="G73" s="21"/>
      <c r="H73" s="23" t="s">
        <v>148</v>
      </c>
    </row>
    <row r="74" spans="1:8" x14ac:dyDescent="0.2">
      <c r="A74" s="21"/>
      <c r="B74" s="21"/>
      <c r="C74" s="22" t="s">
        <v>147</v>
      </c>
      <c r="D74" s="21"/>
      <c r="E74" s="21" t="s">
        <v>148</v>
      </c>
      <c r="F74" s="33" t="s">
        <v>150</v>
      </c>
      <c r="G74" s="30">
        <v>0</v>
      </c>
      <c r="H74" s="23" t="s">
        <v>148</v>
      </c>
    </row>
    <row r="75" spans="1:8" x14ac:dyDescent="0.2">
      <c r="A75" s="21"/>
      <c r="B75" s="21"/>
      <c r="C75" s="31"/>
      <c r="D75" s="21"/>
      <c r="E75" s="21"/>
      <c r="F75" s="32"/>
      <c r="G75" s="32"/>
      <c r="H75" s="23" t="s">
        <v>148</v>
      </c>
    </row>
    <row r="76" spans="1:8" x14ac:dyDescent="0.2">
      <c r="A76" s="21"/>
      <c r="B76" s="21"/>
      <c r="C76" s="22" t="s">
        <v>153</v>
      </c>
      <c r="D76" s="21"/>
      <c r="E76" s="21"/>
      <c r="F76" s="32"/>
      <c r="G76" s="32"/>
      <c r="H76" s="23" t="s">
        <v>148</v>
      </c>
    </row>
    <row r="77" spans="1:8" x14ac:dyDescent="0.2">
      <c r="A77" s="21"/>
      <c r="B77" s="21"/>
      <c r="C77" s="22" t="s">
        <v>147</v>
      </c>
      <c r="D77" s="21"/>
      <c r="E77" s="21" t="s">
        <v>148</v>
      </c>
      <c r="F77" s="33" t="s">
        <v>150</v>
      </c>
      <c r="G77" s="30">
        <v>0</v>
      </c>
      <c r="H77" s="23" t="s">
        <v>148</v>
      </c>
    </row>
    <row r="78" spans="1:8" x14ac:dyDescent="0.2">
      <c r="A78" s="21"/>
      <c r="B78" s="21"/>
      <c r="C78" s="31"/>
      <c r="D78" s="21"/>
      <c r="E78" s="21"/>
      <c r="F78" s="32"/>
      <c r="G78" s="32"/>
      <c r="H78" s="23" t="s">
        <v>148</v>
      </c>
    </row>
    <row r="79" spans="1:8" x14ac:dyDescent="0.2">
      <c r="A79" s="21"/>
      <c r="B79" s="21"/>
      <c r="C79" s="22" t="s">
        <v>154</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155</v>
      </c>
      <c r="D82" s="21"/>
      <c r="E82" s="21"/>
      <c r="F82" s="29">
        <v>84158.076884188995</v>
      </c>
      <c r="G82" s="30">
        <v>0.95416299999999998</v>
      </c>
      <c r="H82" s="23" t="s">
        <v>148</v>
      </c>
    </row>
    <row r="83" spans="1:8" x14ac:dyDescent="0.2">
      <c r="A83" s="21"/>
      <c r="B83" s="21"/>
      <c r="C83" s="31"/>
      <c r="D83" s="21"/>
      <c r="E83" s="21"/>
      <c r="F83" s="32"/>
      <c r="G83" s="32"/>
      <c r="H83" s="23" t="s">
        <v>148</v>
      </c>
    </row>
    <row r="84" spans="1:8" x14ac:dyDescent="0.2">
      <c r="A84" s="21"/>
      <c r="B84" s="21"/>
      <c r="C84" s="22" t="s">
        <v>156</v>
      </c>
      <c r="D84" s="21"/>
      <c r="E84" s="21"/>
      <c r="F84" s="32"/>
      <c r="G84" s="32"/>
      <c r="H84" s="23" t="s">
        <v>148</v>
      </c>
    </row>
    <row r="85" spans="1:8" x14ac:dyDescent="0.2">
      <c r="A85" s="21"/>
      <c r="B85" s="21"/>
      <c r="C85" s="22" t="s">
        <v>10</v>
      </c>
      <c r="D85" s="21"/>
      <c r="E85" s="21"/>
      <c r="F85" s="32"/>
      <c r="G85" s="32"/>
      <c r="H85" s="23" t="s">
        <v>148</v>
      </c>
    </row>
    <row r="86" spans="1:8" x14ac:dyDescent="0.2">
      <c r="A86" s="21"/>
      <c r="B86" s="21"/>
      <c r="C86" s="22" t="s">
        <v>147</v>
      </c>
      <c r="D86" s="21"/>
      <c r="E86" s="21" t="s">
        <v>148</v>
      </c>
      <c r="F86" s="33" t="s">
        <v>150</v>
      </c>
      <c r="G86" s="30">
        <v>0</v>
      </c>
      <c r="H86" s="23" t="s">
        <v>148</v>
      </c>
    </row>
    <row r="87" spans="1:8" x14ac:dyDescent="0.2">
      <c r="A87" s="21"/>
      <c r="B87" s="21"/>
      <c r="C87" s="31"/>
      <c r="D87" s="21"/>
      <c r="E87" s="21"/>
      <c r="F87" s="32"/>
      <c r="G87" s="32"/>
      <c r="H87" s="23" t="s">
        <v>148</v>
      </c>
    </row>
    <row r="88" spans="1:8" x14ac:dyDescent="0.2">
      <c r="A88" s="21"/>
      <c r="B88" s="21"/>
      <c r="C88" s="22" t="s">
        <v>157</v>
      </c>
      <c r="D88" s="21"/>
      <c r="E88" s="21"/>
      <c r="F88" s="21"/>
      <c r="G88" s="21"/>
      <c r="H88" s="23" t="s">
        <v>148</v>
      </c>
    </row>
    <row r="89" spans="1:8" x14ac:dyDescent="0.2">
      <c r="A89" s="21"/>
      <c r="B89" s="21"/>
      <c r="C89" s="22" t="s">
        <v>147</v>
      </c>
      <c r="D89" s="21"/>
      <c r="E89" s="21" t="s">
        <v>148</v>
      </c>
      <c r="F89" s="33" t="s">
        <v>150</v>
      </c>
      <c r="G89" s="30">
        <v>0</v>
      </c>
      <c r="H89" s="23" t="s">
        <v>148</v>
      </c>
    </row>
    <row r="90" spans="1:8" x14ac:dyDescent="0.2">
      <c r="A90" s="21"/>
      <c r="B90" s="21"/>
      <c r="C90" s="31"/>
      <c r="D90" s="21"/>
      <c r="E90" s="21"/>
      <c r="F90" s="32"/>
      <c r="G90" s="32"/>
      <c r="H90" s="23" t="s">
        <v>148</v>
      </c>
    </row>
    <row r="91" spans="1:8" x14ac:dyDescent="0.2">
      <c r="A91" s="21"/>
      <c r="B91" s="21"/>
      <c r="C91" s="22" t="s">
        <v>158</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159</v>
      </c>
      <c r="D94" s="21"/>
      <c r="E94" s="21"/>
      <c r="F94" s="32"/>
      <c r="G94" s="32"/>
      <c r="H94" s="23" t="s">
        <v>148</v>
      </c>
    </row>
    <row r="95" spans="1:8" x14ac:dyDescent="0.2">
      <c r="A95" s="21"/>
      <c r="B95" s="21"/>
      <c r="C95" s="22" t="s">
        <v>147</v>
      </c>
      <c r="D95" s="21"/>
      <c r="E95" s="21" t="s">
        <v>148</v>
      </c>
      <c r="F95" s="33" t="s">
        <v>150</v>
      </c>
      <c r="G95" s="30">
        <v>0</v>
      </c>
      <c r="H95" s="23" t="s">
        <v>148</v>
      </c>
    </row>
    <row r="96" spans="1:8" x14ac:dyDescent="0.2">
      <c r="A96" s="21"/>
      <c r="B96" s="21"/>
      <c r="C96" s="31"/>
      <c r="D96" s="21"/>
      <c r="E96" s="21"/>
      <c r="F96" s="32"/>
      <c r="G96" s="32"/>
      <c r="H96" s="23" t="s">
        <v>148</v>
      </c>
    </row>
    <row r="97" spans="1:8" x14ac:dyDescent="0.2">
      <c r="A97" s="21"/>
      <c r="B97" s="21"/>
      <c r="C97" s="22" t="s">
        <v>160</v>
      </c>
      <c r="D97" s="21"/>
      <c r="E97" s="21"/>
      <c r="F97" s="29">
        <v>0</v>
      </c>
      <c r="G97" s="30">
        <v>0</v>
      </c>
      <c r="H97" s="23" t="s">
        <v>148</v>
      </c>
    </row>
    <row r="98" spans="1:8" x14ac:dyDescent="0.2">
      <c r="A98" s="21"/>
      <c r="B98" s="21"/>
      <c r="C98" s="31"/>
      <c r="D98" s="21"/>
      <c r="E98" s="21"/>
      <c r="F98" s="32"/>
      <c r="G98" s="32"/>
      <c r="H98" s="23" t="s">
        <v>148</v>
      </c>
    </row>
    <row r="99" spans="1:8" x14ac:dyDescent="0.2">
      <c r="A99" s="21"/>
      <c r="B99" s="21"/>
      <c r="C99" s="22" t="s">
        <v>161</v>
      </c>
      <c r="D99" s="21"/>
      <c r="E99" s="21"/>
      <c r="F99" s="32"/>
      <c r="G99" s="32"/>
      <c r="H99" s="23" t="s">
        <v>148</v>
      </c>
    </row>
    <row r="100" spans="1:8" x14ac:dyDescent="0.2">
      <c r="A100" s="21"/>
      <c r="B100" s="21"/>
      <c r="C100" s="22" t="s">
        <v>162</v>
      </c>
      <c r="D100" s="21"/>
      <c r="E100" s="21"/>
      <c r="F100" s="32"/>
      <c r="G100" s="32"/>
      <c r="H100" s="23" t="s">
        <v>148</v>
      </c>
    </row>
    <row r="101" spans="1:8" x14ac:dyDescent="0.2">
      <c r="A101" s="21"/>
      <c r="B101" s="21"/>
      <c r="C101" s="22" t="s">
        <v>147</v>
      </c>
      <c r="D101" s="21"/>
      <c r="E101" s="21" t="s">
        <v>148</v>
      </c>
      <c r="F101" s="33" t="s">
        <v>150</v>
      </c>
      <c r="G101" s="30">
        <v>0</v>
      </c>
      <c r="H101" s="23" t="s">
        <v>148</v>
      </c>
    </row>
    <row r="102" spans="1:8" x14ac:dyDescent="0.2">
      <c r="A102" s="21"/>
      <c r="B102" s="21"/>
      <c r="C102" s="31"/>
      <c r="D102" s="21"/>
      <c r="E102" s="21"/>
      <c r="F102" s="32"/>
      <c r="G102" s="32"/>
      <c r="H102" s="23" t="s">
        <v>148</v>
      </c>
    </row>
    <row r="103" spans="1:8" x14ac:dyDescent="0.2">
      <c r="A103" s="21"/>
      <c r="B103" s="21"/>
      <c r="C103" s="22" t="s">
        <v>163</v>
      </c>
      <c r="D103" s="21"/>
      <c r="E103" s="21"/>
      <c r="F103" s="32"/>
      <c r="G103" s="32"/>
      <c r="H103" s="23" t="s">
        <v>148</v>
      </c>
    </row>
    <row r="104" spans="1:8" x14ac:dyDescent="0.2">
      <c r="A104" s="21"/>
      <c r="B104" s="21"/>
      <c r="C104" s="22" t="s">
        <v>147</v>
      </c>
      <c r="D104" s="21"/>
      <c r="E104" s="21" t="s">
        <v>148</v>
      </c>
      <c r="F104" s="33" t="s">
        <v>150</v>
      </c>
      <c r="G104" s="30">
        <v>0</v>
      </c>
      <c r="H104" s="23" t="s">
        <v>148</v>
      </c>
    </row>
    <row r="105" spans="1:8" x14ac:dyDescent="0.2">
      <c r="A105" s="21"/>
      <c r="B105" s="21"/>
      <c r="C105" s="31"/>
      <c r="D105" s="21"/>
      <c r="E105" s="21"/>
      <c r="F105" s="32"/>
      <c r="G105" s="32"/>
      <c r="H105" s="23" t="s">
        <v>148</v>
      </c>
    </row>
    <row r="106" spans="1:8" x14ac:dyDescent="0.2">
      <c r="A106" s="21"/>
      <c r="B106" s="21"/>
      <c r="C106" s="22" t="s">
        <v>164</v>
      </c>
      <c r="D106" s="21"/>
      <c r="E106" s="21"/>
      <c r="F106" s="32"/>
      <c r="G106" s="32"/>
      <c r="H106" s="23" t="s">
        <v>148</v>
      </c>
    </row>
    <row r="107" spans="1:8" x14ac:dyDescent="0.2">
      <c r="A107" s="21"/>
      <c r="B107" s="21"/>
      <c r="C107" s="22" t="s">
        <v>147</v>
      </c>
      <c r="D107" s="21"/>
      <c r="E107" s="21" t="s">
        <v>148</v>
      </c>
      <c r="F107" s="33" t="s">
        <v>150</v>
      </c>
      <c r="G107" s="30">
        <v>0</v>
      </c>
      <c r="H107" s="23" t="s">
        <v>148</v>
      </c>
    </row>
    <row r="108" spans="1:8" x14ac:dyDescent="0.2">
      <c r="A108" s="21"/>
      <c r="B108" s="21"/>
      <c r="C108" s="31"/>
      <c r="D108" s="21"/>
      <c r="E108" s="21"/>
      <c r="F108" s="32"/>
      <c r="G108" s="32"/>
      <c r="H108" s="23" t="s">
        <v>148</v>
      </c>
    </row>
    <row r="109" spans="1:8" x14ac:dyDescent="0.2">
      <c r="A109" s="21"/>
      <c r="B109" s="21"/>
      <c r="C109" s="22" t="s">
        <v>165</v>
      </c>
      <c r="D109" s="21"/>
      <c r="E109" s="21"/>
      <c r="F109" s="32"/>
      <c r="G109" s="32"/>
      <c r="H109" s="23" t="s">
        <v>148</v>
      </c>
    </row>
    <row r="110" spans="1:8" x14ac:dyDescent="0.2">
      <c r="A110" s="24">
        <v>1</v>
      </c>
      <c r="B110" s="25"/>
      <c r="C110" s="25" t="s">
        <v>166</v>
      </c>
      <c r="D110" s="25"/>
      <c r="E110" s="35"/>
      <c r="F110" s="27">
        <v>3452.090714511</v>
      </c>
      <c r="G110" s="28">
        <v>3.9138930000000002E-2</v>
      </c>
      <c r="H110" s="23">
        <v>6.76</v>
      </c>
    </row>
    <row r="111" spans="1:8" x14ac:dyDescent="0.2">
      <c r="A111" s="21"/>
      <c r="B111" s="21"/>
      <c r="C111" s="22" t="s">
        <v>147</v>
      </c>
      <c r="D111" s="21"/>
      <c r="E111" s="21" t="s">
        <v>148</v>
      </c>
      <c r="F111" s="29">
        <v>3452.090714511</v>
      </c>
      <c r="G111" s="30">
        <v>3.9138930000000002E-2</v>
      </c>
      <c r="H111" s="23" t="s">
        <v>148</v>
      </c>
    </row>
    <row r="112" spans="1:8" x14ac:dyDescent="0.2">
      <c r="A112" s="21"/>
      <c r="B112" s="21"/>
      <c r="C112" s="31"/>
      <c r="D112" s="21"/>
      <c r="E112" s="21"/>
      <c r="F112" s="32"/>
      <c r="G112" s="32"/>
      <c r="H112" s="23" t="s">
        <v>148</v>
      </c>
    </row>
    <row r="113" spans="1:8" x14ac:dyDescent="0.2">
      <c r="A113" s="21"/>
      <c r="B113" s="21"/>
      <c r="C113" s="22" t="s">
        <v>167</v>
      </c>
      <c r="D113" s="21"/>
      <c r="E113" s="21"/>
      <c r="F113" s="29">
        <v>3452.090714511</v>
      </c>
      <c r="G113" s="30">
        <v>3.9138930000000002E-2</v>
      </c>
      <c r="H113" s="23" t="s">
        <v>148</v>
      </c>
    </row>
    <row r="114" spans="1:8" x14ac:dyDescent="0.2">
      <c r="A114" s="21"/>
      <c r="B114" s="21"/>
      <c r="C114" s="32"/>
      <c r="D114" s="21"/>
      <c r="E114" s="21"/>
      <c r="F114" s="21"/>
      <c r="G114" s="21"/>
      <c r="H114" s="23" t="s">
        <v>148</v>
      </c>
    </row>
    <row r="115" spans="1:8" x14ac:dyDescent="0.2">
      <c r="A115" s="21"/>
      <c r="B115" s="21"/>
      <c r="C115" s="22" t="s">
        <v>168</v>
      </c>
      <c r="D115" s="21"/>
      <c r="E115" s="21"/>
      <c r="F115" s="21"/>
      <c r="G115" s="21"/>
      <c r="H115" s="23" t="s">
        <v>148</v>
      </c>
    </row>
    <row r="116" spans="1:8" x14ac:dyDescent="0.2">
      <c r="A116" s="21"/>
      <c r="B116" s="21"/>
      <c r="C116" s="22" t="s">
        <v>169</v>
      </c>
      <c r="D116" s="21"/>
      <c r="E116" s="21"/>
      <c r="F116" s="21"/>
      <c r="G116" s="21"/>
      <c r="H116" s="23" t="s">
        <v>148</v>
      </c>
    </row>
    <row r="117" spans="1:8" x14ac:dyDescent="0.2">
      <c r="A117" s="21"/>
      <c r="B117" s="21"/>
      <c r="C117" s="22" t="s">
        <v>147</v>
      </c>
      <c r="D117" s="21"/>
      <c r="E117" s="21" t="s">
        <v>148</v>
      </c>
      <c r="F117" s="33" t="s">
        <v>150</v>
      </c>
      <c r="G117" s="30">
        <v>0</v>
      </c>
      <c r="H117" s="23" t="s">
        <v>148</v>
      </c>
    </row>
    <row r="118" spans="1:8" x14ac:dyDescent="0.2">
      <c r="A118" s="21"/>
      <c r="B118" s="21"/>
      <c r="C118" s="31"/>
      <c r="D118" s="21"/>
      <c r="E118" s="21"/>
      <c r="F118" s="32"/>
      <c r="G118" s="32"/>
      <c r="H118" s="23" t="s">
        <v>148</v>
      </c>
    </row>
    <row r="119" spans="1:8" x14ac:dyDescent="0.2">
      <c r="A119" s="21"/>
      <c r="B119" s="21"/>
      <c r="C119" s="22" t="s">
        <v>170</v>
      </c>
      <c r="D119" s="21"/>
      <c r="E119" s="21"/>
      <c r="F119" s="21"/>
      <c r="G119" s="21"/>
      <c r="H119" s="23" t="s">
        <v>148</v>
      </c>
    </row>
    <row r="120" spans="1:8" x14ac:dyDescent="0.2">
      <c r="A120" s="21"/>
      <c r="B120" s="21"/>
      <c r="C120" s="22" t="s">
        <v>171</v>
      </c>
      <c r="D120" s="21"/>
      <c r="E120" s="21"/>
      <c r="F120" s="21"/>
      <c r="G120" s="21"/>
      <c r="H120" s="23" t="s">
        <v>148</v>
      </c>
    </row>
    <row r="121" spans="1:8" x14ac:dyDescent="0.2">
      <c r="A121" s="21"/>
      <c r="B121" s="21"/>
      <c r="C121" s="22" t="s">
        <v>147</v>
      </c>
      <c r="D121" s="21"/>
      <c r="E121" s="21" t="s">
        <v>148</v>
      </c>
      <c r="F121" s="33" t="s">
        <v>150</v>
      </c>
      <c r="G121" s="30">
        <v>0</v>
      </c>
      <c r="H121" s="23" t="s">
        <v>148</v>
      </c>
    </row>
    <row r="122" spans="1:8" x14ac:dyDescent="0.2">
      <c r="A122" s="21"/>
      <c r="B122" s="21"/>
      <c r="C122" s="31"/>
      <c r="D122" s="21"/>
      <c r="E122" s="21"/>
      <c r="F122" s="32"/>
      <c r="G122" s="32"/>
      <c r="H122" s="23" t="s">
        <v>148</v>
      </c>
    </row>
    <row r="123" spans="1:8" x14ac:dyDescent="0.2">
      <c r="A123" s="21"/>
      <c r="B123" s="21"/>
      <c r="C123" s="22" t="s">
        <v>172</v>
      </c>
      <c r="D123" s="21"/>
      <c r="E123" s="21"/>
      <c r="F123" s="32"/>
      <c r="G123" s="32"/>
      <c r="H123" s="23" t="s">
        <v>148</v>
      </c>
    </row>
    <row r="124" spans="1:8" x14ac:dyDescent="0.2">
      <c r="A124" s="21"/>
      <c r="B124" s="21"/>
      <c r="C124" s="22" t="s">
        <v>147</v>
      </c>
      <c r="D124" s="21"/>
      <c r="E124" s="21" t="s">
        <v>148</v>
      </c>
      <c r="F124" s="33" t="s">
        <v>150</v>
      </c>
      <c r="G124" s="30">
        <v>0</v>
      </c>
      <c r="H124" s="23" t="s">
        <v>148</v>
      </c>
    </row>
    <row r="125" spans="1:8" x14ac:dyDescent="0.2">
      <c r="A125" s="21"/>
      <c r="B125" s="21"/>
      <c r="C125" s="31"/>
      <c r="D125" s="21"/>
      <c r="E125" s="21"/>
      <c r="F125" s="32"/>
      <c r="G125" s="32"/>
      <c r="H125" s="23" t="s">
        <v>148</v>
      </c>
    </row>
    <row r="126" spans="1:8" x14ac:dyDescent="0.2">
      <c r="A126" s="35"/>
      <c r="B126" s="25"/>
      <c r="C126" s="25" t="s">
        <v>173</v>
      </c>
      <c r="D126" s="25"/>
      <c r="E126" s="35"/>
      <c r="F126" s="27">
        <v>590.78151496999999</v>
      </c>
      <c r="G126" s="28">
        <v>6.6981300000000001E-3</v>
      </c>
      <c r="H126" s="23" t="s">
        <v>148</v>
      </c>
    </row>
    <row r="127" spans="1:8" x14ac:dyDescent="0.2">
      <c r="A127" s="31"/>
      <c r="B127" s="31"/>
      <c r="C127" s="22" t="s">
        <v>174</v>
      </c>
      <c r="D127" s="32"/>
      <c r="E127" s="32"/>
      <c r="F127" s="29">
        <v>88200.949113669994</v>
      </c>
      <c r="G127" s="36">
        <v>1.0000000600000001</v>
      </c>
      <c r="H127" s="23" t="s">
        <v>148</v>
      </c>
    </row>
    <row r="128" spans="1:8" x14ac:dyDescent="0.2">
      <c r="A128" s="37"/>
      <c r="B128" s="37"/>
      <c r="C128" s="37"/>
      <c r="D128" s="38"/>
      <c r="E128" s="38"/>
      <c r="F128" s="38"/>
      <c r="G128" s="38"/>
    </row>
    <row r="129" spans="1:17" x14ac:dyDescent="0.2">
      <c r="A129" s="39"/>
      <c r="B129" s="217" t="s">
        <v>848</v>
      </c>
      <c r="C129" s="217"/>
      <c r="D129" s="217"/>
      <c r="E129" s="217"/>
      <c r="F129" s="217"/>
      <c r="G129" s="217"/>
      <c r="H129" s="217"/>
      <c r="J129" s="41"/>
    </row>
    <row r="130" spans="1:17" x14ac:dyDescent="0.2">
      <c r="A130" s="39"/>
      <c r="B130" s="217" t="s">
        <v>849</v>
      </c>
      <c r="C130" s="217"/>
      <c r="D130" s="217"/>
      <c r="E130" s="217"/>
      <c r="F130" s="217"/>
      <c r="G130" s="217"/>
      <c r="H130" s="217"/>
      <c r="J130" s="41"/>
    </row>
    <row r="131" spans="1:17" x14ac:dyDescent="0.2">
      <c r="A131" s="39"/>
      <c r="B131" s="217" t="s">
        <v>850</v>
      </c>
      <c r="C131" s="217"/>
      <c r="D131" s="217"/>
      <c r="E131" s="217"/>
      <c r="F131" s="217"/>
      <c r="G131" s="217"/>
      <c r="H131" s="217"/>
      <c r="J131" s="41"/>
    </row>
    <row r="132" spans="1:17" s="43" customFormat="1" ht="66.75" customHeight="1" x14ac:dyDescent="0.25">
      <c r="A132" s="42"/>
      <c r="B132" s="218" t="s">
        <v>851</v>
      </c>
      <c r="C132" s="218"/>
      <c r="D132" s="218"/>
      <c r="E132" s="218"/>
      <c r="F132" s="218"/>
      <c r="G132" s="218"/>
      <c r="H132" s="218"/>
      <c r="I132"/>
      <c r="J132" s="41"/>
      <c r="K132"/>
      <c r="L132"/>
      <c r="M132"/>
      <c r="N132"/>
      <c r="O132"/>
      <c r="P132"/>
      <c r="Q132"/>
    </row>
    <row r="133" spans="1:17" x14ac:dyDescent="0.2">
      <c r="A133" s="39"/>
      <c r="B133" s="217" t="s">
        <v>852</v>
      </c>
      <c r="C133" s="217"/>
      <c r="D133" s="217"/>
      <c r="E133" s="217"/>
      <c r="F133" s="217"/>
      <c r="G133" s="217"/>
      <c r="H133" s="217"/>
      <c r="J133" s="41"/>
    </row>
    <row r="134" spans="1:17" x14ac:dyDescent="0.2">
      <c r="A134" s="39"/>
      <c r="B134" s="39"/>
      <c r="C134" s="39"/>
      <c r="D134" s="44"/>
      <c r="E134" s="44"/>
      <c r="F134" s="44"/>
      <c r="G134" s="44"/>
    </row>
    <row r="135" spans="1:17" x14ac:dyDescent="0.2">
      <c r="A135" s="45"/>
      <c r="B135" s="214" t="s">
        <v>175</v>
      </c>
      <c r="C135" s="215"/>
      <c r="D135" s="216"/>
      <c r="E135" s="46"/>
      <c r="F135" s="47"/>
      <c r="G135" s="47"/>
    </row>
    <row r="136" spans="1:17" ht="27" customHeight="1" x14ac:dyDescent="0.2">
      <c r="A136" s="39"/>
      <c r="B136" s="210" t="s">
        <v>176</v>
      </c>
      <c r="C136" s="211"/>
      <c r="D136" s="48" t="s">
        <v>177</v>
      </c>
      <c r="E136" s="49"/>
      <c r="F136" s="44"/>
      <c r="G136" s="44"/>
    </row>
    <row r="137" spans="1:17" ht="12.75" customHeight="1" x14ac:dyDescent="0.2">
      <c r="A137" s="39"/>
      <c r="B137" s="210" t="s">
        <v>853</v>
      </c>
      <c r="C137" s="211"/>
      <c r="D137" s="48" t="str">
        <f>"Rs. "&amp;TEXT(F67,"0.00")&amp;" lacs/ #"</f>
        <v>Rs. 0.00 lacs/ #</v>
      </c>
      <c r="E137" s="49"/>
      <c r="F137" s="44"/>
      <c r="G137" s="44"/>
    </row>
    <row r="138" spans="1:17" x14ac:dyDescent="0.2">
      <c r="A138" s="45"/>
      <c r="B138" s="212" t="s">
        <v>178</v>
      </c>
      <c r="C138" s="213"/>
      <c r="D138" s="32" t="s">
        <v>148</v>
      </c>
      <c r="E138" s="46"/>
      <c r="F138" s="47"/>
      <c r="G138" s="47"/>
    </row>
    <row r="139" spans="1:17" x14ac:dyDescent="0.2">
      <c r="A139" s="50"/>
      <c r="B139" s="51" t="s">
        <v>148</v>
      </c>
      <c r="C139" s="51" t="s">
        <v>854</v>
      </c>
      <c r="D139" s="51" t="s">
        <v>179</v>
      </c>
      <c r="E139" s="50"/>
      <c r="F139" s="50"/>
      <c r="G139" s="50"/>
      <c r="H139" s="50"/>
      <c r="J139" s="41"/>
    </row>
    <row r="140" spans="1:17" x14ac:dyDescent="0.2">
      <c r="A140" s="50"/>
      <c r="B140" s="52" t="s">
        <v>180</v>
      </c>
      <c r="C140" s="53">
        <v>45716</v>
      </c>
      <c r="D140" s="53">
        <v>45747</v>
      </c>
      <c r="E140" s="50"/>
      <c r="F140" s="50"/>
      <c r="G140" s="50"/>
      <c r="J140" s="41"/>
    </row>
    <row r="141" spans="1:17" x14ac:dyDescent="0.2">
      <c r="A141" s="54"/>
      <c r="B141" s="25" t="s">
        <v>181</v>
      </c>
      <c r="C141" s="55">
        <v>82.439700000000002</v>
      </c>
      <c r="D141" s="55">
        <v>91.469300000000004</v>
      </c>
      <c r="E141" s="54"/>
      <c r="F141" s="56"/>
      <c r="G141" s="57"/>
    </row>
    <row r="142" spans="1:17" x14ac:dyDescent="0.2">
      <c r="A142" s="54"/>
      <c r="B142" s="25" t="s">
        <v>1025</v>
      </c>
      <c r="C142" s="55">
        <v>50.7943</v>
      </c>
      <c r="D142" s="55">
        <v>56.357500000000002</v>
      </c>
      <c r="E142" s="54"/>
      <c r="F142" s="56"/>
      <c r="G142" s="57"/>
    </row>
    <row r="143" spans="1:17" x14ac:dyDescent="0.2">
      <c r="A143" s="54"/>
      <c r="B143" s="25" t="s">
        <v>182</v>
      </c>
      <c r="C143" s="55">
        <v>77.294200000000004</v>
      </c>
      <c r="D143" s="55">
        <v>85.728099999999998</v>
      </c>
      <c r="E143" s="54"/>
      <c r="F143" s="56"/>
      <c r="G143" s="57"/>
    </row>
    <row r="144" spans="1:17" x14ac:dyDescent="0.2">
      <c r="A144" s="54"/>
      <c r="B144" s="25" t="s">
        <v>1026</v>
      </c>
      <c r="C144" s="55">
        <v>47.380200000000002</v>
      </c>
      <c r="D144" s="55">
        <v>52.549799999999998</v>
      </c>
      <c r="E144" s="54"/>
      <c r="F144" s="56"/>
      <c r="G144" s="57"/>
    </row>
    <row r="145" spans="1:10" x14ac:dyDescent="0.2">
      <c r="A145" s="54"/>
      <c r="B145" s="54"/>
      <c r="C145" s="54"/>
      <c r="D145" s="54"/>
      <c r="E145" s="54"/>
      <c r="F145" s="54"/>
      <c r="G145" s="54"/>
    </row>
    <row r="146" spans="1:10" x14ac:dyDescent="0.2">
      <c r="A146" s="50"/>
      <c r="B146" s="210" t="s">
        <v>855</v>
      </c>
      <c r="C146" s="211"/>
      <c r="D146" s="48" t="s">
        <v>177</v>
      </c>
      <c r="E146" s="50"/>
      <c r="F146" s="50"/>
      <c r="G146" s="50"/>
    </row>
    <row r="147" spans="1:10" x14ac:dyDescent="0.2">
      <c r="A147" s="50"/>
      <c r="B147" s="58"/>
      <c r="C147" s="58"/>
      <c r="D147" s="59"/>
      <c r="E147" s="50"/>
      <c r="F147" s="40"/>
      <c r="G147" s="60"/>
      <c r="J147" s="41"/>
    </row>
    <row r="148" spans="1:10" x14ac:dyDescent="0.2">
      <c r="A148" s="50"/>
      <c r="B148" s="210" t="s">
        <v>183</v>
      </c>
      <c r="C148" s="211"/>
      <c r="D148" s="48" t="s">
        <v>177</v>
      </c>
      <c r="E148" s="61"/>
      <c r="F148" s="50"/>
      <c r="G148" s="50"/>
      <c r="J148" s="41"/>
    </row>
    <row r="149" spans="1:10" x14ac:dyDescent="0.2">
      <c r="A149" s="50"/>
      <c r="B149" s="210" t="s">
        <v>184</v>
      </c>
      <c r="C149" s="211"/>
      <c r="D149" s="48" t="s">
        <v>177</v>
      </c>
      <c r="E149" s="61"/>
      <c r="F149" s="50"/>
      <c r="G149" s="50"/>
      <c r="J149" s="41"/>
    </row>
    <row r="150" spans="1:10" x14ac:dyDescent="0.2">
      <c r="A150" s="50"/>
      <c r="B150" s="210" t="s">
        <v>185</v>
      </c>
      <c r="C150" s="211"/>
      <c r="D150" s="48" t="s">
        <v>177</v>
      </c>
      <c r="E150" s="61"/>
      <c r="F150" s="50"/>
      <c r="G150" s="50"/>
      <c r="J150" s="41"/>
    </row>
    <row r="151" spans="1:10" x14ac:dyDescent="0.2">
      <c r="A151" s="50"/>
      <c r="B151" s="210" t="s">
        <v>186</v>
      </c>
      <c r="C151" s="211"/>
      <c r="D151" s="62">
        <v>0.40523922308803201</v>
      </c>
      <c r="E151" s="50"/>
      <c r="F151" s="40"/>
      <c r="G151" s="60"/>
      <c r="J151" s="41"/>
    </row>
    <row r="152" spans="1:10" x14ac:dyDescent="0.2">
      <c r="J152" s="41"/>
    </row>
    <row r="153" spans="1:10" x14ac:dyDescent="0.2">
      <c r="B153" s="219" t="s">
        <v>856</v>
      </c>
      <c r="C153" s="219"/>
    </row>
    <row r="155" spans="1:10" ht="153.75" customHeight="1" x14ac:dyDescent="0.2"/>
    <row r="158" spans="1:10" x14ac:dyDescent="0.2">
      <c r="B158" s="63" t="s">
        <v>857</v>
      </c>
      <c r="C158" s="64"/>
      <c r="D158" s="63"/>
    </row>
    <row r="159" spans="1:10" x14ac:dyDescent="0.2">
      <c r="B159" s="63" t="s">
        <v>858</v>
      </c>
      <c r="D159" s="63"/>
    </row>
    <row r="160" spans="1:10" ht="165" customHeight="1" x14ac:dyDescent="0.2"/>
    <row r="162" spans="10:10" x14ac:dyDescent="0.2">
      <c r="J162" s="20"/>
    </row>
    <row r="163" spans="10:10" x14ac:dyDescent="0.2">
      <c r="J163" s="20"/>
    </row>
    <row r="164" spans="10:10" x14ac:dyDescent="0.2">
      <c r="J164" s="20"/>
    </row>
  </sheetData>
  <mergeCells count="18">
    <mergeCell ref="B148:C148"/>
    <mergeCell ref="B149:C149"/>
    <mergeCell ref="B153:C153"/>
    <mergeCell ref="B146:C146"/>
    <mergeCell ref="B150:C150"/>
    <mergeCell ref="B151:C151"/>
    <mergeCell ref="A1:H1"/>
    <mergeCell ref="A2:H2"/>
    <mergeCell ref="A3:H3"/>
    <mergeCell ref="B137:C137"/>
    <mergeCell ref="B138:C138"/>
    <mergeCell ref="B135:D135"/>
    <mergeCell ref="B136:C136"/>
    <mergeCell ref="B129:H129"/>
    <mergeCell ref="B130:H130"/>
    <mergeCell ref="B131:H131"/>
    <mergeCell ref="B132:H132"/>
    <mergeCell ref="B133:H133"/>
  </mergeCells>
  <hyperlinks>
    <hyperlink ref="I1" location="Index!B2" display="Index" xr:uid="{A793FA6D-3142-4C06-909E-A176FDD38B5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2B02-0A9F-4F46-9323-09F4608B1118}">
  <sheetPr>
    <outlinePr summaryBelow="0" summaryRight="0"/>
  </sheetPr>
  <dimension ref="A1:Q181"/>
  <sheetViews>
    <sheetView showGridLines="0" workbookViewId="0">
      <selection sqref="A1:H1"/>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9" ht="15" x14ac:dyDescent="0.2">
      <c r="A1" s="209" t="s">
        <v>0</v>
      </c>
      <c r="B1" s="209"/>
      <c r="C1" s="209"/>
      <c r="D1" s="209"/>
      <c r="E1" s="209"/>
      <c r="F1" s="209"/>
      <c r="G1" s="209"/>
      <c r="H1" s="209"/>
      <c r="I1" s="1" t="s">
        <v>846</v>
      </c>
    </row>
    <row r="2" spans="1:9" ht="15" x14ac:dyDescent="0.2">
      <c r="A2" s="209" t="s">
        <v>1058</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773245</v>
      </c>
      <c r="F7" s="27">
        <v>14136.46509</v>
      </c>
      <c r="G7" s="28">
        <v>5.4051080000000001E-2</v>
      </c>
      <c r="H7" s="23" t="s">
        <v>148</v>
      </c>
    </row>
    <row r="8" spans="1:9" x14ac:dyDescent="0.2">
      <c r="A8" s="24">
        <v>2</v>
      </c>
      <c r="B8" s="25" t="s">
        <v>26</v>
      </c>
      <c r="C8" s="25" t="s">
        <v>27</v>
      </c>
      <c r="D8" s="25" t="s">
        <v>28</v>
      </c>
      <c r="E8" s="26">
        <v>903967</v>
      </c>
      <c r="F8" s="27">
        <v>12188.6390445</v>
      </c>
      <c r="G8" s="28">
        <v>4.6603520000000002E-2</v>
      </c>
      <c r="H8" s="23" t="s">
        <v>148</v>
      </c>
    </row>
    <row r="9" spans="1:9" x14ac:dyDescent="0.2">
      <c r="A9" s="24">
        <v>3</v>
      </c>
      <c r="B9" s="25" t="s">
        <v>14</v>
      </c>
      <c r="C9" s="25" t="s">
        <v>15</v>
      </c>
      <c r="D9" s="25" t="s">
        <v>16</v>
      </c>
      <c r="E9" s="26">
        <v>836759</v>
      </c>
      <c r="F9" s="27">
        <v>10669.514009</v>
      </c>
      <c r="G9" s="28">
        <v>4.0795110000000002E-2</v>
      </c>
      <c r="H9" s="23" t="s">
        <v>148</v>
      </c>
    </row>
    <row r="10" spans="1:9" x14ac:dyDescent="0.2">
      <c r="A10" s="24">
        <v>4</v>
      </c>
      <c r="B10" s="25" t="s">
        <v>17</v>
      </c>
      <c r="C10" s="25" t="s">
        <v>18</v>
      </c>
      <c r="D10" s="25" t="s">
        <v>19</v>
      </c>
      <c r="E10" s="26">
        <v>256848</v>
      </c>
      <c r="F10" s="27">
        <v>8969.9027040000001</v>
      </c>
      <c r="G10" s="28">
        <v>3.4296609999999998E-2</v>
      </c>
      <c r="H10" s="23" t="s">
        <v>148</v>
      </c>
    </row>
    <row r="11" spans="1:9" x14ac:dyDescent="0.2">
      <c r="A11" s="24">
        <v>5</v>
      </c>
      <c r="B11" s="25" t="s">
        <v>332</v>
      </c>
      <c r="C11" s="25" t="s">
        <v>333</v>
      </c>
      <c r="D11" s="25" t="s">
        <v>28</v>
      </c>
      <c r="E11" s="26">
        <v>772466</v>
      </c>
      <c r="F11" s="27">
        <v>8512.5753199999999</v>
      </c>
      <c r="G11" s="28">
        <v>3.2548010000000002E-2</v>
      </c>
      <c r="H11" s="23" t="s">
        <v>148</v>
      </c>
    </row>
    <row r="12" spans="1:9" x14ac:dyDescent="0.2">
      <c r="A12" s="24">
        <v>6</v>
      </c>
      <c r="B12" s="25" t="s">
        <v>104</v>
      </c>
      <c r="C12" s="25" t="s">
        <v>105</v>
      </c>
      <c r="D12" s="25" t="s">
        <v>28</v>
      </c>
      <c r="E12" s="26">
        <v>391704</v>
      </c>
      <c r="F12" s="27">
        <v>8504.677248</v>
      </c>
      <c r="G12" s="28">
        <v>3.2517810000000001E-2</v>
      </c>
      <c r="H12" s="23" t="s">
        <v>148</v>
      </c>
    </row>
    <row r="13" spans="1:9" x14ac:dyDescent="0.2">
      <c r="A13" s="24">
        <v>7</v>
      </c>
      <c r="B13" s="25" t="s">
        <v>11</v>
      </c>
      <c r="C13" s="25" t="s">
        <v>12</v>
      </c>
      <c r="D13" s="25" t="s">
        <v>13</v>
      </c>
      <c r="E13" s="26">
        <v>371388</v>
      </c>
      <c r="F13" s="27">
        <v>6437.6395920000004</v>
      </c>
      <c r="G13" s="28">
        <v>2.461445E-2</v>
      </c>
      <c r="H13" s="23" t="s">
        <v>148</v>
      </c>
    </row>
    <row r="14" spans="1:9" x14ac:dyDescent="0.2">
      <c r="A14" s="24">
        <v>8</v>
      </c>
      <c r="B14" s="25" t="s">
        <v>344</v>
      </c>
      <c r="C14" s="25" t="s">
        <v>345</v>
      </c>
      <c r="D14" s="25" t="s">
        <v>346</v>
      </c>
      <c r="E14" s="26">
        <v>373348</v>
      </c>
      <c r="F14" s="27">
        <v>6005.4892540000001</v>
      </c>
      <c r="G14" s="28">
        <v>2.2962119999999999E-2</v>
      </c>
      <c r="H14" s="23" t="s">
        <v>148</v>
      </c>
    </row>
    <row r="15" spans="1:9" x14ac:dyDescent="0.2">
      <c r="A15" s="24">
        <v>9</v>
      </c>
      <c r="B15" s="25" t="s">
        <v>212</v>
      </c>
      <c r="C15" s="25" t="s">
        <v>213</v>
      </c>
      <c r="D15" s="25" t="s">
        <v>28</v>
      </c>
      <c r="E15" s="26">
        <v>1089849</v>
      </c>
      <c r="F15" s="27">
        <v>5899.352637</v>
      </c>
      <c r="G15" s="28">
        <v>2.2556300000000001E-2</v>
      </c>
      <c r="H15" s="23" t="s">
        <v>148</v>
      </c>
    </row>
    <row r="16" spans="1:9" x14ac:dyDescent="0.2">
      <c r="A16" s="24">
        <v>10</v>
      </c>
      <c r="B16" s="25" t="s">
        <v>36</v>
      </c>
      <c r="C16" s="25" t="s">
        <v>37</v>
      </c>
      <c r="D16" s="25" t="s">
        <v>38</v>
      </c>
      <c r="E16" s="26">
        <v>79949</v>
      </c>
      <c r="F16" s="27">
        <v>5765.0024665000001</v>
      </c>
      <c r="G16" s="28">
        <v>2.2042610000000001E-2</v>
      </c>
      <c r="H16" s="23" t="s">
        <v>148</v>
      </c>
    </row>
    <row r="17" spans="1:8" x14ac:dyDescent="0.2">
      <c r="A17" s="24">
        <v>11</v>
      </c>
      <c r="B17" s="25" t="s">
        <v>330</v>
      </c>
      <c r="C17" s="25" t="s">
        <v>331</v>
      </c>
      <c r="D17" s="25" t="s">
        <v>206</v>
      </c>
      <c r="E17" s="26">
        <v>364710</v>
      </c>
      <c r="F17" s="27">
        <v>5728.3176149999999</v>
      </c>
      <c r="G17" s="28">
        <v>2.1902339999999999E-2</v>
      </c>
      <c r="H17" s="23" t="s">
        <v>148</v>
      </c>
    </row>
    <row r="18" spans="1:8" x14ac:dyDescent="0.2">
      <c r="A18" s="24">
        <v>12</v>
      </c>
      <c r="B18" s="25" t="s">
        <v>224</v>
      </c>
      <c r="C18" s="25" t="s">
        <v>225</v>
      </c>
      <c r="D18" s="25" t="s">
        <v>226</v>
      </c>
      <c r="E18" s="26">
        <v>823984</v>
      </c>
      <c r="F18" s="27">
        <v>5474.1377039999998</v>
      </c>
      <c r="G18" s="28">
        <v>2.0930480000000001E-2</v>
      </c>
      <c r="H18" s="23" t="s">
        <v>148</v>
      </c>
    </row>
    <row r="19" spans="1:8" ht="25.5" x14ac:dyDescent="0.2">
      <c r="A19" s="24">
        <v>13</v>
      </c>
      <c r="B19" s="25" t="s">
        <v>198</v>
      </c>
      <c r="C19" s="25" t="s">
        <v>199</v>
      </c>
      <c r="D19" s="25" t="s">
        <v>200</v>
      </c>
      <c r="E19" s="26">
        <v>269345</v>
      </c>
      <c r="F19" s="27">
        <v>5462.1819274999998</v>
      </c>
      <c r="G19" s="28">
        <v>2.088477E-2</v>
      </c>
      <c r="H19" s="23" t="s">
        <v>148</v>
      </c>
    </row>
    <row r="20" spans="1:8" x14ac:dyDescent="0.2">
      <c r="A20" s="24">
        <v>14</v>
      </c>
      <c r="B20" s="25" t="s">
        <v>741</v>
      </c>
      <c r="C20" s="25" t="s">
        <v>742</v>
      </c>
      <c r="D20" s="25" t="s">
        <v>743</v>
      </c>
      <c r="E20" s="26">
        <v>1473433</v>
      </c>
      <c r="F20" s="27">
        <v>4843.1742709999999</v>
      </c>
      <c r="G20" s="28">
        <v>1.851798E-2</v>
      </c>
      <c r="H20" s="23" t="s">
        <v>148</v>
      </c>
    </row>
    <row r="21" spans="1:8" x14ac:dyDescent="0.2">
      <c r="A21" s="24">
        <v>15</v>
      </c>
      <c r="B21" s="25" t="s">
        <v>683</v>
      </c>
      <c r="C21" s="25" t="s">
        <v>684</v>
      </c>
      <c r="D21" s="25" t="s">
        <v>38</v>
      </c>
      <c r="E21" s="26">
        <v>218760</v>
      </c>
      <c r="F21" s="27">
        <v>4673.5886399999999</v>
      </c>
      <c r="G21" s="28">
        <v>1.7869570000000001E-2</v>
      </c>
      <c r="H21" s="23" t="s">
        <v>148</v>
      </c>
    </row>
    <row r="22" spans="1:8" x14ac:dyDescent="0.2">
      <c r="A22" s="24">
        <v>16</v>
      </c>
      <c r="B22" s="25" t="s">
        <v>201</v>
      </c>
      <c r="C22" s="25" t="s">
        <v>202</v>
      </c>
      <c r="D22" s="25" t="s">
        <v>203</v>
      </c>
      <c r="E22" s="26">
        <v>652550</v>
      </c>
      <c r="F22" s="27">
        <v>4557.0829249999997</v>
      </c>
      <c r="G22" s="28">
        <v>1.7424100000000001E-2</v>
      </c>
      <c r="H22" s="23" t="s">
        <v>148</v>
      </c>
    </row>
    <row r="23" spans="1:8" x14ac:dyDescent="0.2">
      <c r="A23" s="24">
        <v>17</v>
      </c>
      <c r="B23" s="25" t="s">
        <v>31</v>
      </c>
      <c r="C23" s="25" t="s">
        <v>32</v>
      </c>
      <c r="D23" s="25" t="s">
        <v>33</v>
      </c>
      <c r="E23" s="26">
        <v>1489118</v>
      </c>
      <c r="F23" s="27">
        <v>4487.0103576000001</v>
      </c>
      <c r="G23" s="28">
        <v>1.715618E-2</v>
      </c>
      <c r="H23" s="23" t="s">
        <v>148</v>
      </c>
    </row>
    <row r="24" spans="1:8" ht="25.5" x14ac:dyDescent="0.2">
      <c r="A24" s="24">
        <v>18</v>
      </c>
      <c r="B24" s="25" t="s">
        <v>23</v>
      </c>
      <c r="C24" s="25" t="s">
        <v>24</v>
      </c>
      <c r="D24" s="25" t="s">
        <v>25</v>
      </c>
      <c r="E24" s="26">
        <v>38374</v>
      </c>
      <c r="F24" s="27">
        <v>4416.6747169999999</v>
      </c>
      <c r="G24" s="28">
        <v>1.6887249999999999E-2</v>
      </c>
      <c r="H24" s="23" t="s">
        <v>148</v>
      </c>
    </row>
    <row r="25" spans="1:8" ht="25.5" x14ac:dyDescent="0.2">
      <c r="A25" s="24">
        <v>19</v>
      </c>
      <c r="B25" s="25" t="s">
        <v>39</v>
      </c>
      <c r="C25" s="25" t="s">
        <v>40</v>
      </c>
      <c r="D25" s="25" t="s">
        <v>25</v>
      </c>
      <c r="E25" s="26">
        <v>89197</v>
      </c>
      <c r="F25" s="27">
        <v>4399.7758205</v>
      </c>
      <c r="G25" s="28">
        <v>1.682264E-2</v>
      </c>
      <c r="H25" s="23" t="s">
        <v>148</v>
      </c>
    </row>
    <row r="26" spans="1:8" x14ac:dyDescent="0.2">
      <c r="A26" s="24">
        <v>20</v>
      </c>
      <c r="B26" s="25" t="s">
        <v>368</v>
      </c>
      <c r="C26" s="25" t="s">
        <v>369</v>
      </c>
      <c r="D26" s="25" t="s">
        <v>370</v>
      </c>
      <c r="E26" s="26">
        <v>1097168</v>
      </c>
      <c r="F26" s="27">
        <v>4368.9229759999998</v>
      </c>
      <c r="G26" s="28">
        <v>1.6704670000000001E-2</v>
      </c>
      <c r="H26" s="23" t="s">
        <v>148</v>
      </c>
    </row>
    <row r="27" spans="1:8" ht="25.5" x14ac:dyDescent="0.2">
      <c r="A27" s="24">
        <v>21</v>
      </c>
      <c r="B27" s="25" t="s">
        <v>209</v>
      </c>
      <c r="C27" s="25" t="s">
        <v>210</v>
      </c>
      <c r="D27" s="25" t="s">
        <v>211</v>
      </c>
      <c r="E27" s="26">
        <v>669089</v>
      </c>
      <c r="F27" s="27">
        <v>4360.1184684999998</v>
      </c>
      <c r="G27" s="28">
        <v>1.667101E-2</v>
      </c>
      <c r="H27" s="23" t="s">
        <v>148</v>
      </c>
    </row>
    <row r="28" spans="1:8" x14ac:dyDescent="0.2">
      <c r="A28" s="24">
        <v>22</v>
      </c>
      <c r="B28" s="25" t="s">
        <v>133</v>
      </c>
      <c r="C28" s="25" t="s">
        <v>134</v>
      </c>
      <c r="D28" s="25" t="s">
        <v>66</v>
      </c>
      <c r="E28" s="26">
        <v>147730</v>
      </c>
      <c r="F28" s="27">
        <v>4273.6073050000005</v>
      </c>
      <c r="G28" s="28">
        <v>1.6340230000000001E-2</v>
      </c>
      <c r="H28" s="23" t="s">
        <v>148</v>
      </c>
    </row>
    <row r="29" spans="1:8" x14ac:dyDescent="0.2">
      <c r="A29" s="24">
        <v>23</v>
      </c>
      <c r="B29" s="25" t="s">
        <v>49</v>
      </c>
      <c r="C29" s="25" t="s">
        <v>50</v>
      </c>
      <c r="D29" s="25" t="s">
        <v>22</v>
      </c>
      <c r="E29" s="26">
        <v>1094203</v>
      </c>
      <c r="F29" s="27">
        <v>4107.638062</v>
      </c>
      <c r="G29" s="28">
        <v>1.570564E-2</v>
      </c>
      <c r="H29" s="23" t="s">
        <v>148</v>
      </c>
    </row>
    <row r="30" spans="1:8" x14ac:dyDescent="0.2">
      <c r="A30" s="24">
        <v>24</v>
      </c>
      <c r="B30" s="25" t="s">
        <v>214</v>
      </c>
      <c r="C30" s="25" t="s">
        <v>215</v>
      </c>
      <c r="D30" s="25" t="s">
        <v>16</v>
      </c>
      <c r="E30" s="26">
        <v>1129339</v>
      </c>
      <c r="F30" s="27">
        <v>4069.5730865</v>
      </c>
      <c r="G30" s="28">
        <v>1.55601E-2</v>
      </c>
      <c r="H30" s="23" t="s">
        <v>148</v>
      </c>
    </row>
    <row r="31" spans="1:8" x14ac:dyDescent="0.2">
      <c r="A31" s="24">
        <v>25</v>
      </c>
      <c r="B31" s="25" t="s">
        <v>490</v>
      </c>
      <c r="C31" s="25" t="s">
        <v>491</v>
      </c>
      <c r="D31" s="25" t="s">
        <v>206</v>
      </c>
      <c r="E31" s="26">
        <v>252147</v>
      </c>
      <c r="F31" s="27">
        <v>4015.440975</v>
      </c>
      <c r="G31" s="28">
        <v>1.535312E-2</v>
      </c>
      <c r="H31" s="23" t="s">
        <v>148</v>
      </c>
    </row>
    <row r="32" spans="1:8" x14ac:dyDescent="0.2">
      <c r="A32" s="24">
        <v>26</v>
      </c>
      <c r="B32" s="25" t="s">
        <v>72</v>
      </c>
      <c r="C32" s="25" t="s">
        <v>73</v>
      </c>
      <c r="D32" s="25" t="s">
        <v>45</v>
      </c>
      <c r="E32" s="26">
        <v>72518</v>
      </c>
      <c r="F32" s="27">
        <v>3825.578313</v>
      </c>
      <c r="G32" s="28">
        <v>1.462718E-2</v>
      </c>
      <c r="H32" s="23" t="s">
        <v>148</v>
      </c>
    </row>
    <row r="33" spans="1:8" x14ac:dyDescent="0.2">
      <c r="A33" s="24">
        <v>27</v>
      </c>
      <c r="B33" s="25" t="s">
        <v>69</v>
      </c>
      <c r="C33" s="25" t="s">
        <v>70</v>
      </c>
      <c r="D33" s="25" t="s">
        <v>71</v>
      </c>
      <c r="E33" s="26">
        <v>77347</v>
      </c>
      <c r="F33" s="27">
        <v>3772.4452310000001</v>
      </c>
      <c r="G33" s="28">
        <v>1.4424029999999999E-2</v>
      </c>
      <c r="H33" s="23" t="s">
        <v>148</v>
      </c>
    </row>
    <row r="34" spans="1:8" x14ac:dyDescent="0.2">
      <c r="A34" s="24">
        <v>28</v>
      </c>
      <c r="B34" s="25" t="s">
        <v>278</v>
      </c>
      <c r="C34" s="25" t="s">
        <v>279</v>
      </c>
      <c r="D34" s="25" t="s">
        <v>248</v>
      </c>
      <c r="E34" s="26">
        <v>99209</v>
      </c>
      <c r="F34" s="27">
        <v>3693.8983014999999</v>
      </c>
      <c r="G34" s="28">
        <v>1.4123699999999999E-2</v>
      </c>
      <c r="H34" s="23" t="s">
        <v>148</v>
      </c>
    </row>
    <row r="35" spans="1:8" x14ac:dyDescent="0.2">
      <c r="A35" s="24">
        <v>29</v>
      </c>
      <c r="B35" s="25" t="s">
        <v>253</v>
      </c>
      <c r="C35" s="25" t="s">
        <v>254</v>
      </c>
      <c r="D35" s="25" t="s">
        <v>89</v>
      </c>
      <c r="E35" s="26">
        <v>41908</v>
      </c>
      <c r="F35" s="27">
        <v>3599.4990739999998</v>
      </c>
      <c r="G35" s="28">
        <v>1.3762760000000001E-2</v>
      </c>
      <c r="H35" s="23" t="s">
        <v>148</v>
      </c>
    </row>
    <row r="36" spans="1:8" ht="25.5" x14ac:dyDescent="0.2">
      <c r="A36" s="24">
        <v>30</v>
      </c>
      <c r="B36" s="25" t="s">
        <v>449</v>
      </c>
      <c r="C36" s="25" t="s">
        <v>450</v>
      </c>
      <c r="D36" s="25" t="s">
        <v>200</v>
      </c>
      <c r="E36" s="26">
        <v>218243</v>
      </c>
      <c r="F36" s="27">
        <v>3542.5203759999999</v>
      </c>
      <c r="G36" s="28">
        <v>1.35449E-2</v>
      </c>
      <c r="H36" s="23" t="s">
        <v>148</v>
      </c>
    </row>
    <row r="37" spans="1:8" x14ac:dyDescent="0.2">
      <c r="A37" s="24">
        <v>31</v>
      </c>
      <c r="B37" s="25" t="s">
        <v>319</v>
      </c>
      <c r="C37" s="25" t="s">
        <v>320</v>
      </c>
      <c r="D37" s="25" t="s">
        <v>38</v>
      </c>
      <c r="E37" s="26">
        <v>410348</v>
      </c>
      <c r="F37" s="27">
        <v>3524.4789719999999</v>
      </c>
      <c r="G37" s="28">
        <v>1.3475920000000001E-2</v>
      </c>
      <c r="H37" s="23" t="s">
        <v>148</v>
      </c>
    </row>
    <row r="38" spans="1:8" x14ac:dyDescent="0.2">
      <c r="A38" s="24">
        <v>32</v>
      </c>
      <c r="B38" s="25" t="s">
        <v>249</v>
      </c>
      <c r="C38" s="25" t="s">
        <v>250</v>
      </c>
      <c r="D38" s="25" t="s">
        <v>226</v>
      </c>
      <c r="E38" s="26">
        <v>416636</v>
      </c>
      <c r="F38" s="27">
        <v>3414.1237019999999</v>
      </c>
      <c r="G38" s="28">
        <v>1.305398E-2</v>
      </c>
      <c r="H38" s="23" t="s">
        <v>148</v>
      </c>
    </row>
    <row r="39" spans="1:8" x14ac:dyDescent="0.2">
      <c r="A39" s="24">
        <v>33</v>
      </c>
      <c r="B39" s="25" t="s">
        <v>96</v>
      </c>
      <c r="C39" s="25" t="s">
        <v>97</v>
      </c>
      <c r="D39" s="25" t="s">
        <v>66</v>
      </c>
      <c r="E39" s="26">
        <v>108339</v>
      </c>
      <c r="F39" s="27">
        <v>3306.3437715</v>
      </c>
      <c r="G39" s="28">
        <v>1.2641879999999999E-2</v>
      </c>
      <c r="H39" s="23" t="s">
        <v>148</v>
      </c>
    </row>
    <row r="40" spans="1:8" x14ac:dyDescent="0.2">
      <c r="A40" s="24">
        <v>34</v>
      </c>
      <c r="B40" s="25" t="s">
        <v>240</v>
      </c>
      <c r="C40" s="25" t="s">
        <v>241</v>
      </c>
      <c r="D40" s="25" t="s">
        <v>233</v>
      </c>
      <c r="E40" s="26">
        <v>45749</v>
      </c>
      <c r="F40" s="27">
        <v>3285.418686</v>
      </c>
      <c r="G40" s="28">
        <v>1.2561869999999999E-2</v>
      </c>
      <c r="H40" s="23" t="s">
        <v>148</v>
      </c>
    </row>
    <row r="41" spans="1:8" ht="25.5" x14ac:dyDescent="0.2">
      <c r="A41" s="24">
        <v>35</v>
      </c>
      <c r="B41" s="25" t="s">
        <v>541</v>
      </c>
      <c r="C41" s="25" t="s">
        <v>542</v>
      </c>
      <c r="D41" s="25" t="s">
        <v>128</v>
      </c>
      <c r="E41" s="26">
        <v>220369</v>
      </c>
      <c r="F41" s="27">
        <v>3251.9853330000001</v>
      </c>
      <c r="G41" s="28">
        <v>1.243404E-2</v>
      </c>
      <c r="H41" s="23" t="s">
        <v>148</v>
      </c>
    </row>
    <row r="42" spans="1:8" x14ac:dyDescent="0.2">
      <c r="A42" s="24">
        <v>36</v>
      </c>
      <c r="B42" s="25" t="s">
        <v>219</v>
      </c>
      <c r="C42" s="25" t="s">
        <v>220</v>
      </c>
      <c r="D42" s="25" t="s">
        <v>221</v>
      </c>
      <c r="E42" s="26">
        <v>149521</v>
      </c>
      <c r="F42" s="27">
        <v>2989.2985924999998</v>
      </c>
      <c r="G42" s="28">
        <v>1.142965E-2</v>
      </c>
      <c r="H42" s="23" t="s">
        <v>148</v>
      </c>
    </row>
    <row r="43" spans="1:8" x14ac:dyDescent="0.2">
      <c r="A43" s="24">
        <v>37</v>
      </c>
      <c r="B43" s="25" t="s">
        <v>118</v>
      </c>
      <c r="C43" s="25" t="s">
        <v>119</v>
      </c>
      <c r="D43" s="25" t="s">
        <v>66</v>
      </c>
      <c r="E43" s="26">
        <v>396735</v>
      </c>
      <c r="F43" s="27">
        <v>2855.5001625</v>
      </c>
      <c r="G43" s="28">
        <v>1.091807E-2</v>
      </c>
      <c r="H43" s="23" t="s">
        <v>148</v>
      </c>
    </row>
    <row r="44" spans="1:8" x14ac:dyDescent="0.2">
      <c r="A44" s="24">
        <v>38</v>
      </c>
      <c r="B44" s="25" t="s">
        <v>20</v>
      </c>
      <c r="C44" s="25" t="s">
        <v>21</v>
      </c>
      <c r="D44" s="25" t="s">
        <v>22</v>
      </c>
      <c r="E44" s="26">
        <v>791063</v>
      </c>
      <c r="F44" s="27">
        <v>2828.8412880000001</v>
      </c>
      <c r="G44" s="28">
        <v>1.081614E-2</v>
      </c>
      <c r="H44" s="23" t="s">
        <v>148</v>
      </c>
    </row>
    <row r="45" spans="1:8" x14ac:dyDescent="0.2">
      <c r="A45" s="24">
        <v>39</v>
      </c>
      <c r="B45" s="25" t="s">
        <v>551</v>
      </c>
      <c r="C45" s="25" t="s">
        <v>552</v>
      </c>
      <c r="D45" s="25" t="s">
        <v>66</v>
      </c>
      <c r="E45" s="26">
        <v>73004</v>
      </c>
      <c r="F45" s="27">
        <v>2811.0555220000001</v>
      </c>
      <c r="G45" s="28">
        <v>1.074813E-2</v>
      </c>
      <c r="H45" s="23" t="s">
        <v>148</v>
      </c>
    </row>
    <row r="46" spans="1:8" x14ac:dyDescent="0.2">
      <c r="A46" s="24">
        <v>40</v>
      </c>
      <c r="B46" s="25" t="s">
        <v>242</v>
      </c>
      <c r="C46" s="25" t="s">
        <v>243</v>
      </c>
      <c r="D46" s="25" t="s">
        <v>206</v>
      </c>
      <c r="E46" s="26">
        <v>111574</v>
      </c>
      <c r="F46" s="27">
        <v>2789.5731479999999</v>
      </c>
      <c r="G46" s="28">
        <v>1.066599E-2</v>
      </c>
      <c r="H46" s="23" t="s">
        <v>148</v>
      </c>
    </row>
    <row r="47" spans="1:8" x14ac:dyDescent="0.2">
      <c r="A47" s="24">
        <v>41</v>
      </c>
      <c r="B47" s="25" t="s">
        <v>268</v>
      </c>
      <c r="C47" s="25" t="s">
        <v>269</v>
      </c>
      <c r="D47" s="25" t="s">
        <v>89</v>
      </c>
      <c r="E47" s="26">
        <v>493726</v>
      </c>
      <c r="F47" s="27">
        <v>2783.8740509999998</v>
      </c>
      <c r="G47" s="28">
        <v>1.0644199999999999E-2</v>
      </c>
      <c r="H47" s="23" t="s">
        <v>148</v>
      </c>
    </row>
    <row r="48" spans="1:8" x14ac:dyDescent="0.2">
      <c r="A48" s="24">
        <v>42</v>
      </c>
      <c r="B48" s="25" t="s">
        <v>102</v>
      </c>
      <c r="C48" s="25" t="s">
        <v>103</v>
      </c>
      <c r="D48" s="25" t="s">
        <v>66</v>
      </c>
      <c r="E48" s="26">
        <v>182448</v>
      </c>
      <c r="F48" s="27">
        <v>2782.7881200000002</v>
      </c>
      <c r="G48" s="28">
        <v>1.064005E-2</v>
      </c>
      <c r="H48" s="23" t="s">
        <v>148</v>
      </c>
    </row>
    <row r="49" spans="1:8" x14ac:dyDescent="0.2">
      <c r="A49" s="24">
        <v>43</v>
      </c>
      <c r="B49" s="25" t="s">
        <v>547</v>
      </c>
      <c r="C49" s="25" t="s">
        <v>548</v>
      </c>
      <c r="D49" s="25" t="s">
        <v>38</v>
      </c>
      <c r="E49" s="26">
        <v>1290312</v>
      </c>
      <c r="F49" s="27">
        <v>2684.7521784</v>
      </c>
      <c r="G49" s="28">
        <v>1.026521E-2</v>
      </c>
      <c r="H49" s="23" t="s">
        <v>148</v>
      </c>
    </row>
    <row r="50" spans="1:8" x14ac:dyDescent="0.2">
      <c r="A50" s="24">
        <v>44</v>
      </c>
      <c r="B50" s="25" t="s">
        <v>593</v>
      </c>
      <c r="C50" s="25" t="s">
        <v>594</v>
      </c>
      <c r="D50" s="25" t="s">
        <v>66</v>
      </c>
      <c r="E50" s="26">
        <v>1452490</v>
      </c>
      <c r="F50" s="27">
        <v>2613.4652569999998</v>
      </c>
      <c r="G50" s="28">
        <v>9.9926400000000005E-3</v>
      </c>
      <c r="H50" s="23" t="s">
        <v>148</v>
      </c>
    </row>
    <row r="51" spans="1:8" x14ac:dyDescent="0.2">
      <c r="A51" s="24">
        <v>45</v>
      </c>
      <c r="B51" s="25" t="s">
        <v>294</v>
      </c>
      <c r="C51" s="25" t="s">
        <v>295</v>
      </c>
      <c r="D51" s="25" t="s">
        <v>226</v>
      </c>
      <c r="E51" s="26">
        <v>1734101</v>
      </c>
      <c r="F51" s="27">
        <v>2586.2382314000001</v>
      </c>
      <c r="G51" s="28">
        <v>9.8885399999999995E-3</v>
      </c>
      <c r="H51" s="23" t="s">
        <v>148</v>
      </c>
    </row>
    <row r="52" spans="1:8" ht="25.5" x14ac:dyDescent="0.2">
      <c r="A52" s="24">
        <v>46</v>
      </c>
      <c r="B52" s="25" t="s">
        <v>585</v>
      </c>
      <c r="C52" s="25" t="s">
        <v>586</v>
      </c>
      <c r="D52" s="25" t="s">
        <v>200</v>
      </c>
      <c r="E52" s="26">
        <v>217943</v>
      </c>
      <c r="F52" s="27">
        <v>2493.703806</v>
      </c>
      <c r="G52" s="28">
        <v>9.5347299999999999E-3</v>
      </c>
      <c r="H52" s="23" t="s">
        <v>148</v>
      </c>
    </row>
    <row r="53" spans="1:8" x14ac:dyDescent="0.2">
      <c r="A53" s="24">
        <v>47</v>
      </c>
      <c r="B53" s="25" t="s">
        <v>196</v>
      </c>
      <c r="C53" s="25" t="s">
        <v>197</v>
      </c>
      <c r="D53" s="25" t="s">
        <v>38</v>
      </c>
      <c r="E53" s="26">
        <v>528822</v>
      </c>
      <c r="F53" s="27">
        <v>2470.920795</v>
      </c>
      <c r="G53" s="28">
        <v>9.4476200000000003E-3</v>
      </c>
      <c r="H53" s="23" t="s">
        <v>148</v>
      </c>
    </row>
    <row r="54" spans="1:8" x14ac:dyDescent="0.2">
      <c r="A54" s="24">
        <v>48</v>
      </c>
      <c r="B54" s="25" t="s">
        <v>577</v>
      </c>
      <c r="C54" s="25" t="s">
        <v>578</v>
      </c>
      <c r="D54" s="25" t="s">
        <v>272</v>
      </c>
      <c r="E54" s="26">
        <v>88660</v>
      </c>
      <c r="F54" s="27">
        <v>2363.4982799999998</v>
      </c>
      <c r="G54" s="28">
        <v>9.0368900000000005E-3</v>
      </c>
      <c r="H54" s="23" t="s">
        <v>148</v>
      </c>
    </row>
    <row r="55" spans="1:8" x14ac:dyDescent="0.2">
      <c r="A55" s="24">
        <v>49</v>
      </c>
      <c r="B55" s="25" t="s">
        <v>744</v>
      </c>
      <c r="C55" s="25" t="s">
        <v>745</v>
      </c>
      <c r="D55" s="25" t="s">
        <v>203</v>
      </c>
      <c r="E55" s="26">
        <v>150404</v>
      </c>
      <c r="F55" s="27">
        <v>2353.1457820000001</v>
      </c>
      <c r="G55" s="28">
        <v>8.9972999999999997E-3</v>
      </c>
      <c r="H55" s="23" t="s">
        <v>148</v>
      </c>
    </row>
    <row r="56" spans="1:8" x14ac:dyDescent="0.2">
      <c r="A56" s="24">
        <v>50</v>
      </c>
      <c r="B56" s="25" t="s">
        <v>458</v>
      </c>
      <c r="C56" s="25" t="s">
        <v>459</v>
      </c>
      <c r="D56" s="25" t="s">
        <v>206</v>
      </c>
      <c r="E56" s="26">
        <v>522421</v>
      </c>
      <c r="F56" s="27">
        <v>2324.7734500000001</v>
      </c>
      <c r="G56" s="28">
        <v>8.8888200000000004E-3</v>
      </c>
      <c r="H56" s="23" t="s">
        <v>148</v>
      </c>
    </row>
    <row r="57" spans="1:8" x14ac:dyDescent="0.2">
      <c r="A57" s="24">
        <v>51</v>
      </c>
      <c r="B57" s="25" t="s">
        <v>523</v>
      </c>
      <c r="C57" s="25" t="s">
        <v>524</v>
      </c>
      <c r="D57" s="25" t="s">
        <v>525</v>
      </c>
      <c r="E57" s="26">
        <v>288796</v>
      </c>
      <c r="F57" s="27">
        <v>2268.7813759999999</v>
      </c>
      <c r="G57" s="28">
        <v>8.6747300000000003E-3</v>
      </c>
      <c r="H57" s="23" t="s">
        <v>148</v>
      </c>
    </row>
    <row r="58" spans="1:8" x14ac:dyDescent="0.2">
      <c r="A58" s="24">
        <v>52</v>
      </c>
      <c r="B58" s="25" t="s">
        <v>124</v>
      </c>
      <c r="C58" s="25" t="s">
        <v>125</v>
      </c>
      <c r="D58" s="25" t="s">
        <v>71</v>
      </c>
      <c r="E58" s="26">
        <v>183385</v>
      </c>
      <c r="F58" s="27">
        <v>2144.0457274999999</v>
      </c>
      <c r="G58" s="28">
        <v>8.1977999999999999E-3</v>
      </c>
      <c r="H58" s="23" t="s">
        <v>148</v>
      </c>
    </row>
    <row r="59" spans="1:8" ht="25.5" x14ac:dyDescent="0.2">
      <c r="A59" s="24">
        <v>53</v>
      </c>
      <c r="B59" s="25" t="s">
        <v>290</v>
      </c>
      <c r="C59" s="25" t="s">
        <v>291</v>
      </c>
      <c r="D59" s="25" t="s">
        <v>195</v>
      </c>
      <c r="E59" s="26">
        <v>62427</v>
      </c>
      <c r="F59" s="27">
        <v>2140.1224139999999</v>
      </c>
      <c r="G59" s="28">
        <v>8.1828000000000005E-3</v>
      </c>
      <c r="H59" s="23" t="s">
        <v>148</v>
      </c>
    </row>
    <row r="60" spans="1:8" x14ac:dyDescent="0.2">
      <c r="A60" s="24">
        <v>54</v>
      </c>
      <c r="B60" s="25" t="s">
        <v>304</v>
      </c>
      <c r="C60" s="25" t="s">
        <v>305</v>
      </c>
      <c r="D60" s="25" t="s">
        <v>71</v>
      </c>
      <c r="E60" s="26">
        <v>75653</v>
      </c>
      <c r="F60" s="27">
        <v>2095.0963554999998</v>
      </c>
      <c r="G60" s="28">
        <v>8.0106499999999994E-3</v>
      </c>
      <c r="H60" s="23" t="s">
        <v>148</v>
      </c>
    </row>
    <row r="61" spans="1:8" x14ac:dyDescent="0.2">
      <c r="A61" s="24">
        <v>55</v>
      </c>
      <c r="B61" s="25" t="s">
        <v>591</v>
      </c>
      <c r="C61" s="25" t="s">
        <v>592</v>
      </c>
      <c r="D61" s="25" t="s">
        <v>71</v>
      </c>
      <c r="E61" s="26">
        <v>208295</v>
      </c>
      <c r="F61" s="27">
        <v>2089.8237349999999</v>
      </c>
      <c r="G61" s="28">
        <v>7.9904899999999994E-3</v>
      </c>
      <c r="H61" s="23" t="s">
        <v>148</v>
      </c>
    </row>
    <row r="62" spans="1:8" x14ac:dyDescent="0.2">
      <c r="A62" s="24">
        <v>56</v>
      </c>
      <c r="B62" s="25" t="s">
        <v>534</v>
      </c>
      <c r="C62" s="25" t="s">
        <v>535</v>
      </c>
      <c r="D62" s="25" t="s">
        <v>536</v>
      </c>
      <c r="E62" s="26">
        <v>306754</v>
      </c>
      <c r="F62" s="27">
        <v>1433.001311</v>
      </c>
      <c r="G62" s="28">
        <v>5.4791099999999997E-3</v>
      </c>
      <c r="H62" s="23" t="s">
        <v>148</v>
      </c>
    </row>
    <row r="63" spans="1:8" x14ac:dyDescent="0.2">
      <c r="A63" s="24">
        <v>57</v>
      </c>
      <c r="B63" s="25" t="s">
        <v>106</v>
      </c>
      <c r="C63" s="25" t="s">
        <v>107</v>
      </c>
      <c r="D63" s="25" t="s">
        <v>71</v>
      </c>
      <c r="E63" s="26">
        <v>39194</v>
      </c>
      <c r="F63" s="27">
        <v>1323.3462159999999</v>
      </c>
      <c r="G63" s="28">
        <v>5.0598400000000003E-3</v>
      </c>
      <c r="H63" s="23" t="s">
        <v>148</v>
      </c>
    </row>
    <row r="64" spans="1:8" x14ac:dyDescent="0.2">
      <c r="A64" s="24">
        <v>58</v>
      </c>
      <c r="B64" s="25" t="s">
        <v>227</v>
      </c>
      <c r="C64" s="25" t="s">
        <v>228</v>
      </c>
      <c r="D64" s="25" t="s">
        <v>71</v>
      </c>
      <c r="E64" s="26">
        <v>293140</v>
      </c>
      <c r="F64" s="27">
        <v>1248.9229700000001</v>
      </c>
      <c r="G64" s="28">
        <v>4.7752799999999998E-3</v>
      </c>
      <c r="H64" s="23" t="s">
        <v>148</v>
      </c>
    </row>
    <row r="65" spans="1:8" ht="25.5" x14ac:dyDescent="0.2">
      <c r="A65" s="24">
        <v>59</v>
      </c>
      <c r="B65" s="25" t="s">
        <v>216</v>
      </c>
      <c r="C65" s="25" t="s">
        <v>217</v>
      </c>
      <c r="D65" s="25" t="s">
        <v>218</v>
      </c>
      <c r="E65" s="26">
        <v>62771</v>
      </c>
      <c r="F65" s="27">
        <v>997.90197250000006</v>
      </c>
      <c r="G65" s="28">
        <v>3.8154999999999999E-3</v>
      </c>
      <c r="H65" s="23" t="s">
        <v>148</v>
      </c>
    </row>
    <row r="66" spans="1:8" x14ac:dyDescent="0.2">
      <c r="A66" s="24">
        <v>60</v>
      </c>
      <c r="B66" s="25" t="s">
        <v>234</v>
      </c>
      <c r="C66" s="25" t="s">
        <v>235</v>
      </c>
      <c r="D66" s="25" t="s">
        <v>206</v>
      </c>
      <c r="E66" s="26">
        <v>9988</v>
      </c>
      <c r="F66" s="27">
        <v>809.94689600000004</v>
      </c>
      <c r="G66" s="28">
        <v>3.09685E-3</v>
      </c>
      <c r="H66" s="23" t="s">
        <v>148</v>
      </c>
    </row>
    <row r="67" spans="1:8" x14ac:dyDescent="0.2">
      <c r="A67" s="21"/>
      <c r="B67" s="21"/>
      <c r="C67" s="22" t="s">
        <v>147</v>
      </c>
      <c r="D67" s="21"/>
      <c r="E67" s="21" t="s">
        <v>148</v>
      </c>
      <c r="F67" s="29">
        <f>SUM(F7:F66)</f>
        <v>247825.21161290008</v>
      </c>
      <c r="G67" s="30">
        <f>SUM(G7:G66)</f>
        <v>0.94756498999999994</v>
      </c>
      <c r="H67" s="23" t="s">
        <v>148</v>
      </c>
    </row>
    <row r="68" spans="1:8" x14ac:dyDescent="0.2">
      <c r="A68" s="21"/>
      <c r="B68" s="21"/>
      <c r="C68" s="31"/>
      <c r="D68" s="21"/>
      <c r="E68" s="21"/>
      <c r="F68" s="32"/>
      <c r="G68" s="32"/>
      <c r="H68" s="23" t="s">
        <v>148</v>
      </c>
    </row>
    <row r="69" spans="1:8" x14ac:dyDescent="0.2">
      <c r="A69" s="21"/>
      <c r="B69" s="21"/>
      <c r="C69" s="22" t="s">
        <v>149</v>
      </c>
      <c r="D69" s="21"/>
      <c r="E69" s="21"/>
      <c r="F69" s="21"/>
      <c r="G69" s="21"/>
      <c r="H69" s="23" t="s">
        <v>148</v>
      </c>
    </row>
    <row r="70" spans="1:8" x14ac:dyDescent="0.2">
      <c r="A70" s="21"/>
      <c r="B70" s="21"/>
      <c r="C70" s="22" t="s">
        <v>147</v>
      </c>
      <c r="D70" s="21"/>
      <c r="E70" s="21" t="s">
        <v>148</v>
      </c>
      <c r="F70" s="33" t="s">
        <v>150</v>
      </c>
      <c r="G70" s="30">
        <v>0</v>
      </c>
      <c r="H70" s="23" t="s">
        <v>148</v>
      </c>
    </row>
    <row r="71" spans="1:8" x14ac:dyDescent="0.2">
      <c r="A71" s="21"/>
      <c r="B71" s="21"/>
      <c r="C71" s="31"/>
      <c r="D71" s="21"/>
      <c r="E71" s="21"/>
      <c r="F71" s="32"/>
      <c r="G71" s="32"/>
      <c r="H71" s="23" t="s">
        <v>148</v>
      </c>
    </row>
    <row r="72" spans="1:8" x14ac:dyDescent="0.2">
      <c r="A72" s="21"/>
      <c r="B72" s="21"/>
      <c r="C72" s="22" t="s">
        <v>151</v>
      </c>
      <c r="D72" s="21"/>
      <c r="E72" s="21"/>
      <c r="F72" s="21"/>
      <c r="G72" s="21"/>
      <c r="H72" s="23" t="s">
        <v>148</v>
      </c>
    </row>
    <row r="73" spans="1:8" x14ac:dyDescent="0.2">
      <c r="A73" s="24">
        <v>61</v>
      </c>
      <c r="B73" s="25" t="s">
        <v>595</v>
      </c>
      <c r="C73" s="25" t="s">
        <v>879</v>
      </c>
      <c r="D73" s="25" t="s">
        <v>226</v>
      </c>
      <c r="E73" s="26">
        <v>511578</v>
      </c>
      <c r="F73" s="27">
        <v>79.089958800000005</v>
      </c>
      <c r="G73" s="28">
        <v>3.0239999999999998E-4</v>
      </c>
      <c r="H73" s="23" t="s">
        <v>148</v>
      </c>
    </row>
    <row r="74" spans="1:8" x14ac:dyDescent="0.2">
      <c r="A74" s="24">
        <v>62</v>
      </c>
      <c r="B74" s="25" t="s">
        <v>382</v>
      </c>
      <c r="C74" s="25" t="s">
        <v>990</v>
      </c>
      <c r="D74" s="25" t="s">
        <v>248</v>
      </c>
      <c r="E74" s="26">
        <v>39500</v>
      </c>
      <c r="F74" s="27">
        <v>21.207550000000001</v>
      </c>
      <c r="G74" s="28">
        <v>8.1089999999999998E-5</v>
      </c>
      <c r="H74" s="23" t="s">
        <v>148</v>
      </c>
    </row>
    <row r="75" spans="1:8" x14ac:dyDescent="0.2">
      <c r="A75" s="24">
        <v>63</v>
      </c>
      <c r="B75" s="25" t="s">
        <v>746</v>
      </c>
      <c r="C75" s="25" t="s">
        <v>991</v>
      </c>
      <c r="D75" s="25"/>
      <c r="E75" s="26">
        <v>54000</v>
      </c>
      <c r="F75" s="27">
        <v>5.4000000000000002E-7</v>
      </c>
      <c r="G75" s="35" t="s">
        <v>146</v>
      </c>
      <c r="H75" s="23" t="s">
        <v>148</v>
      </c>
    </row>
    <row r="76" spans="1:8" x14ac:dyDescent="0.2">
      <c r="A76" s="24">
        <v>65</v>
      </c>
      <c r="B76" s="25" t="s">
        <v>749</v>
      </c>
      <c r="C76" s="25" t="s">
        <v>992</v>
      </c>
      <c r="D76" s="25"/>
      <c r="E76" s="26">
        <v>200</v>
      </c>
      <c r="F76" s="27">
        <v>2.0000000000000001E-9</v>
      </c>
      <c r="G76" s="35" t="s">
        <v>146</v>
      </c>
      <c r="H76" s="23" t="s">
        <v>148</v>
      </c>
    </row>
    <row r="77" spans="1:8" x14ac:dyDescent="0.2">
      <c r="A77" s="24">
        <v>67</v>
      </c>
      <c r="B77" s="25" t="s">
        <v>751</v>
      </c>
      <c r="C77" s="25" t="s">
        <v>993</v>
      </c>
      <c r="D77" s="25"/>
      <c r="E77" s="26">
        <v>176305</v>
      </c>
      <c r="F77" s="27">
        <v>1.7630000000000001E-6</v>
      </c>
      <c r="G77" s="35" t="s">
        <v>146</v>
      </c>
      <c r="H77" s="23" t="s">
        <v>148</v>
      </c>
    </row>
    <row r="78" spans="1:8" x14ac:dyDescent="0.2">
      <c r="A78" s="24">
        <v>66</v>
      </c>
      <c r="B78" s="25" t="s">
        <v>750</v>
      </c>
      <c r="C78" s="25" t="s">
        <v>994</v>
      </c>
      <c r="D78" s="25"/>
      <c r="E78" s="26">
        <v>93200</v>
      </c>
      <c r="F78" s="27">
        <v>9.3200000000000003E-7</v>
      </c>
      <c r="G78" s="35" t="s">
        <v>146</v>
      </c>
      <c r="H78" s="23" t="s">
        <v>148</v>
      </c>
    </row>
    <row r="79" spans="1:8" ht="38.25" x14ac:dyDescent="0.2">
      <c r="A79" s="24">
        <v>64</v>
      </c>
      <c r="B79" s="25" t="s">
        <v>747</v>
      </c>
      <c r="C79" s="25" t="s">
        <v>995</v>
      </c>
      <c r="D79" s="25" t="s">
        <v>748</v>
      </c>
      <c r="E79" s="26">
        <v>200000</v>
      </c>
      <c r="F79" s="27">
        <v>1.9999999999999999E-6</v>
      </c>
      <c r="G79" s="35" t="s">
        <v>146</v>
      </c>
      <c r="H79" s="23" t="s">
        <v>148</v>
      </c>
    </row>
    <row r="80" spans="1:8" ht="25.5" x14ac:dyDescent="0.2">
      <c r="A80" s="24">
        <v>68</v>
      </c>
      <c r="B80" s="25" t="s">
        <v>752</v>
      </c>
      <c r="C80" s="25" t="s">
        <v>996</v>
      </c>
      <c r="D80" s="25" t="s">
        <v>384</v>
      </c>
      <c r="E80" s="26">
        <v>50800</v>
      </c>
      <c r="F80" s="27">
        <v>5.0800000000000005E-7</v>
      </c>
      <c r="G80" s="35" t="s">
        <v>146</v>
      </c>
      <c r="H80" s="23" t="s">
        <v>148</v>
      </c>
    </row>
    <row r="81" spans="1:8" x14ac:dyDescent="0.2">
      <c r="A81" s="21"/>
      <c r="B81" s="21"/>
      <c r="C81" s="22" t="s">
        <v>147</v>
      </c>
      <c r="D81" s="21"/>
      <c r="E81" s="21" t="s">
        <v>148</v>
      </c>
      <c r="F81" s="29">
        <f>SUM(F73:F80)</f>
        <v>100.297514545</v>
      </c>
      <c r="G81" s="30">
        <f>SUM(G73:G80)</f>
        <v>3.8349E-4</v>
      </c>
      <c r="H81" s="23" t="s">
        <v>148</v>
      </c>
    </row>
    <row r="82" spans="1:8" x14ac:dyDescent="0.2">
      <c r="A82" s="21"/>
      <c r="B82" s="21"/>
      <c r="C82" s="31"/>
      <c r="D82" s="21"/>
      <c r="E82" s="21"/>
      <c r="F82" s="32"/>
      <c r="G82" s="32"/>
      <c r="H82" s="23" t="s">
        <v>148</v>
      </c>
    </row>
    <row r="83" spans="1:8" x14ac:dyDescent="0.2">
      <c r="A83" s="21"/>
      <c r="B83" s="21"/>
      <c r="C83" s="22" t="s">
        <v>152</v>
      </c>
      <c r="D83" s="21"/>
      <c r="E83" s="21"/>
      <c r="F83" s="21"/>
      <c r="G83" s="21"/>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153</v>
      </c>
      <c r="D86" s="21"/>
      <c r="E86" s="21"/>
      <c r="F86" s="32"/>
      <c r="G86" s="32"/>
      <c r="H86" s="23" t="s">
        <v>148</v>
      </c>
    </row>
    <row r="87" spans="1:8" x14ac:dyDescent="0.2">
      <c r="A87" s="21"/>
      <c r="B87" s="21"/>
      <c r="C87" s="22" t="s">
        <v>147</v>
      </c>
      <c r="D87" s="21"/>
      <c r="E87" s="21" t="s">
        <v>148</v>
      </c>
      <c r="F87" s="33" t="s">
        <v>150</v>
      </c>
      <c r="G87" s="30">
        <v>0</v>
      </c>
      <c r="H87" s="23" t="s">
        <v>148</v>
      </c>
    </row>
    <row r="88" spans="1:8" x14ac:dyDescent="0.2">
      <c r="A88" s="21"/>
      <c r="B88" s="21"/>
      <c r="C88" s="31"/>
      <c r="D88" s="21"/>
      <c r="E88" s="21"/>
      <c r="F88" s="32"/>
      <c r="G88" s="32"/>
      <c r="H88" s="23" t="s">
        <v>148</v>
      </c>
    </row>
    <row r="89" spans="1:8" x14ac:dyDescent="0.2">
      <c r="A89" s="21"/>
      <c r="B89" s="21"/>
      <c r="C89" s="22" t="s">
        <v>154</v>
      </c>
      <c r="D89" s="21"/>
      <c r="E89" s="21"/>
      <c r="F89" s="32"/>
      <c r="G89" s="32"/>
      <c r="H89" s="23" t="s">
        <v>148</v>
      </c>
    </row>
    <row r="90" spans="1:8" x14ac:dyDescent="0.2">
      <c r="A90" s="21"/>
      <c r="B90" s="21"/>
      <c r="C90" s="22" t="s">
        <v>147</v>
      </c>
      <c r="D90" s="21"/>
      <c r="E90" s="21" t="s">
        <v>148</v>
      </c>
      <c r="F90" s="33" t="s">
        <v>150</v>
      </c>
      <c r="G90" s="30">
        <v>0</v>
      </c>
      <c r="H90" s="23" t="s">
        <v>148</v>
      </c>
    </row>
    <row r="91" spans="1:8" x14ac:dyDescent="0.2">
      <c r="A91" s="21"/>
      <c r="B91" s="21"/>
      <c r="C91" s="31"/>
      <c r="D91" s="21"/>
      <c r="E91" s="21"/>
      <c r="F91" s="32"/>
      <c r="G91" s="32"/>
      <c r="H91" s="23" t="s">
        <v>148</v>
      </c>
    </row>
    <row r="92" spans="1:8" x14ac:dyDescent="0.2">
      <c r="A92" s="21"/>
      <c r="B92" s="21"/>
      <c r="C92" s="22" t="s">
        <v>155</v>
      </c>
      <c r="D92" s="21"/>
      <c r="E92" s="21"/>
      <c r="F92" s="29">
        <v>247925.509127445</v>
      </c>
      <c r="G92" s="30">
        <v>0.94794847999999998</v>
      </c>
      <c r="H92" s="23" t="s">
        <v>148</v>
      </c>
    </row>
    <row r="93" spans="1:8" x14ac:dyDescent="0.2">
      <c r="A93" s="21"/>
      <c r="B93" s="21"/>
      <c r="C93" s="31"/>
      <c r="D93" s="21"/>
      <c r="E93" s="21"/>
      <c r="F93" s="32"/>
      <c r="G93" s="32"/>
      <c r="H93" s="23" t="s">
        <v>148</v>
      </c>
    </row>
    <row r="94" spans="1:8" x14ac:dyDescent="0.2">
      <c r="A94" s="21"/>
      <c r="B94" s="21"/>
      <c r="C94" s="22" t="s">
        <v>156</v>
      </c>
      <c r="D94" s="21"/>
      <c r="E94" s="21"/>
      <c r="F94" s="32"/>
      <c r="G94" s="32"/>
      <c r="H94" s="23" t="s">
        <v>148</v>
      </c>
    </row>
    <row r="95" spans="1:8" x14ac:dyDescent="0.2">
      <c r="A95" s="21"/>
      <c r="B95" s="21"/>
      <c r="C95" s="22" t="s">
        <v>10</v>
      </c>
      <c r="D95" s="21"/>
      <c r="E95" s="21"/>
      <c r="F95" s="32"/>
      <c r="G95" s="32"/>
      <c r="H95" s="23" t="s">
        <v>148</v>
      </c>
    </row>
    <row r="96" spans="1:8" x14ac:dyDescent="0.2">
      <c r="A96" s="21"/>
      <c r="B96" s="21"/>
      <c r="C96" s="22" t="s">
        <v>147</v>
      </c>
      <c r="D96" s="21"/>
      <c r="E96" s="21" t="s">
        <v>148</v>
      </c>
      <c r="F96" s="33" t="s">
        <v>150</v>
      </c>
      <c r="G96" s="30">
        <v>0</v>
      </c>
      <c r="H96" s="23" t="s">
        <v>148</v>
      </c>
    </row>
    <row r="97" spans="1:8" x14ac:dyDescent="0.2">
      <c r="A97" s="21"/>
      <c r="B97" s="21"/>
      <c r="C97" s="31"/>
      <c r="D97" s="21"/>
      <c r="E97" s="21"/>
      <c r="F97" s="32"/>
      <c r="G97" s="32"/>
      <c r="H97" s="23" t="s">
        <v>148</v>
      </c>
    </row>
    <row r="98" spans="1:8" x14ac:dyDescent="0.2">
      <c r="A98" s="21"/>
      <c r="B98" s="21"/>
      <c r="C98" s="22" t="s">
        <v>157</v>
      </c>
      <c r="D98" s="21"/>
      <c r="E98" s="21"/>
      <c r="F98" s="21"/>
      <c r="G98" s="21"/>
      <c r="H98" s="23" t="s">
        <v>148</v>
      </c>
    </row>
    <row r="99" spans="1:8" x14ac:dyDescent="0.2">
      <c r="A99" s="21"/>
      <c r="B99" s="21"/>
      <c r="C99" s="22" t="s">
        <v>147</v>
      </c>
      <c r="D99" s="21"/>
      <c r="E99" s="21" t="s">
        <v>148</v>
      </c>
      <c r="F99" s="33" t="s">
        <v>150</v>
      </c>
      <c r="G99" s="30">
        <v>0</v>
      </c>
      <c r="H99" s="23" t="s">
        <v>148</v>
      </c>
    </row>
    <row r="100" spans="1:8" x14ac:dyDescent="0.2">
      <c r="A100" s="21"/>
      <c r="B100" s="21"/>
      <c r="C100" s="31"/>
      <c r="D100" s="21"/>
      <c r="E100" s="21"/>
      <c r="F100" s="32"/>
      <c r="G100" s="32"/>
      <c r="H100" s="23" t="s">
        <v>148</v>
      </c>
    </row>
    <row r="101" spans="1:8" x14ac:dyDescent="0.2">
      <c r="A101" s="21"/>
      <c r="B101" s="21"/>
      <c r="C101" s="22" t="s">
        <v>158</v>
      </c>
      <c r="D101" s="21"/>
      <c r="E101" s="21"/>
      <c r="F101" s="21"/>
      <c r="G101" s="21"/>
      <c r="H101" s="23" t="s">
        <v>148</v>
      </c>
    </row>
    <row r="102" spans="1:8" x14ac:dyDescent="0.2">
      <c r="A102" s="21"/>
      <c r="B102" s="21"/>
      <c r="C102" s="22" t="s">
        <v>147</v>
      </c>
      <c r="D102" s="21"/>
      <c r="E102" s="21" t="s">
        <v>148</v>
      </c>
      <c r="F102" s="33" t="s">
        <v>150</v>
      </c>
      <c r="G102" s="30">
        <v>0</v>
      </c>
      <c r="H102" s="23" t="s">
        <v>148</v>
      </c>
    </row>
    <row r="103" spans="1:8" x14ac:dyDescent="0.2">
      <c r="A103" s="21"/>
      <c r="B103" s="21"/>
      <c r="C103" s="31"/>
      <c r="D103" s="21"/>
      <c r="E103" s="21"/>
      <c r="F103" s="32"/>
      <c r="G103" s="32"/>
      <c r="H103" s="23" t="s">
        <v>148</v>
      </c>
    </row>
    <row r="104" spans="1:8" x14ac:dyDescent="0.2">
      <c r="A104" s="21"/>
      <c r="B104" s="21"/>
      <c r="C104" s="22" t="s">
        <v>159</v>
      </c>
      <c r="D104" s="21"/>
      <c r="E104" s="21"/>
      <c r="F104" s="32"/>
      <c r="G104" s="32"/>
      <c r="H104" s="23" t="s">
        <v>148</v>
      </c>
    </row>
    <row r="105" spans="1:8" x14ac:dyDescent="0.2">
      <c r="A105" s="21"/>
      <c r="B105" s="21"/>
      <c r="C105" s="22" t="s">
        <v>147</v>
      </c>
      <c r="D105" s="21"/>
      <c r="E105" s="21" t="s">
        <v>148</v>
      </c>
      <c r="F105" s="33" t="s">
        <v>150</v>
      </c>
      <c r="G105" s="30">
        <v>0</v>
      </c>
      <c r="H105" s="23" t="s">
        <v>148</v>
      </c>
    </row>
    <row r="106" spans="1:8" x14ac:dyDescent="0.2">
      <c r="A106" s="21"/>
      <c r="B106" s="21"/>
      <c r="C106" s="31"/>
      <c r="D106" s="21"/>
      <c r="E106" s="21"/>
      <c r="F106" s="32"/>
      <c r="G106" s="32"/>
      <c r="H106" s="23" t="s">
        <v>148</v>
      </c>
    </row>
    <row r="107" spans="1:8" x14ac:dyDescent="0.2">
      <c r="A107" s="21"/>
      <c r="B107" s="21"/>
      <c r="C107" s="22" t="s">
        <v>160</v>
      </c>
      <c r="D107" s="21"/>
      <c r="E107" s="21"/>
      <c r="F107" s="29">
        <v>0</v>
      </c>
      <c r="G107" s="30">
        <v>0</v>
      </c>
      <c r="H107" s="23" t="s">
        <v>148</v>
      </c>
    </row>
    <row r="108" spans="1:8" x14ac:dyDescent="0.2">
      <c r="A108" s="21"/>
      <c r="B108" s="21"/>
      <c r="C108" s="31"/>
      <c r="D108" s="21"/>
      <c r="E108" s="21"/>
      <c r="F108" s="32"/>
      <c r="G108" s="32"/>
      <c r="H108" s="23" t="s">
        <v>148</v>
      </c>
    </row>
    <row r="109" spans="1:8" x14ac:dyDescent="0.2">
      <c r="A109" s="21"/>
      <c r="B109" s="21"/>
      <c r="C109" s="22" t="s">
        <v>161</v>
      </c>
      <c r="D109" s="21"/>
      <c r="E109" s="21"/>
      <c r="F109" s="32"/>
      <c r="G109" s="32"/>
      <c r="H109" s="23" t="s">
        <v>148</v>
      </c>
    </row>
    <row r="110" spans="1:8" x14ac:dyDescent="0.2">
      <c r="A110" s="21"/>
      <c r="B110" s="21"/>
      <c r="C110" s="22" t="s">
        <v>162</v>
      </c>
      <c r="D110" s="21"/>
      <c r="E110" s="21"/>
      <c r="F110" s="32"/>
      <c r="G110" s="32"/>
      <c r="H110" s="23" t="s">
        <v>148</v>
      </c>
    </row>
    <row r="111" spans="1:8" x14ac:dyDescent="0.2">
      <c r="A111" s="21"/>
      <c r="B111" s="21"/>
      <c r="C111" s="22" t="s">
        <v>147</v>
      </c>
      <c r="D111" s="21"/>
      <c r="E111" s="21" t="s">
        <v>148</v>
      </c>
      <c r="F111" s="33" t="s">
        <v>150</v>
      </c>
      <c r="G111" s="30">
        <v>0</v>
      </c>
      <c r="H111" s="23" t="s">
        <v>148</v>
      </c>
    </row>
    <row r="112" spans="1:8" x14ac:dyDescent="0.2">
      <c r="A112" s="21"/>
      <c r="B112" s="21"/>
      <c r="C112" s="31"/>
      <c r="D112" s="21"/>
      <c r="E112" s="21"/>
      <c r="F112" s="32"/>
      <c r="G112" s="32"/>
      <c r="H112" s="23" t="s">
        <v>148</v>
      </c>
    </row>
    <row r="113" spans="1:8" x14ac:dyDescent="0.2">
      <c r="A113" s="21"/>
      <c r="B113" s="21"/>
      <c r="C113" s="22" t="s">
        <v>163</v>
      </c>
      <c r="D113" s="21"/>
      <c r="E113" s="21"/>
      <c r="F113" s="32"/>
      <c r="G113" s="32"/>
      <c r="H113" s="23" t="s">
        <v>148</v>
      </c>
    </row>
    <row r="114" spans="1:8" x14ac:dyDescent="0.2">
      <c r="A114" s="21"/>
      <c r="B114" s="21"/>
      <c r="C114" s="22" t="s">
        <v>147</v>
      </c>
      <c r="D114" s="21"/>
      <c r="E114" s="21" t="s">
        <v>148</v>
      </c>
      <c r="F114" s="33" t="s">
        <v>150</v>
      </c>
      <c r="G114" s="30">
        <v>0</v>
      </c>
      <c r="H114" s="23" t="s">
        <v>148</v>
      </c>
    </row>
    <row r="115" spans="1:8" x14ac:dyDescent="0.2">
      <c r="A115" s="21"/>
      <c r="B115" s="21"/>
      <c r="C115" s="31"/>
      <c r="D115" s="21"/>
      <c r="E115" s="21"/>
      <c r="F115" s="32"/>
      <c r="G115" s="32"/>
      <c r="H115" s="23" t="s">
        <v>148</v>
      </c>
    </row>
    <row r="116" spans="1:8" x14ac:dyDescent="0.2">
      <c r="A116" s="21"/>
      <c r="B116" s="21"/>
      <c r="C116" s="22" t="s">
        <v>164</v>
      </c>
      <c r="D116" s="21"/>
      <c r="E116" s="21"/>
      <c r="F116" s="32"/>
      <c r="G116" s="32"/>
      <c r="H116" s="23" t="s">
        <v>148</v>
      </c>
    </row>
    <row r="117" spans="1:8" x14ac:dyDescent="0.2">
      <c r="A117" s="21"/>
      <c r="B117" s="21"/>
      <c r="C117" s="22" t="s">
        <v>147</v>
      </c>
      <c r="D117" s="21"/>
      <c r="E117" s="21" t="s">
        <v>148</v>
      </c>
      <c r="F117" s="33" t="s">
        <v>150</v>
      </c>
      <c r="G117" s="30">
        <v>0</v>
      </c>
      <c r="H117" s="23" t="s">
        <v>148</v>
      </c>
    </row>
    <row r="118" spans="1:8" x14ac:dyDescent="0.2">
      <c r="A118" s="21"/>
      <c r="B118" s="21"/>
      <c r="C118" s="31"/>
      <c r="D118" s="21"/>
      <c r="E118" s="21"/>
      <c r="F118" s="32"/>
      <c r="G118" s="32"/>
      <c r="H118" s="23" t="s">
        <v>148</v>
      </c>
    </row>
    <row r="119" spans="1:8" x14ac:dyDescent="0.2">
      <c r="A119" s="21"/>
      <c r="B119" s="21"/>
      <c r="C119" s="22" t="s">
        <v>165</v>
      </c>
      <c r="D119" s="21"/>
      <c r="E119" s="21"/>
      <c r="F119" s="32"/>
      <c r="G119" s="32"/>
      <c r="H119" s="23" t="s">
        <v>148</v>
      </c>
    </row>
    <row r="120" spans="1:8" x14ac:dyDescent="0.2">
      <c r="A120" s="24">
        <v>1</v>
      </c>
      <c r="B120" s="25"/>
      <c r="C120" s="25" t="s">
        <v>166</v>
      </c>
      <c r="D120" s="25"/>
      <c r="E120" s="35"/>
      <c r="F120" s="27">
        <v>13111.975275463999</v>
      </c>
      <c r="G120" s="28">
        <v>5.0133919999999998E-2</v>
      </c>
      <c r="H120" s="23">
        <v>6.76</v>
      </c>
    </row>
    <row r="121" spans="1:8" x14ac:dyDescent="0.2">
      <c r="A121" s="21"/>
      <c r="B121" s="21"/>
      <c r="C121" s="22" t="s">
        <v>147</v>
      </c>
      <c r="D121" s="21"/>
      <c r="E121" s="21" t="s">
        <v>148</v>
      </c>
      <c r="F121" s="29">
        <v>13111.975275463999</v>
      </c>
      <c r="G121" s="30">
        <v>5.0133919999999998E-2</v>
      </c>
      <c r="H121" s="23" t="s">
        <v>148</v>
      </c>
    </row>
    <row r="122" spans="1:8" x14ac:dyDescent="0.2">
      <c r="A122" s="21"/>
      <c r="B122" s="21"/>
      <c r="C122" s="31"/>
      <c r="D122" s="21"/>
      <c r="E122" s="21"/>
      <c r="F122" s="32"/>
      <c r="G122" s="32"/>
      <c r="H122" s="23" t="s">
        <v>148</v>
      </c>
    </row>
    <row r="123" spans="1:8" x14ac:dyDescent="0.2">
      <c r="A123" s="21"/>
      <c r="B123" s="21"/>
      <c r="C123" s="22" t="s">
        <v>167</v>
      </c>
      <c r="D123" s="21"/>
      <c r="E123" s="21"/>
      <c r="F123" s="29">
        <v>13111.975275463999</v>
      </c>
      <c r="G123" s="30">
        <v>5.0133919999999998E-2</v>
      </c>
      <c r="H123" s="23" t="s">
        <v>148</v>
      </c>
    </row>
    <row r="124" spans="1:8" x14ac:dyDescent="0.2">
      <c r="A124" s="21"/>
      <c r="B124" s="21"/>
      <c r="C124" s="32"/>
      <c r="D124" s="21"/>
      <c r="E124" s="21"/>
      <c r="F124" s="21"/>
      <c r="G124" s="21"/>
      <c r="H124" s="23" t="s">
        <v>148</v>
      </c>
    </row>
    <row r="125" spans="1:8" x14ac:dyDescent="0.2">
      <c r="A125" s="21"/>
      <c r="B125" s="21"/>
      <c r="C125" s="22" t="s">
        <v>168</v>
      </c>
      <c r="D125" s="21"/>
      <c r="E125" s="21"/>
      <c r="F125" s="21"/>
      <c r="G125" s="21"/>
      <c r="H125" s="23" t="s">
        <v>148</v>
      </c>
    </row>
    <row r="126" spans="1:8" x14ac:dyDescent="0.2">
      <c r="A126" s="21"/>
      <c r="B126" s="21"/>
      <c r="C126" s="22" t="s">
        <v>169</v>
      </c>
      <c r="D126" s="21"/>
      <c r="E126" s="21"/>
      <c r="F126" s="21"/>
      <c r="G126" s="21"/>
      <c r="H126" s="23" t="s">
        <v>148</v>
      </c>
    </row>
    <row r="127" spans="1:8" x14ac:dyDescent="0.2">
      <c r="A127" s="21"/>
      <c r="B127" s="21"/>
      <c r="C127" s="22" t="s">
        <v>147</v>
      </c>
      <c r="D127" s="21"/>
      <c r="E127" s="21" t="s">
        <v>148</v>
      </c>
      <c r="F127" s="33" t="s">
        <v>150</v>
      </c>
      <c r="G127" s="30">
        <v>0</v>
      </c>
      <c r="H127" s="23" t="s">
        <v>148</v>
      </c>
    </row>
    <row r="128" spans="1:8" x14ac:dyDescent="0.2">
      <c r="A128" s="21"/>
      <c r="B128" s="21"/>
      <c r="C128" s="31"/>
      <c r="D128" s="21"/>
      <c r="E128" s="21"/>
      <c r="F128" s="32"/>
      <c r="G128" s="32"/>
      <c r="H128" s="23" t="s">
        <v>148</v>
      </c>
    </row>
    <row r="129" spans="1:17" x14ac:dyDescent="0.2">
      <c r="A129" s="21"/>
      <c r="B129" s="21"/>
      <c r="C129" s="22" t="s">
        <v>170</v>
      </c>
      <c r="D129" s="21"/>
      <c r="E129" s="21"/>
      <c r="F129" s="21"/>
      <c r="G129" s="21"/>
      <c r="H129" s="23" t="s">
        <v>148</v>
      </c>
    </row>
    <row r="130" spans="1:17" x14ac:dyDescent="0.2">
      <c r="A130" s="21"/>
      <c r="B130" s="21"/>
      <c r="C130" s="22" t="s">
        <v>171</v>
      </c>
      <c r="D130" s="21"/>
      <c r="E130" s="21"/>
      <c r="F130" s="21"/>
      <c r="G130" s="21"/>
      <c r="H130" s="23" t="s">
        <v>148</v>
      </c>
    </row>
    <row r="131" spans="1:17" x14ac:dyDescent="0.2">
      <c r="A131" s="21"/>
      <c r="B131" s="21"/>
      <c r="C131" s="22" t="s">
        <v>147</v>
      </c>
      <c r="D131" s="21"/>
      <c r="E131" s="21" t="s">
        <v>148</v>
      </c>
      <c r="F131" s="33" t="s">
        <v>150</v>
      </c>
      <c r="G131" s="30">
        <v>0</v>
      </c>
      <c r="H131" s="23" t="s">
        <v>148</v>
      </c>
    </row>
    <row r="132" spans="1:17" x14ac:dyDescent="0.2">
      <c r="A132" s="21"/>
      <c r="B132" s="21"/>
      <c r="C132" s="31"/>
      <c r="D132" s="21"/>
      <c r="E132" s="21"/>
      <c r="F132" s="32"/>
      <c r="G132" s="32"/>
      <c r="H132" s="23" t="s">
        <v>148</v>
      </c>
    </row>
    <row r="133" spans="1:17" x14ac:dyDescent="0.2">
      <c r="A133" s="21"/>
      <c r="B133" s="21"/>
      <c r="C133" s="22" t="s">
        <v>172</v>
      </c>
      <c r="D133" s="21"/>
      <c r="E133" s="21"/>
      <c r="F133" s="32"/>
      <c r="G133" s="32"/>
      <c r="H133" s="23" t="s">
        <v>148</v>
      </c>
    </row>
    <row r="134" spans="1:17" x14ac:dyDescent="0.2">
      <c r="A134" s="21"/>
      <c r="B134" s="21"/>
      <c r="C134" s="22" t="s">
        <v>147</v>
      </c>
      <c r="D134" s="21"/>
      <c r="E134" s="21" t="s">
        <v>148</v>
      </c>
      <c r="F134" s="33" t="s">
        <v>150</v>
      </c>
      <c r="G134" s="30">
        <v>0</v>
      </c>
      <c r="H134" s="23" t="s">
        <v>148</v>
      </c>
    </row>
    <row r="135" spans="1:17" x14ac:dyDescent="0.2">
      <c r="A135" s="21"/>
      <c r="B135" s="21"/>
      <c r="C135" s="31"/>
      <c r="D135" s="21"/>
      <c r="E135" s="21"/>
      <c r="F135" s="32"/>
      <c r="G135" s="32"/>
      <c r="H135" s="23" t="s">
        <v>148</v>
      </c>
    </row>
    <row r="136" spans="1:17" x14ac:dyDescent="0.2">
      <c r="A136" s="35"/>
      <c r="B136" s="25"/>
      <c r="C136" s="25" t="s">
        <v>173</v>
      </c>
      <c r="D136" s="25"/>
      <c r="E136" s="35"/>
      <c r="F136" s="27">
        <v>501.53407824999999</v>
      </c>
      <c r="G136" s="28">
        <v>1.91763E-3</v>
      </c>
      <c r="H136" s="23" t="s">
        <v>148</v>
      </c>
    </row>
    <row r="137" spans="1:17" x14ac:dyDescent="0.2">
      <c r="A137" s="31"/>
      <c r="B137" s="31"/>
      <c r="C137" s="22" t="s">
        <v>174</v>
      </c>
      <c r="D137" s="32"/>
      <c r="E137" s="32"/>
      <c r="F137" s="29">
        <v>261539.018481159</v>
      </c>
      <c r="G137" s="36">
        <v>1.00000003</v>
      </c>
      <c r="H137" s="23" t="s">
        <v>148</v>
      </c>
    </row>
    <row r="138" spans="1:17" x14ac:dyDescent="0.2">
      <c r="A138" s="66"/>
      <c r="B138" s="66"/>
      <c r="C138" s="66"/>
      <c r="D138" s="67"/>
      <c r="E138" s="67"/>
      <c r="F138" s="67"/>
      <c r="G138" s="67"/>
    </row>
    <row r="139" spans="1:17" x14ac:dyDescent="0.2">
      <c r="A139" s="39"/>
      <c r="B139" s="217" t="s">
        <v>848</v>
      </c>
      <c r="C139" s="217"/>
      <c r="D139" s="217"/>
      <c r="E139" s="217"/>
      <c r="F139" s="217"/>
      <c r="G139" s="217"/>
      <c r="H139" s="217"/>
      <c r="J139" s="41"/>
    </row>
    <row r="140" spans="1:17" x14ac:dyDescent="0.2">
      <c r="A140" s="39"/>
      <c r="B140" s="217" t="s">
        <v>849</v>
      </c>
      <c r="C140" s="217"/>
      <c r="D140" s="217"/>
      <c r="E140" s="217"/>
      <c r="F140" s="217"/>
      <c r="G140" s="217"/>
      <c r="H140" s="217"/>
      <c r="J140" s="41"/>
    </row>
    <row r="141" spans="1:17" x14ac:dyDescent="0.2">
      <c r="A141" s="39"/>
      <c r="B141" s="217" t="s">
        <v>850</v>
      </c>
      <c r="C141" s="217"/>
      <c r="D141" s="217"/>
      <c r="E141" s="217"/>
      <c r="F141" s="217"/>
      <c r="G141" s="217"/>
      <c r="H141" s="217"/>
      <c r="J141" s="41"/>
    </row>
    <row r="142" spans="1:17" s="43" customFormat="1" ht="66.75" customHeight="1" x14ac:dyDescent="0.25">
      <c r="A142" s="42"/>
      <c r="B142" s="218" t="s">
        <v>851</v>
      </c>
      <c r="C142" s="218"/>
      <c r="D142" s="218"/>
      <c r="E142" s="218"/>
      <c r="F142" s="218"/>
      <c r="G142" s="218"/>
      <c r="H142" s="218"/>
      <c r="I142"/>
      <c r="J142" s="41"/>
      <c r="K142"/>
      <c r="L142"/>
      <c r="M142"/>
      <c r="N142"/>
      <c r="O142"/>
      <c r="P142"/>
      <c r="Q142"/>
    </row>
    <row r="143" spans="1:17" x14ac:dyDescent="0.2">
      <c r="A143" s="39"/>
      <c r="B143" s="217" t="s">
        <v>852</v>
      </c>
      <c r="C143" s="217"/>
      <c r="D143" s="217"/>
      <c r="E143" s="217"/>
      <c r="F143" s="217"/>
      <c r="G143" s="217"/>
      <c r="H143" s="217"/>
      <c r="J143" s="41"/>
    </row>
    <row r="144" spans="1:17" x14ac:dyDescent="0.2">
      <c r="A144" s="45"/>
      <c r="B144" s="45"/>
      <c r="C144" s="45"/>
      <c r="D144" s="47"/>
      <c r="E144" s="47"/>
      <c r="F144" s="47"/>
      <c r="G144" s="47"/>
    </row>
    <row r="145" spans="1:10" x14ac:dyDescent="0.2">
      <c r="A145" s="45"/>
      <c r="B145" s="214" t="s">
        <v>175</v>
      </c>
      <c r="C145" s="215"/>
      <c r="D145" s="216"/>
      <c r="E145" s="46"/>
      <c r="F145" s="47"/>
      <c r="G145" s="47"/>
    </row>
    <row r="146" spans="1:10" ht="26.25" customHeight="1" x14ac:dyDescent="0.2">
      <c r="A146" s="45"/>
      <c r="B146" s="212" t="s">
        <v>176</v>
      </c>
      <c r="C146" s="213"/>
      <c r="D146" s="48" t="s">
        <v>885</v>
      </c>
      <c r="E146" s="46"/>
      <c r="F146" s="47"/>
      <c r="G146" s="47"/>
    </row>
    <row r="147" spans="1:10" ht="12.75" customHeight="1" x14ac:dyDescent="0.2">
      <c r="A147" s="45"/>
      <c r="B147" s="210" t="s">
        <v>853</v>
      </c>
      <c r="C147" s="211"/>
      <c r="D147" s="48" t="str">
        <f>"Rs. "&amp;TEXT(F81,"0.00")&amp;" lacs/ "&amp;TEXT(ROUND(G81*100,2),"0.00")&amp;"%"</f>
        <v>Rs. 100.30 lacs/ 0.04%</v>
      </c>
      <c r="E147" s="46"/>
      <c r="F147" s="47"/>
      <c r="G147" s="47"/>
    </row>
    <row r="148" spans="1:10" x14ac:dyDescent="0.2">
      <c r="A148" s="45"/>
      <c r="B148" s="212" t="s">
        <v>178</v>
      </c>
      <c r="C148" s="213"/>
      <c r="D148" s="32" t="s">
        <v>148</v>
      </c>
      <c r="E148" s="46"/>
      <c r="F148" s="47"/>
      <c r="G148" s="47"/>
    </row>
    <row r="149" spans="1:10" x14ac:dyDescent="0.2">
      <c r="A149" s="50"/>
      <c r="B149" s="51" t="s">
        <v>148</v>
      </c>
      <c r="C149" s="51" t="s">
        <v>854</v>
      </c>
      <c r="D149" s="51" t="s">
        <v>179</v>
      </c>
      <c r="E149" s="50"/>
      <c r="F149" s="50"/>
      <c r="G149" s="50"/>
      <c r="H149" s="50"/>
      <c r="J149" s="41"/>
    </row>
    <row r="150" spans="1:10" x14ac:dyDescent="0.2">
      <c r="A150" s="50"/>
      <c r="B150" s="52" t="s">
        <v>180</v>
      </c>
      <c r="C150" s="53">
        <v>45716</v>
      </c>
      <c r="D150" s="53">
        <v>45747</v>
      </c>
      <c r="E150" s="50"/>
      <c r="F150" s="50"/>
      <c r="G150" s="50"/>
      <c r="J150" s="41"/>
    </row>
    <row r="151" spans="1:10" x14ac:dyDescent="0.2">
      <c r="A151" s="54"/>
      <c r="B151" s="25" t="s">
        <v>181</v>
      </c>
      <c r="C151" s="55">
        <v>358.37189999999998</v>
      </c>
      <c r="D151" s="55">
        <v>386.76710000000003</v>
      </c>
      <c r="E151" s="54"/>
      <c r="F151" s="56"/>
      <c r="G151" s="57"/>
    </row>
    <row r="152" spans="1:10" ht="25.5" x14ac:dyDescent="0.2">
      <c r="A152" s="54"/>
      <c r="B152" s="25" t="s">
        <v>1027</v>
      </c>
      <c r="C152" s="55">
        <v>79.554500000000004</v>
      </c>
      <c r="D152" s="55">
        <v>85.857900000000001</v>
      </c>
      <c r="E152" s="54"/>
      <c r="F152" s="56"/>
      <c r="G152" s="57"/>
    </row>
    <row r="153" spans="1:10" x14ac:dyDescent="0.2">
      <c r="A153" s="54"/>
      <c r="B153" s="25" t="s">
        <v>182</v>
      </c>
      <c r="C153" s="55">
        <v>323.20749999999998</v>
      </c>
      <c r="D153" s="55">
        <v>348.52179999999998</v>
      </c>
      <c r="E153" s="54"/>
      <c r="F153" s="56"/>
      <c r="G153" s="57"/>
    </row>
    <row r="154" spans="1:10" ht="25.5" x14ac:dyDescent="0.2">
      <c r="A154" s="54"/>
      <c r="B154" s="25" t="s">
        <v>1028</v>
      </c>
      <c r="C154" s="55">
        <v>59.229100000000003</v>
      </c>
      <c r="D154" s="55">
        <v>63.868000000000002</v>
      </c>
      <c r="E154" s="54"/>
      <c r="F154" s="56"/>
      <c r="G154" s="57"/>
    </row>
    <row r="155" spans="1:10" x14ac:dyDescent="0.2">
      <c r="A155" s="54"/>
      <c r="B155" s="54"/>
      <c r="C155" s="54"/>
      <c r="D155" s="54"/>
      <c r="E155" s="54"/>
      <c r="F155" s="54"/>
      <c r="G155" s="54"/>
    </row>
    <row r="156" spans="1:10" x14ac:dyDescent="0.2">
      <c r="A156" s="50"/>
      <c r="B156" s="210" t="s">
        <v>855</v>
      </c>
      <c r="C156" s="211"/>
      <c r="D156" s="48" t="s">
        <v>177</v>
      </c>
      <c r="E156" s="50"/>
      <c r="F156" s="50"/>
      <c r="G156" s="50"/>
    </row>
    <row r="157" spans="1:10" x14ac:dyDescent="0.2">
      <c r="A157" s="50"/>
      <c r="B157" s="75"/>
      <c r="C157" s="75"/>
      <c r="D157" s="75"/>
      <c r="E157" s="50"/>
      <c r="F157" s="50"/>
      <c r="G157" s="50"/>
    </row>
    <row r="158" spans="1:10" ht="29.1" customHeight="1" x14ac:dyDescent="0.2">
      <c r="A158" s="50"/>
      <c r="B158" s="210" t="s">
        <v>183</v>
      </c>
      <c r="C158" s="211"/>
      <c r="D158" s="48" t="s">
        <v>177</v>
      </c>
      <c r="E158" s="61"/>
      <c r="F158" s="50"/>
      <c r="G158" s="50"/>
    </row>
    <row r="159" spans="1:10" ht="29.1" customHeight="1" x14ac:dyDescent="0.2">
      <c r="A159" s="50"/>
      <c r="B159" s="210" t="s">
        <v>184</v>
      </c>
      <c r="C159" s="211"/>
      <c r="D159" s="48" t="s">
        <v>177</v>
      </c>
      <c r="E159" s="61"/>
      <c r="F159" s="50"/>
      <c r="G159" s="50"/>
    </row>
    <row r="160" spans="1:10" ht="17.100000000000001" customHeight="1" x14ac:dyDescent="0.2">
      <c r="A160" s="50"/>
      <c r="B160" s="210" t="s">
        <v>185</v>
      </c>
      <c r="C160" s="211"/>
      <c r="D160" s="48" t="s">
        <v>177</v>
      </c>
      <c r="E160" s="61"/>
      <c r="F160" s="50"/>
      <c r="G160" s="50"/>
    </row>
    <row r="161" spans="1:10" ht="17.100000000000001" customHeight="1" x14ac:dyDescent="0.2">
      <c r="A161" s="50"/>
      <c r="B161" s="210" t="s">
        <v>186</v>
      </c>
      <c r="C161" s="211"/>
      <c r="D161" s="62">
        <v>0.66119721380154062</v>
      </c>
      <c r="E161" s="50"/>
      <c r="F161" s="40"/>
      <c r="G161" s="60"/>
    </row>
    <row r="163" spans="1:10" x14ac:dyDescent="0.2">
      <c r="B163" s="118" t="s">
        <v>1021</v>
      </c>
    </row>
    <row r="164" spans="1:10" ht="67.5" x14ac:dyDescent="0.2">
      <c r="B164" s="119" t="s">
        <v>888</v>
      </c>
      <c r="C164" s="119" t="s">
        <v>889</v>
      </c>
      <c r="D164" s="119" t="s">
        <v>890</v>
      </c>
      <c r="E164" s="119" t="s">
        <v>891</v>
      </c>
      <c r="F164" s="119" t="s">
        <v>892</v>
      </c>
    </row>
    <row r="165" spans="1:10" ht="13.5" x14ac:dyDescent="0.2">
      <c r="B165" s="120" t="s">
        <v>997</v>
      </c>
      <c r="C165" s="121" t="s">
        <v>972</v>
      </c>
      <c r="D165" s="6">
        <v>0</v>
      </c>
      <c r="E165" s="7">
        <v>0</v>
      </c>
      <c r="F165" s="122">
        <v>29.407129999999999</v>
      </c>
    </row>
    <row r="167" spans="1:10" x14ac:dyDescent="0.2">
      <c r="B167" s="219" t="s">
        <v>856</v>
      </c>
      <c r="C167" s="219"/>
    </row>
    <row r="169" spans="1:10" ht="153.75" customHeight="1" x14ac:dyDescent="0.2"/>
    <row r="172" spans="1:10" x14ac:dyDescent="0.2">
      <c r="B172" s="63" t="s">
        <v>857</v>
      </c>
      <c r="C172" s="64"/>
      <c r="D172" s="63"/>
    </row>
    <row r="173" spans="1:10" x14ac:dyDescent="0.2">
      <c r="B173" s="63" t="s">
        <v>998</v>
      </c>
      <c r="D173" s="63"/>
    </row>
    <row r="174" spans="1:10" ht="165" customHeight="1" x14ac:dyDescent="0.2"/>
    <row r="176" spans="1:10" x14ac:dyDescent="0.2">
      <c r="J176" s="20"/>
    </row>
    <row r="177" customFormat="1" x14ac:dyDescent="0.2"/>
    <row r="178" customFormat="1" x14ac:dyDescent="0.2"/>
    <row r="179" customFormat="1" x14ac:dyDescent="0.2"/>
    <row r="180" customFormat="1" x14ac:dyDescent="0.2"/>
    <row r="181" customFormat="1" x14ac:dyDescent="0.2"/>
  </sheetData>
  <mergeCells count="18">
    <mergeCell ref="B141:H141"/>
    <mergeCell ref="B142:H142"/>
    <mergeCell ref="B143:H143"/>
    <mergeCell ref="B147:C147"/>
    <mergeCell ref="B148:C148"/>
    <mergeCell ref="B145:D145"/>
    <mergeCell ref="B146:C146"/>
    <mergeCell ref="A1:H1"/>
    <mergeCell ref="A2:H2"/>
    <mergeCell ref="A3:H3"/>
    <mergeCell ref="B139:H139"/>
    <mergeCell ref="B140:H140"/>
    <mergeCell ref="B158:C158"/>
    <mergeCell ref="B159:C159"/>
    <mergeCell ref="B167:C167"/>
    <mergeCell ref="B156:C156"/>
    <mergeCell ref="B160:C160"/>
    <mergeCell ref="B161:C161"/>
  </mergeCells>
  <hyperlinks>
    <hyperlink ref="I1" location="Index!B2" display="Index" xr:uid="{B02FEBCC-4242-48E6-9448-45DDC143D99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369B-F8AA-4355-A133-94F0CB4DA485}">
  <sheetPr>
    <outlinePr summaryBelow="0" summaryRight="0"/>
  </sheetPr>
  <dimension ref="A1:Q210"/>
  <sheetViews>
    <sheetView showGridLines="0" workbookViewId="0">
      <selection activeCell="A2" sqref="A2:H2"/>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753</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754</v>
      </c>
      <c r="C7" s="25" t="s">
        <v>755</v>
      </c>
      <c r="D7" s="25" t="s">
        <v>22</v>
      </c>
      <c r="E7" s="26">
        <v>11868</v>
      </c>
      <c r="F7" s="27">
        <v>103.48896000000001</v>
      </c>
      <c r="G7" s="28">
        <v>1.0464930000000001E-2</v>
      </c>
      <c r="H7" s="23" t="s">
        <v>148</v>
      </c>
    </row>
    <row r="8" spans="1:9" x14ac:dyDescent="0.2">
      <c r="A8" s="24">
        <v>2</v>
      </c>
      <c r="B8" s="25" t="s">
        <v>756</v>
      </c>
      <c r="C8" s="25" t="s">
        <v>757</v>
      </c>
      <c r="D8" s="25" t="s">
        <v>89</v>
      </c>
      <c r="E8" s="26">
        <v>82892</v>
      </c>
      <c r="F8" s="27">
        <v>102.1975468</v>
      </c>
      <c r="G8" s="28">
        <v>1.0334339999999999E-2</v>
      </c>
      <c r="H8" s="23" t="s">
        <v>148</v>
      </c>
    </row>
    <row r="9" spans="1:9" x14ac:dyDescent="0.2">
      <c r="A9" s="24">
        <v>3</v>
      </c>
      <c r="B9" s="25" t="s">
        <v>507</v>
      </c>
      <c r="C9" s="25" t="s">
        <v>508</v>
      </c>
      <c r="D9" s="25" t="s">
        <v>28</v>
      </c>
      <c r="E9" s="26">
        <v>15666</v>
      </c>
      <c r="F9" s="27">
        <v>101.80550100000001</v>
      </c>
      <c r="G9" s="28">
        <v>1.029469E-2</v>
      </c>
      <c r="H9" s="23" t="s">
        <v>148</v>
      </c>
    </row>
    <row r="10" spans="1:9" x14ac:dyDescent="0.2">
      <c r="A10" s="24">
        <v>4</v>
      </c>
      <c r="B10" s="25" t="s">
        <v>72</v>
      </c>
      <c r="C10" s="25" t="s">
        <v>73</v>
      </c>
      <c r="D10" s="25" t="s">
        <v>45</v>
      </c>
      <c r="E10" s="26">
        <v>1929</v>
      </c>
      <c r="F10" s="27">
        <v>101.76150149999999</v>
      </c>
      <c r="G10" s="28">
        <v>1.0290240000000001E-2</v>
      </c>
      <c r="H10" s="23" t="s">
        <v>148</v>
      </c>
    </row>
    <row r="11" spans="1:9" x14ac:dyDescent="0.2">
      <c r="A11" s="24">
        <v>5</v>
      </c>
      <c r="B11" s="25" t="s">
        <v>579</v>
      </c>
      <c r="C11" s="25" t="s">
        <v>580</v>
      </c>
      <c r="D11" s="25" t="s">
        <v>221</v>
      </c>
      <c r="E11" s="26">
        <v>7261</v>
      </c>
      <c r="F11" s="27">
        <v>101.74839299999999</v>
      </c>
      <c r="G11" s="28">
        <v>1.028892E-2</v>
      </c>
      <c r="H11" s="23" t="s">
        <v>148</v>
      </c>
    </row>
    <row r="12" spans="1:9" x14ac:dyDescent="0.2">
      <c r="A12" s="24">
        <v>6</v>
      </c>
      <c r="B12" s="25" t="s">
        <v>342</v>
      </c>
      <c r="C12" s="25" t="s">
        <v>343</v>
      </c>
      <c r="D12" s="25" t="s">
        <v>221</v>
      </c>
      <c r="E12" s="26">
        <v>18825</v>
      </c>
      <c r="F12" s="27">
        <v>101.5891125</v>
      </c>
      <c r="G12" s="28">
        <v>1.027281E-2</v>
      </c>
      <c r="H12" s="23" t="s">
        <v>148</v>
      </c>
    </row>
    <row r="13" spans="1:9" ht="25.5" x14ac:dyDescent="0.2">
      <c r="A13" s="24">
        <v>7</v>
      </c>
      <c r="B13" s="25" t="s">
        <v>90</v>
      </c>
      <c r="C13" s="25" t="s">
        <v>91</v>
      </c>
      <c r="D13" s="25" t="s">
        <v>25</v>
      </c>
      <c r="E13" s="26">
        <v>18859</v>
      </c>
      <c r="F13" s="27">
        <v>101.5274265</v>
      </c>
      <c r="G13" s="28">
        <v>1.0266569999999999E-2</v>
      </c>
      <c r="H13" s="23" t="s">
        <v>148</v>
      </c>
    </row>
    <row r="14" spans="1:9" x14ac:dyDescent="0.2">
      <c r="A14" s="24">
        <v>8</v>
      </c>
      <c r="B14" s="25" t="s">
        <v>662</v>
      </c>
      <c r="C14" s="25" t="s">
        <v>663</v>
      </c>
      <c r="D14" s="25" t="s">
        <v>89</v>
      </c>
      <c r="E14" s="26">
        <v>5052</v>
      </c>
      <c r="F14" s="27">
        <v>101.411322</v>
      </c>
      <c r="G14" s="28">
        <v>1.025483E-2</v>
      </c>
      <c r="H14" s="23" t="s">
        <v>148</v>
      </c>
    </row>
    <row r="15" spans="1:9" x14ac:dyDescent="0.2">
      <c r="A15" s="24">
        <v>9</v>
      </c>
      <c r="B15" s="25" t="s">
        <v>758</v>
      </c>
      <c r="C15" s="25" t="s">
        <v>759</v>
      </c>
      <c r="D15" s="25" t="s">
        <v>71</v>
      </c>
      <c r="E15" s="26">
        <v>357</v>
      </c>
      <c r="F15" s="27">
        <v>101.2396665</v>
      </c>
      <c r="G15" s="28">
        <v>1.023748E-2</v>
      </c>
      <c r="H15" s="23" t="s">
        <v>148</v>
      </c>
    </row>
    <row r="16" spans="1:9" x14ac:dyDescent="0.2">
      <c r="A16" s="24">
        <v>10</v>
      </c>
      <c r="B16" s="25" t="s">
        <v>338</v>
      </c>
      <c r="C16" s="25" t="s">
        <v>339</v>
      </c>
      <c r="D16" s="25" t="s">
        <v>28</v>
      </c>
      <c r="E16" s="26">
        <v>44165</v>
      </c>
      <c r="F16" s="27">
        <v>100.9302745</v>
      </c>
      <c r="G16" s="28">
        <v>1.020619E-2</v>
      </c>
      <c r="H16" s="23" t="s">
        <v>148</v>
      </c>
    </row>
    <row r="17" spans="1:8" x14ac:dyDescent="0.2">
      <c r="A17" s="24">
        <v>11</v>
      </c>
      <c r="B17" s="25" t="s">
        <v>54</v>
      </c>
      <c r="C17" s="25" t="s">
        <v>55</v>
      </c>
      <c r="D17" s="25" t="s">
        <v>56</v>
      </c>
      <c r="E17" s="26">
        <v>1966</v>
      </c>
      <c r="F17" s="27">
        <v>100.567781</v>
      </c>
      <c r="G17" s="28">
        <v>1.016953E-2</v>
      </c>
      <c r="H17" s="23" t="s">
        <v>148</v>
      </c>
    </row>
    <row r="18" spans="1:8" x14ac:dyDescent="0.2">
      <c r="A18" s="24">
        <v>12</v>
      </c>
      <c r="B18" s="25" t="s">
        <v>760</v>
      </c>
      <c r="C18" s="25" t="s">
        <v>761</v>
      </c>
      <c r="D18" s="25" t="s">
        <v>22</v>
      </c>
      <c r="E18" s="26">
        <v>10597</v>
      </c>
      <c r="F18" s="27">
        <v>100.5284405</v>
      </c>
      <c r="G18" s="28">
        <v>1.0165560000000001E-2</v>
      </c>
      <c r="H18" s="23" t="s">
        <v>148</v>
      </c>
    </row>
    <row r="19" spans="1:8" x14ac:dyDescent="0.2">
      <c r="A19" s="24">
        <v>13</v>
      </c>
      <c r="B19" s="25" t="s">
        <v>762</v>
      </c>
      <c r="C19" s="25" t="s">
        <v>763</v>
      </c>
      <c r="D19" s="25" t="s">
        <v>38</v>
      </c>
      <c r="E19" s="26">
        <v>6575</v>
      </c>
      <c r="F19" s="27">
        <v>100.525175</v>
      </c>
      <c r="G19" s="28">
        <v>1.0165230000000001E-2</v>
      </c>
      <c r="H19" s="23" t="s">
        <v>148</v>
      </c>
    </row>
    <row r="20" spans="1:8" x14ac:dyDescent="0.2">
      <c r="A20" s="24">
        <v>14</v>
      </c>
      <c r="B20" s="25" t="s">
        <v>358</v>
      </c>
      <c r="C20" s="25" t="s">
        <v>359</v>
      </c>
      <c r="D20" s="25" t="s">
        <v>33</v>
      </c>
      <c r="E20" s="26">
        <v>2405</v>
      </c>
      <c r="F20" s="27">
        <v>100.46767250000001</v>
      </c>
      <c r="G20" s="28">
        <v>1.0159410000000001E-2</v>
      </c>
      <c r="H20" s="23" t="s">
        <v>148</v>
      </c>
    </row>
    <row r="21" spans="1:8" x14ac:dyDescent="0.2">
      <c r="A21" s="24">
        <v>15</v>
      </c>
      <c r="B21" s="25" t="s">
        <v>764</v>
      </c>
      <c r="C21" s="25" t="s">
        <v>765</v>
      </c>
      <c r="D21" s="25" t="s">
        <v>272</v>
      </c>
      <c r="E21" s="26">
        <v>2698</v>
      </c>
      <c r="F21" s="27">
        <v>100.44519099999999</v>
      </c>
      <c r="G21" s="28">
        <v>1.015714E-2</v>
      </c>
      <c r="H21" s="23" t="s">
        <v>148</v>
      </c>
    </row>
    <row r="22" spans="1:8" x14ac:dyDescent="0.2">
      <c r="A22" s="24">
        <v>16</v>
      </c>
      <c r="B22" s="25" t="s">
        <v>649</v>
      </c>
      <c r="C22" s="25" t="s">
        <v>650</v>
      </c>
      <c r="D22" s="25" t="s">
        <v>28</v>
      </c>
      <c r="E22" s="26">
        <v>104413</v>
      </c>
      <c r="F22" s="27">
        <v>100.3722169</v>
      </c>
      <c r="G22" s="28">
        <v>1.0149760000000001E-2</v>
      </c>
      <c r="H22" s="23" t="s">
        <v>148</v>
      </c>
    </row>
    <row r="23" spans="1:8" ht="25.5" x14ac:dyDescent="0.2">
      <c r="A23" s="24">
        <v>17</v>
      </c>
      <c r="B23" s="25" t="s">
        <v>356</v>
      </c>
      <c r="C23" s="25" t="s">
        <v>357</v>
      </c>
      <c r="D23" s="25" t="s">
        <v>25</v>
      </c>
      <c r="E23" s="26">
        <v>3833</v>
      </c>
      <c r="F23" s="27">
        <v>100.0853795</v>
      </c>
      <c r="G23" s="28">
        <v>1.012075E-2</v>
      </c>
      <c r="H23" s="23" t="s">
        <v>148</v>
      </c>
    </row>
    <row r="24" spans="1:8" x14ac:dyDescent="0.2">
      <c r="A24" s="24">
        <v>18</v>
      </c>
      <c r="B24" s="25" t="s">
        <v>712</v>
      </c>
      <c r="C24" s="25" t="s">
        <v>713</v>
      </c>
      <c r="D24" s="25" t="s">
        <v>277</v>
      </c>
      <c r="E24" s="26">
        <v>14593</v>
      </c>
      <c r="F24" s="27">
        <v>100.064201</v>
      </c>
      <c r="G24" s="28">
        <v>1.011861E-2</v>
      </c>
      <c r="H24" s="23" t="s">
        <v>148</v>
      </c>
    </row>
    <row r="25" spans="1:8" x14ac:dyDescent="0.2">
      <c r="A25" s="24">
        <v>19</v>
      </c>
      <c r="B25" s="25" t="s">
        <v>80</v>
      </c>
      <c r="C25" s="25" t="s">
        <v>81</v>
      </c>
      <c r="D25" s="25" t="s">
        <v>82</v>
      </c>
      <c r="E25" s="26">
        <v>54594</v>
      </c>
      <c r="F25" s="27">
        <v>99.928857600000001</v>
      </c>
      <c r="G25" s="28">
        <v>1.010492E-2</v>
      </c>
      <c r="H25" s="23" t="s">
        <v>148</v>
      </c>
    </row>
    <row r="26" spans="1:8" x14ac:dyDescent="0.2">
      <c r="A26" s="24">
        <v>20</v>
      </c>
      <c r="B26" s="25" t="s">
        <v>231</v>
      </c>
      <c r="C26" s="25" t="s">
        <v>232</v>
      </c>
      <c r="D26" s="25" t="s">
        <v>233</v>
      </c>
      <c r="E26" s="26">
        <v>1875</v>
      </c>
      <c r="F26" s="27">
        <v>99.846562500000005</v>
      </c>
      <c r="G26" s="28">
        <v>1.0096600000000001E-2</v>
      </c>
      <c r="H26" s="23" t="s">
        <v>148</v>
      </c>
    </row>
    <row r="27" spans="1:8" x14ac:dyDescent="0.2">
      <c r="A27" s="24">
        <v>21</v>
      </c>
      <c r="B27" s="25" t="s">
        <v>766</v>
      </c>
      <c r="C27" s="25" t="s">
        <v>767</v>
      </c>
      <c r="D27" s="25" t="s">
        <v>316</v>
      </c>
      <c r="E27" s="26">
        <v>8603</v>
      </c>
      <c r="F27" s="27">
        <v>99.7302775</v>
      </c>
      <c r="G27" s="28">
        <v>1.0084839999999999E-2</v>
      </c>
      <c r="H27" s="23" t="s">
        <v>148</v>
      </c>
    </row>
    <row r="28" spans="1:8" x14ac:dyDescent="0.2">
      <c r="A28" s="24">
        <v>22</v>
      </c>
      <c r="B28" s="25" t="s">
        <v>29</v>
      </c>
      <c r="C28" s="25" t="s">
        <v>30</v>
      </c>
      <c r="D28" s="25" t="s">
        <v>22</v>
      </c>
      <c r="E28" s="26">
        <v>34345</v>
      </c>
      <c r="F28" s="27">
        <v>99.720707500000003</v>
      </c>
      <c r="G28" s="28">
        <v>1.008388E-2</v>
      </c>
      <c r="H28" s="23" t="s">
        <v>148</v>
      </c>
    </row>
    <row r="29" spans="1:8" ht="25.5" x14ac:dyDescent="0.2">
      <c r="A29" s="24">
        <v>23</v>
      </c>
      <c r="B29" s="25" t="s">
        <v>23</v>
      </c>
      <c r="C29" s="25" t="s">
        <v>24</v>
      </c>
      <c r="D29" s="25" t="s">
        <v>25</v>
      </c>
      <c r="E29" s="26">
        <v>866</v>
      </c>
      <c r="F29" s="27">
        <v>99.672702999999998</v>
      </c>
      <c r="G29" s="28">
        <v>1.0079019999999999E-2</v>
      </c>
      <c r="H29" s="23" t="s">
        <v>148</v>
      </c>
    </row>
    <row r="30" spans="1:8" x14ac:dyDescent="0.2">
      <c r="A30" s="24">
        <v>24</v>
      </c>
      <c r="B30" s="25" t="s">
        <v>328</v>
      </c>
      <c r="C30" s="25" t="s">
        <v>329</v>
      </c>
      <c r="D30" s="25" t="s">
        <v>28</v>
      </c>
      <c r="E30" s="26">
        <v>5434</v>
      </c>
      <c r="F30" s="27">
        <v>99.344387999999995</v>
      </c>
      <c r="G30" s="28">
        <v>1.004582E-2</v>
      </c>
      <c r="H30" s="23" t="s">
        <v>148</v>
      </c>
    </row>
    <row r="31" spans="1:8" x14ac:dyDescent="0.2">
      <c r="A31" s="24">
        <v>25</v>
      </c>
      <c r="B31" s="25" t="s">
        <v>653</v>
      </c>
      <c r="C31" s="25" t="s">
        <v>654</v>
      </c>
      <c r="D31" s="25" t="s">
        <v>655</v>
      </c>
      <c r="E31" s="26">
        <v>21436</v>
      </c>
      <c r="F31" s="27">
        <v>99.334423999999999</v>
      </c>
      <c r="G31" s="28">
        <v>1.004481E-2</v>
      </c>
      <c r="H31" s="23" t="s">
        <v>148</v>
      </c>
    </row>
    <row r="32" spans="1:8" x14ac:dyDescent="0.2">
      <c r="A32" s="24">
        <v>26</v>
      </c>
      <c r="B32" s="25" t="s">
        <v>100</v>
      </c>
      <c r="C32" s="25" t="s">
        <v>101</v>
      </c>
      <c r="D32" s="25" t="s">
        <v>45</v>
      </c>
      <c r="E32" s="26">
        <v>1791</v>
      </c>
      <c r="F32" s="27">
        <v>99.333337499999999</v>
      </c>
      <c r="G32" s="28">
        <v>1.004471E-2</v>
      </c>
      <c r="H32" s="23" t="s">
        <v>148</v>
      </c>
    </row>
    <row r="33" spans="1:8" x14ac:dyDescent="0.2">
      <c r="A33" s="24">
        <v>27</v>
      </c>
      <c r="B33" s="25" t="s">
        <v>768</v>
      </c>
      <c r="C33" s="25" t="s">
        <v>769</v>
      </c>
      <c r="D33" s="25" t="s">
        <v>45</v>
      </c>
      <c r="E33" s="26">
        <v>15536</v>
      </c>
      <c r="F33" s="27">
        <v>99.197360000000003</v>
      </c>
      <c r="G33" s="28">
        <v>1.003095E-2</v>
      </c>
      <c r="H33" s="23" t="s">
        <v>148</v>
      </c>
    </row>
    <row r="34" spans="1:8" x14ac:dyDescent="0.2">
      <c r="A34" s="24">
        <v>28</v>
      </c>
      <c r="B34" s="25" t="s">
        <v>17</v>
      </c>
      <c r="C34" s="25" t="s">
        <v>18</v>
      </c>
      <c r="D34" s="25" t="s">
        <v>19</v>
      </c>
      <c r="E34" s="26">
        <v>2837</v>
      </c>
      <c r="F34" s="27">
        <v>99.076550999999995</v>
      </c>
      <c r="G34" s="28">
        <v>1.001874E-2</v>
      </c>
      <c r="H34" s="23" t="s">
        <v>148</v>
      </c>
    </row>
    <row r="35" spans="1:8" x14ac:dyDescent="0.2">
      <c r="A35" s="24">
        <v>29</v>
      </c>
      <c r="B35" s="25" t="s">
        <v>733</v>
      </c>
      <c r="C35" s="25" t="s">
        <v>734</v>
      </c>
      <c r="D35" s="25" t="s">
        <v>277</v>
      </c>
      <c r="E35" s="26">
        <v>5526</v>
      </c>
      <c r="F35" s="27">
        <v>99.072890999999998</v>
      </c>
      <c r="G35" s="28">
        <v>1.001837E-2</v>
      </c>
      <c r="H35" s="23" t="s">
        <v>148</v>
      </c>
    </row>
    <row r="36" spans="1:8" ht="25.5" x14ac:dyDescent="0.2">
      <c r="A36" s="24">
        <v>30</v>
      </c>
      <c r="B36" s="25" t="s">
        <v>770</v>
      </c>
      <c r="C36" s="25" t="s">
        <v>771</v>
      </c>
      <c r="D36" s="25" t="s">
        <v>265</v>
      </c>
      <c r="E36" s="26">
        <v>3471</v>
      </c>
      <c r="F36" s="27">
        <v>98.899203</v>
      </c>
      <c r="G36" s="28">
        <v>1.0000800000000001E-2</v>
      </c>
      <c r="H36" s="23" t="s">
        <v>148</v>
      </c>
    </row>
    <row r="37" spans="1:8" x14ac:dyDescent="0.2">
      <c r="A37" s="24">
        <v>31</v>
      </c>
      <c r="B37" s="25" t="s">
        <v>240</v>
      </c>
      <c r="C37" s="25" t="s">
        <v>241</v>
      </c>
      <c r="D37" s="25" t="s">
        <v>233</v>
      </c>
      <c r="E37" s="26">
        <v>1377</v>
      </c>
      <c r="F37" s="27">
        <v>98.887878000000001</v>
      </c>
      <c r="G37" s="28">
        <v>9.9996600000000005E-3</v>
      </c>
      <c r="H37" s="23" t="s">
        <v>148</v>
      </c>
    </row>
    <row r="38" spans="1:8" x14ac:dyDescent="0.2">
      <c r="A38" s="24">
        <v>32</v>
      </c>
      <c r="B38" s="25" t="s">
        <v>49</v>
      </c>
      <c r="C38" s="25" t="s">
        <v>50</v>
      </c>
      <c r="D38" s="25" t="s">
        <v>22</v>
      </c>
      <c r="E38" s="26">
        <v>26340</v>
      </c>
      <c r="F38" s="27">
        <v>98.880359999999996</v>
      </c>
      <c r="G38" s="28">
        <v>9.9988999999999998E-3</v>
      </c>
      <c r="H38" s="23" t="s">
        <v>148</v>
      </c>
    </row>
    <row r="39" spans="1:8" ht="25.5" x14ac:dyDescent="0.2">
      <c r="A39" s="24">
        <v>33</v>
      </c>
      <c r="B39" s="25" t="s">
        <v>772</v>
      </c>
      <c r="C39" s="25" t="s">
        <v>773</v>
      </c>
      <c r="D39" s="25" t="s">
        <v>25</v>
      </c>
      <c r="E39" s="26">
        <v>324</v>
      </c>
      <c r="F39" s="27">
        <v>98.829558000000006</v>
      </c>
      <c r="G39" s="28">
        <v>9.9937600000000008E-3</v>
      </c>
      <c r="H39" s="23" t="s">
        <v>148</v>
      </c>
    </row>
    <row r="40" spans="1:8" x14ac:dyDescent="0.2">
      <c r="A40" s="24">
        <v>34</v>
      </c>
      <c r="B40" s="25" t="s">
        <v>774</v>
      </c>
      <c r="C40" s="25" t="s">
        <v>775</v>
      </c>
      <c r="D40" s="25" t="s">
        <v>22</v>
      </c>
      <c r="E40" s="26">
        <v>19402</v>
      </c>
      <c r="F40" s="27">
        <v>98.814385999999999</v>
      </c>
      <c r="G40" s="28">
        <v>9.9922299999999995E-3</v>
      </c>
      <c r="H40" s="23" t="s">
        <v>148</v>
      </c>
    </row>
    <row r="41" spans="1:8" x14ac:dyDescent="0.2">
      <c r="A41" s="24">
        <v>35</v>
      </c>
      <c r="B41" s="25" t="s">
        <v>577</v>
      </c>
      <c r="C41" s="25" t="s">
        <v>578</v>
      </c>
      <c r="D41" s="25" t="s">
        <v>272</v>
      </c>
      <c r="E41" s="26">
        <v>3701</v>
      </c>
      <c r="F41" s="27">
        <v>98.661258000000004</v>
      </c>
      <c r="G41" s="28">
        <v>9.9767399999999996E-3</v>
      </c>
      <c r="H41" s="23" t="s">
        <v>148</v>
      </c>
    </row>
    <row r="42" spans="1:8" x14ac:dyDescent="0.2">
      <c r="A42" s="24">
        <v>36</v>
      </c>
      <c r="B42" s="25" t="s">
        <v>135</v>
      </c>
      <c r="C42" s="25" t="s">
        <v>136</v>
      </c>
      <c r="D42" s="25" t="s">
        <v>137</v>
      </c>
      <c r="E42" s="26">
        <v>10814</v>
      </c>
      <c r="F42" s="27">
        <v>98.656121999999996</v>
      </c>
      <c r="G42" s="28">
        <v>9.9762199999999992E-3</v>
      </c>
      <c r="H42" s="23" t="s">
        <v>148</v>
      </c>
    </row>
    <row r="43" spans="1:8" x14ac:dyDescent="0.2">
      <c r="A43" s="24">
        <v>37</v>
      </c>
      <c r="B43" s="25" t="s">
        <v>776</v>
      </c>
      <c r="C43" s="25" t="s">
        <v>777</v>
      </c>
      <c r="D43" s="25" t="s">
        <v>277</v>
      </c>
      <c r="E43" s="26">
        <v>12329</v>
      </c>
      <c r="F43" s="27">
        <v>98.558025999999998</v>
      </c>
      <c r="G43" s="28">
        <v>9.9663000000000009E-3</v>
      </c>
      <c r="H43" s="23" t="s">
        <v>148</v>
      </c>
    </row>
    <row r="44" spans="1:8" x14ac:dyDescent="0.2">
      <c r="A44" s="24">
        <v>38</v>
      </c>
      <c r="B44" s="25" t="s">
        <v>778</v>
      </c>
      <c r="C44" s="25" t="s">
        <v>779</v>
      </c>
      <c r="D44" s="25" t="s">
        <v>61</v>
      </c>
      <c r="E44" s="26">
        <v>8242</v>
      </c>
      <c r="F44" s="27">
        <v>98.557835999999995</v>
      </c>
      <c r="G44" s="28">
        <v>9.9662899999999992E-3</v>
      </c>
      <c r="H44" s="23" t="s">
        <v>148</v>
      </c>
    </row>
    <row r="45" spans="1:8" x14ac:dyDescent="0.2">
      <c r="A45" s="24">
        <v>39</v>
      </c>
      <c r="B45" s="25" t="s">
        <v>11</v>
      </c>
      <c r="C45" s="25" t="s">
        <v>12</v>
      </c>
      <c r="D45" s="25" t="s">
        <v>13</v>
      </c>
      <c r="E45" s="26">
        <v>5681</v>
      </c>
      <c r="F45" s="27">
        <v>98.474453999999994</v>
      </c>
      <c r="G45" s="28">
        <v>9.9578500000000007E-3</v>
      </c>
      <c r="H45" s="23" t="s">
        <v>148</v>
      </c>
    </row>
    <row r="46" spans="1:8" x14ac:dyDescent="0.2">
      <c r="A46" s="24">
        <v>40</v>
      </c>
      <c r="B46" s="25" t="s">
        <v>780</v>
      </c>
      <c r="C46" s="25" t="s">
        <v>781</v>
      </c>
      <c r="D46" s="25" t="s">
        <v>316</v>
      </c>
      <c r="E46" s="26">
        <v>19429</v>
      </c>
      <c r="F46" s="27">
        <v>98.407884999999993</v>
      </c>
      <c r="G46" s="28">
        <v>9.9511200000000008E-3</v>
      </c>
      <c r="H46" s="23" t="s">
        <v>148</v>
      </c>
    </row>
    <row r="47" spans="1:8" x14ac:dyDescent="0.2">
      <c r="A47" s="24">
        <v>41</v>
      </c>
      <c r="B47" s="25" t="s">
        <v>782</v>
      </c>
      <c r="C47" s="25" t="s">
        <v>783</v>
      </c>
      <c r="D47" s="25" t="s">
        <v>272</v>
      </c>
      <c r="E47" s="26">
        <v>5762</v>
      </c>
      <c r="F47" s="27">
        <v>98.394793000000007</v>
      </c>
      <c r="G47" s="28">
        <v>9.9498E-3</v>
      </c>
      <c r="H47" s="23" t="s">
        <v>148</v>
      </c>
    </row>
    <row r="48" spans="1:8" x14ac:dyDescent="0.2">
      <c r="A48" s="24">
        <v>42</v>
      </c>
      <c r="B48" s="25" t="s">
        <v>366</v>
      </c>
      <c r="C48" s="25" t="s">
        <v>367</v>
      </c>
      <c r="D48" s="25" t="s">
        <v>38</v>
      </c>
      <c r="E48" s="26">
        <v>3211</v>
      </c>
      <c r="F48" s="27">
        <v>98.364168500000005</v>
      </c>
      <c r="G48" s="28">
        <v>9.9466999999999993E-3</v>
      </c>
      <c r="H48" s="23" t="s">
        <v>148</v>
      </c>
    </row>
    <row r="49" spans="1:8" ht="25.5" x14ac:dyDescent="0.2">
      <c r="A49" s="24">
        <v>43</v>
      </c>
      <c r="B49" s="25" t="s">
        <v>784</v>
      </c>
      <c r="C49" s="25" t="s">
        <v>785</v>
      </c>
      <c r="D49" s="25" t="s">
        <v>200</v>
      </c>
      <c r="E49" s="26">
        <v>1703</v>
      </c>
      <c r="F49" s="27">
        <v>98.3559135</v>
      </c>
      <c r="G49" s="28">
        <v>9.9458700000000008E-3</v>
      </c>
      <c r="H49" s="23" t="s">
        <v>148</v>
      </c>
    </row>
    <row r="50" spans="1:8" ht="25.5" x14ac:dyDescent="0.2">
      <c r="A50" s="24">
        <v>44</v>
      </c>
      <c r="B50" s="25" t="s">
        <v>644</v>
      </c>
      <c r="C50" s="25" t="s">
        <v>645</v>
      </c>
      <c r="D50" s="25" t="s">
        <v>646</v>
      </c>
      <c r="E50" s="26">
        <v>4245</v>
      </c>
      <c r="F50" s="27">
        <v>98.305710000000005</v>
      </c>
      <c r="G50" s="28">
        <v>9.9407899999999997E-3</v>
      </c>
      <c r="H50" s="23" t="s">
        <v>148</v>
      </c>
    </row>
    <row r="51" spans="1:8" ht="25.5" x14ac:dyDescent="0.2">
      <c r="A51" s="24">
        <v>45</v>
      </c>
      <c r="B51" s="25" t="s">
        <v>499</v>
      </c>
      <c r="C51" s="25" t="s">
        <v>500</v>
      </c>
      <c r="D51" s="25" t="s">
        <v>211</v>
      </c>
      <c r="E51" s="26">
        <v>9809</v>
      </c>
      <c r="F51" s="27">
        <v>98.276370999999997</v>
      </c>
      <c r="G51" s="28">
        <v>9.93782E-3</v>
      </c>
      <c r="H51" s="23" t="s">
        <v>148</v>
      </c>
    </row>
    <row r="52" spans="1:8" x14ac:dyDescent="0.2">
      <c r="A52" s="24">
        <v>46</v>
      </c>
      <c r="B52" s="25" t="s">
        <v>270</v>
      </c>
      <c r="C52" s="25" t="s">
        <v>271</v>
      </c>
      <c r="D52" s="25" t="s">
        <v>272</v>
      </c>
      <c r="E52" s="26">
        <v>4061</v>
      </c>
      <c r="F52" s="27">
        <v>98.270108500000006</v>
      </c>
      <c r="G52" s="28">
        <v>9.9371900000000003E-3</v>
      </c>
      <c r="H52" s="23" t="s">
        <v>148</v>
      </c>
    </row>
    <row r="53" spans="1:8" x14ac:dyDescent="0.2">
      <c r="A53" s="24">
        <v>47</v>
      </c>
      <c r="B53" s="25" t="s">
        <v>340</v>
      </c>
      <c r="C53" s="25" t="s">
        <v>341</v>
      </c>
      <c r="D53" s="25" t="s">
        <v>89</v>
      </c>
      <c r="E53" s="26">
        <v>1098</v>
      </c>
      <c r="F53" s="27">
        <v>98.222688000000005</v>
      </c>
      <c r="G53" s="28">
        <v>9.9323899999999993E-3</v>
      </c>
      <c r="H53" s="23" t="s">
        <v>148</v>
      </c>
    </row>
    <row r="54" spans="1:8" x14ac:dyDescent="0.2">
      <c r="A54" s="24">
        <v>48</v>
      </c>
      <c r="B54" s="25" t="s">
        <v>492</v>
      </c>
      <c r="C54" s="25" t="s">
        <v>493</v>
      </c>
      <c r="D54" s="25" t="s">
        <v>494</v>
      </c>
      <c r="E54" s="26">
        <v>14391</v>
      </c>
      <c r="F54" s="27">
        <v>98.211379500000007</v>
      </c>
      <c r="G54" s="28">
        <v>9.9312500000000008E-3</v>
      </c>
      <c r="H54" s="23" t="s">
        <v>148</v>
      </c>
    </row>
    <row r="55" spans="1:8" x14ac:dyDescent="0.2">
      <c r="A55" s="24">
        <v>49</v>
      </c>
      <c r="B55" s="25" t="s">
        <v>658</v>
      </c>
      <c r="C55" s="25" t="s">
        <v>659</v>
      </c>
      <c r="D55" s="25" t="s">
        <v>28</v>
      </c>
      <c r="E55" s="26">
        <v>110334</v>
      </c>
      <c r="F55" s="27">
        <v>98.19726</v>
      </c>
      <c r="G55" s="28">
        <v>9.9298200000000007E-3</v>
      </c>
      <c r="H55" s="23" t="s">
        <v>148</v>
      </c>
    </row>
    <row r="56" spans="1:8" x14ac:dyDescent="0.2">
      <c r="A56" s="24">
        <v>50</v>
      </c>
      <c r="B56" s="25" t="s">
        <v>26</v>
      </c>
      <c r="C56" s="25" t="s">
        <v>27</v>
      </c>
      <c r="D56" s="25" t="s">
        <v>28</v>
      </c>
      <c r="E56" s="26">
        <v>7278</v>
      </c>
      <c r="F56" s="27">
        <v>98.132913000000002</v>
      </c>
      <c r="G56" s="28">
        <v>9.9233199999999994E-3</v>
      </c>
      <c r="H56" s="23" t="s">
        <v>148</v>
      </c>
    </row>
    <row r="57" spans="1:8" ht="25.5" x14ac:dyDescent="0.2">
      <c r="A57" s="24">
        <v>51</v>
      </c>
      <c r="B57" s="25" t="s">
        <v>51</v>
      </c>
      <c r="C57" s="25" t="s">
        <v>52</v>
      </c>
      <c r="D57" s="25" t="s">
        <v>53</v>
      </c>
      <c r="E57" s="26">
        <v>8295</v>
      </c>
      <c r="F57" s="27">
        <v>98.125702500000003</v>
      </c>
      <c r="G57" s="28">
        <v>9.9225900000000002E-3</v>
      </c>
      <c r="H57" s="23" t="s">
        <v>148</v>
      </c>
    </row>
    <row r="58" spans="1:8" x14ac:dyDescent="0.2">
      <c r="A58" s="24">
        <v>52</v>
      </c>
      <c r="B58" s="25" t="s">
        <v>704</v>
      </c>
      <c r="C58" s="25" t="s">
        <v>705</v>
      </c>
      <c r="D58" s="25" t="s">
        <v>137</v>
      </c>
      <c r="E58" s="26">
        <v>9226</v>
      </c>
      <c r="F58" s="27">
        <v>98.090832000000006</v>
      </c>
      <c r="G58" s="28">
        <v>9.9190600000000004E-3</v>
      </c>
      <c r="H58" s="23" t="s">
        <v>148</v>
      </c>
    </row>
    <row r="59" spans="1:8" x14ac:dyDescent="0.2">
      <c r="A59" s="24">
        <v>53</v>
      </c>
      <c r="B59" s="25" t="s">
        <v>716</v>
      </c>
      <c r="C59" s="25" t="s">
        <v>717</v>
      </c>
      <c r="D59" s="25" t="s">
        <v>38</v>
      </c>
      <c r="E59" s="26">
        <v>4187</v>
      </c>
      <c r="F59" s="27">
        <v>98.003015500000004</v>
      </c>
      <c r="G59" s="28">
        <v>9.9101799999999993E-3</v>
      </c>
      <c r="H59" s="23" t="s">
        <v>148</v>
      </c>
    </row>
    <row r="60" spans="1:8" ht="25.5" x14ac:dyDescent="0.2">
      <c r="A60" s="24">
        <v>54</v>
      </c>
      <c r="B60" s="25" t="s">
        <v>347</v>
      </c>
      <c r="C60" s="25" t="s">
        <v>348</v>
      </c>
      <c r="D60" s="25" t="s">
        <v>89</v>
      </c>
      <c r="E60" s="26">
        <v>6447</v>
      </c>
      <c r="F60" s="27">
        <v>97.991176499999995</v>
      </c>
      <c r="G60" s="28">
        <v>9.9089799999999995E-3</v>
      </c>
      <c r="H60" s="23" t="s">
        <v>148</v>
      </c>
    </row>
    <row r="61" spans="1:8" x14ac:dyDescent="0.2">
      <c r="A61" s="24">
        <v>55</v>
      </c>
      <c r="B61" s="25" t="s">
        <v>739</v>
      </c>
      <c r="C61" s="25" t="s">
        <v>740</v>
      </c>
      <c r="D61" s="25" t="s">
        <v>233</v>
      </c>
      <c r="E61" s="26">
        <v>2398</v>
      </c>
      <c r="F61" s="27">
        <v>97.915136000000004</v>
      </c>
      <c r="G61" s="28">
        <v>9.9012900000000001E-3</v>
      </c>
      <c r="H61" s="23" t="s">
        <v>148</v>
      </c>
    </row>
    <row r="62" spans="1:8" x14ac:dyDescent="0.2">
      <c r="A62" s="24">
        <v>56</v>
      </c>
      <c r="B62" s="25" t="s">
        <v>41</v>
      </c>
      <c r="C62" s="25" t="s">
        <v>42</v>
      </c>
      <c r="D62" s="25" t="s">
        <v>28</v>
      </c>
      <c r="E62" s="26">
        <v>12690</v>
      </c>
      <c r="F62" s="27">
        <v>97.903350000000003</v>
      </c>
      <c r="G62" s="28">
        <v>9.9001000000000002E-3</v>
      </c>
      <c r="H62" s="23" t="s">
        <v>148</v>
      </c>
    </row>
    <row r="63" spans="1:8" x14ac:dyDescent="0.2">
      <c r="A63" s="24">
        <v>57</v>
      </c>
      <c r="B63" s="25" t="s">
        <v>495</v>
      </c>
      <c r="C63" s="25" t="s">
        <v>496</v>
      </c>
      <c r="D63" s="25" t="s">
        <v>277</v>
      </c>
      <c r="E63" s="26">
        <v>6325</v>
      </c>
      <c r="F63" s="27">
        <v>97.901512499999995</v>
      </c>
      <c r="G63" s="28">
        <v>9.8999199999999996E-3</v>
      </c>
      <c r="H63" s="23" t="s">
        <v>148</v>
      </c>
    </row>
    <row r="64" spans="1:8" x14ac:dyDescent="0.2">
      <c r="A64" s="24">
        <v>58</v>
      </c>
      <c r="B64" s="25" t="s">
        <v>681</v>
      </c>
      <c r="C64" s="25" t="s">
        <v>682</v>
      </c>
      <c r="D64" s="25" t="s">
        <v>525</v>
      </c>
      <c r="E64" s="26">
        <v>1982</v>
      </c>
      <c r="F64" s="27">
        <v>97.849357999999995</v>
      </c>
      <c r="G64" s="28">
        <v>9.8946399999999997E-3</v>
      </c>
      <c r="H64" s="23" t="s">
        <v>148</v>
      </c>
    </row>
    <row r="65" spans="1:8" x14ac:dyDescent="0.2">
      <c r="A65" s="24">
        <v>59</v>
      </c>
      <c r="B65" s="25" t="s">
        <v>31</v>
      </c>
      <c r="C65" s="25" t="s">
        <v>32</v>
      </c>
      <c r="D65" s="25" t="s">
        <v>33</v>
      </c>
      <c r="E65" s="26">
        <v>32383</v>
      </c>
      <c r="F65" s="27">
        <v>97.576455600000003</v>
      </c>
      <c r="G65" s="28">
        <v>9.8670500000000005E-3</v>
      </c>
      <c r="H65" s="23" t="s">
        <v>148</v>
      </c>
    </row>
    <row r="66" spans="1:8" x14ac:dyDescent="0.2">
      <c r="A66" s="24">
        <v>60</v>
      </c>
      <c r="B66" s="25" t="s">
        <v>786</v>
      </c>
      <c r="C66" s="25" t="s">
        <v>787</v>
      </c>
      <c r="D66" s="25" t="s">
        <v>89</v>
      </c>
      <c r="E66" s="26">
        <v>782</v>
      </c>
      <c r="F66" s="27">
        <v>97.539250999999993</v>
      </c>
      <c r="G66" s="28">
        <v>9.8632800000000003E-3</v>
      </c>
      <c r="H66" s="23" t="s">
        <v>148</v>
      </c>
    </row>
    <row r="67" spans="1:8" x14ac:dyDescent="0.2">
      <c r="A67" s="24">
        <v>61</v>
      </c>
      <c r="B67" s="25" t="s">
        <v>336</v>
      </c>
      <c r="C67" s="25" t="s">
        <v>337</v>
      </c>
      <c r="D67" s="25" t="s">
        <v>206</v>
      </c>
      <c r="E67" s="26">
        <v>2701</v>
      </c>
      <c r="F67" s="27">
        <v>97.402111500000004</v>
      </c>
      <c r="G67" s="28">
        <v>9.8494199999999994E-3</v>
      </c>
      <c r="H67" s="23" t="s">
        <v>148</v>
      </c>
    </row>
    <row r="68" spans="1:8" x14ac:dyDescent="0.2">
      <c r="A68" s="24">
        <v>62</v>
      </c>
      <c r="B68" s="25" t="s">
        <v>368</v>
      </c>
      <c r="C68" s="25" t="s">
        <v>369</v>
      </c>
      <c r="D68" s="25" t="s">
        <v>370</v>
      </c>
      <c r="E68" s="26">
        <v>24456</v>
      </c>
      <c r="F68" s="27">
        <v>97.383792</v>
      </c>
      <c r="G68" s="28">
        <v>9.84756E-3</v>
      </c>
      <c r="H68" s="23" t="s">
        <v>148</v>
      </c>
    </row>
    <row r="69" spans="1:8" x14ac:dyDescent="0.2">
      <c r="A69" s="24">
        <v>63</v>
      </c>
      <c r="B69" s="25" t="s">
        <v>380</v>
      </c>
      <c r="C69" s="25" t="s">
        <v>381</v>
      </c>
      <c r="D69" s="25" t="s">
        <v>137</v>
      </c>
      <c r="E69" s="26">
        <v>63122</v>
      </c>
      <c r="F69" s="27">
        <v>97.359372800000003</v>
      </c>
      <c r="G69" s="28">
        <v>9.8451000000000007E-3</v>
      </c>
      <c r="H69" s="23" t="s">
        <v>148</v>
      </c>
    </row>
    <row r="70" spans="1:8" ht="25.5" x14ac:dyDescent="0.2">
      <c r="A70" s="24">
        <v>64</v>
      </c>
      <c r="B70" s="25" t="s">
        <v>334</v>
      </c>
      <c r="C70" s="25" t="s">
        <v>335</v>
      </c>
      <c r="D70" s="25" t="s">
        <v>200</v>
      </c>
      <c r="E70" s="26">
        <v>5611</v>
      </c>
      <c r="F70" s="27">
        <v>97.334017000000003</v>
      </c>
      <c r="G70" s="28">
        <v>9.8425300000000004E-3</v>
      </c>
      <c r="H70" s="23" t="s">
        <v>148</v>
      </c>
    </row>
    <row r="71" spans="1:8" x14ac:dyDescent="0.2">
      <c r="A71" s="24">
        <v>65</v>
      </c>
      <c r="B71" s="25" t="s">
        <v>490</v>
      </c>
      <c r="C71" s="25" t="s">
        <v>491</v>
      </c>
      <c r="D71" s="25" t="s">
        <v>206</v>
      </c>
      <c r="E71" s="26">
        <v>6110</v>
      </c>
      <c r="F71" s="27">
        <v>97.301749999999998</v>
      </c>
      <c r="G71" s="28">
        <v>9.8392700000000007E-3</v>
      </c>
      <c r="H71" s="23" t="s">
        <v>148</v>
      </c>
    </row>
    <row r="72" spans="1:8" ht="25.5" x14ac:dyDescent="0.2">
      <c r="A72" s="24">
        <v>66</v>
      </c>
      <c r="B72" s="25" t="s">
        <v>788</v>
      </c>
      <c r="C72" s="25" t="s">
        <v>789</v>
      </c>
      <c r="D72" s="25" t="s">
        <v>200</v>
      </c>
      <c r="E72" s="26">
        <v>3014</v>
      </c>
      <c r="F72" s="27">
        <v>97.290413000000001</v>
      </c>
      <c r="G72" s="28">
        <v>9.8381200000000005E-3</v>
      </c>
      <c r="H72" s="23" t="s">
        <v>148</v>
      </c>
    </row>
    <row r="73" spans="1:8" x14ac:dyDescent="0.2">
      <c r="A73" s="24">
        <v>67</v>
      </c>
      <c r="B73" s="25" t="s">
        <v>351</v>
      </c>
      <c r="C73" s="25" t="s">
        <v>352</v>
      </c>
      <c r="D73" s="25" t="s">
        <v>353</v>
      </c>
      <c r="E73" s="26">
        <v>23735</v>
      </c>
      <c r="F73" s="27">
        <v>97.254162500000007</v>
      </c>
      <c r="G73" s="28">
        <v>9.8344599999999997E-3</v>
      </c>
      <c r="H73" s="23" t="s">
        <v>148</v>
      </c>
    </row>
    <row r="74" spans="1:8" x14ac:dyDescent="0.2">
      <c r="A74" s="24">
        <v>68</v>
      </c>
      <c r="B74" s="25" t="s">
        <v>708</v>
      </c>
      <c r="C74" s="25" t="s">
        <v>709</v>
      </c>
      <c r="D74" s="25" t="s">
        <v>203</v>
      </c>
      <c r="E74" s="26">
        <v>1468</v>
      </c>
      <c r="F74" s="27">
        <v>97.125816</v>
      </c>
      <c r="G74" s="28">
        <v>9.8214800000000005E-3</v>
      </c>
      <c r="H74" s="23" t="s">
        <v>148</v>
      </c>
    </row>
    <row r="75" spans="1:8" x14ac:dyDescent="0.2">
      <c r="A75" s="24">
        <v>69</v>
      </c>
      <c r="B75" s="25" t="s">
        <v>273</v>
      </c>
      <c r="C75" s="25" t="s">
        <v>274</v>
      </c>
      <c r="D75" s="25" t="s">
        <v>89</v>
      </c>
      <c r="E75" s="26">
        <v>14802</v>
      </c>
      <c r="F75" s="27">
        <v>97.101119999999995</v>
      </c>
      <c r="G75" s="28">
        <v>9.8189799999999997E-3</v>
      </c>
      <c r="H75" s="23" t="s">
        <v>148</v>
      </c>
    </row>
    <row r="76" spans="1:8" x14ac:dyDescent="0.2">
      <c r="A76" s="24">
        <v>70</v>
      </c>
      <c r="B76" s="25" t="s">
        <v>104</v>
      </c>
      <c r="C76" s="25" t="s">
        <v>105</v>
      </c>
      <c r="D76" s="25" t="s">
        <v>28</v>
      </c>
      <c r="E76" s="26">
        <v>4469</v>
      </c>
      <c r="F76" s="27">
        <v>97.030928000000003</v>
      </c>
      <c r="G76" s="28">
        <v>9.8118800000000003E-3</v>
      </c>
      <c r="H76" s="23" t="s">
        <v>148</v>
      </c>
    </row>
    <row r="77" spans="1:8" x14ac:dyDescent="0.2">
      <c r="A77" s="24">
        <v>71</v>
      </c>
      <c r="B77" s="25" t="s">
        <v>505</v>
      </c>
      <c r="C77" s="25" t="s">
        <v>506</v>
      </c>
      <c r="D77" s="25" t="s">
        <v>206</v>
      </c>
      <c r="E77" s="26">
        <v>36921</v>
      </c>
      <c r="F77" s="27">
        <v>96.825322499999999</v>
      </c>
      <c r="G77" s="28">
        <v>9.7910900000000006E-3</v>
      </c>
      <c r="H77" s="23" t="s">
        <v>148</v>
      </c>
    </row>
    <row r="78" spans="1:8" x14ac:dyDescent="0.2">
      <c r="A78" s="24">
        <v>72</v>
      </c>
      <c r="B78" s="25" t="s">
        <v>332</v>
      </c>
      <c r="C78" s="25" t="s">
        <v>333</v>
      </c>
      <c r="D78" s="25" t="s">
        <v>28</v>
      </c>
      <c r="E78" s="26">
        <v>8786</v>
      </c>
      <c r="F78" s="27">
        <v>96.821719999999999</v>
      </c>
      <c r="G78" s="28">
        <v>9.7907299999999992E-3</v>
      </c>
      <c r="H78" s="23" t="s">
        <v>148</v>
      </c>
    </row>
    <row r="79" spans="1:8" x14ac:dyDescent="0.2">
      <c r="A79" s="24">
        <v>73</v>
      </c>
      <c r="B79" s="25" t="s">
        <v>790</v>
      </c>
      <c r="C79" s="25" t="s">
        <v>791</v>
      </c>
      <c r="D79" s="25" t="s">
        <v>206</v>
      </c>
      <c r="E79" s="26">
        <v>2155</v>
      </c>
      <c r="F79" s="27">
        <v>96.788592499999993</v>
      </c>
      <c r="G79" s="28">
        <v>9.78738E-3</v>
      </c>
      <c r="H79" s="23" t="s">
        <v>148</v>
      </c>
    </row>
    <row r="80" spans="1:8" ht="25.5" x14ac:dyDescent="0.2">
      <c r="A80" s="24">
        <v>74</v>
      </c>
      <c r="B80" s="25" t="s">
        <v>585</v>
      </c>
      <c r="C80" s="25" t="s">
        <v>586</v>
      </c>
      <c r="D80" s="25" t="s">
        <v>200</v>
      </c>
      <c r="E80" s="26">
        <v>8459</v>
      </c>
      <c r="F80" s="27">
        <v>96.787878000000006</v>
      </c>
      <c r="G80" s="28">
        <v>9.7873100000000005E-3</v>
      </c>
      <c r="H80" s="23" t="s">
        <v>148</v>
      </c>
    </row>
    <row r="81" spans="1:8" x14ac:dyDescent="0.2">
      <c r="A81" s="24">
        <v>75</v>
      </c>
      <c r="B81" s="25" t="s">
        <v>302</v>
      </c>
      <c r="C81" s="25" t="s">
        <v>303</v>
      </c>
      <c r="D81" s="25" t="s">
        <v>89</v>
      </c>
      <c r="E81" s="26">
        <v>23363</v>
      </c>
      <c r="F81" s="27">
        <v>96.7812275</v>
      </c>
      <c r="G81" s="28">
        <v>9.7866299999999993E-3</v>
      </c>
      <c r="H81" s="23" t="s">
        <v>148</v>
      </c>
    </row>
    <row r="82" spans="1:8" x14ac:dyDescent="0.2">
      <c r="A82" s="24">
        <v>76</v>
      </c>
      <c r="B82" s="25" t="s">
        <v>583</v>
      </c>
      <c r="C82" s="25" t="s">
        <v>584</v>
      </c>
      <c r="D82" s="25" t="s">
        <v>272</v>
      </c>
      <c r="E82" s="26">
        <v>1228</v>
      </c>
      <c r="F82" s="27">
        <v>96.752278000000004</v>
      </c>
      <c r="G82" s="28">
        <v>9.7837099999999993E-3</v>
      </c>
      <c r="H82" s="23" t="s">
        <v>148</v>
      </c>
    </row>
    <row r="83" spans="1:8" x14ac:dyDescent="0.2">
      <c r="A83" s="24">
        <v>77</v>
      </c>
      <c r="B83" s="25" t="s">
        <v>792</v>
      </c>
      <c r="C83" s="25" t="s">
        <v>793</v>
      </c>
      <c r="D83" s="25" t="s">
        <v>71</v>
      </c>
      <c r="E83" s="26">
        <v>73851</v>
      </c>
      <c r="F83" s="27">
        <v>96.715269599999999</v>
      </c>
      <c r="G83" s="28">
        <v>9.7799600000000007E-3</v>
      </c>
      <c r="H83" s="23" t="s">
        <v>148</v>
      </c>
    </row>
    <row r="84" spans="1:8" x14ac:dyDescent="0.2">
      <c r="A84" s="24">
        <v>78</v>
      </c>
      <c r="B84" s="25" t="s">
        <v>794</v>
      </c>
      <c r="C84" s="25" t="s">
        <v>795</v>
      </c>
      <c r="D84" s="25" t="s">
        <v>525</v>
      </c>
      <c r="E84" s="26">
        <v>4291</v>
      </c>
      <c r="F84" s="27">
        <v>96.579682500000004</v>
      </c>
      <c r="G84" s="28">
        <v>9.7662500000000006E-3</v>
      </c>
      <c r="H84" s="23" t="s">
        <v>148</v>
      </c>
    </row>
    <row r="85" spans="1:8" x14ac:dyDescent="0.2">
      <c r="A85" s="24">
        <v>79</v>
      </c>
      <c r="B85" s="25" t="s">
        <v>503</v>
      </c>
      <c r="C85" s="25" t="s">
        <v>504</v>
      </c>
      <c r="D85" s="25" t="s">
        <v>353</v>
      </c>
      <c r="E85" s="26">
        <v>4275</v>
      </c>
      <c r="F85" s="27">
        <v>96.565837500000001</v>
      </c>
      <c r="G85" s="28">
        <v>9.7648500000000003E-3</v>
      </c>
      <c r="H85" s="23" t="s">
        <v>148</v>
      </c>
    </row>
    <row r="86" spans="1:8" x14ac:dyDescent="0.2">
      <c r="A86" s="24">
        <v>80</v>
      </c>
      <c r="B86" s="25" t="s">
        <v>14</v>
      </c>
      <c r="C86" s="25" t="s">
        <v>15</v>
      </c>
      <c r="D86" s="25" t="s">
        <v>16</v>
      </c>
      <c r="E86" s="26">
        <v>7568</v>
      </c>
      <c r="F86" s="27">
        <v>96.499567999999996</v>
      </c>
      <c r="G86" s="28">
        <v>9.7581500000000002E-3</v>
      </c>
      <c r="H86" s="23" t="s">
        <v>148</v>
      </c>
    </row>
    <row r="87" spans="1:8" x14ac:dyDescent="0.2">
      <c r="A87" s="24">
        <v>81</v>
      </c>
      <c r="B87" s="25" t="s">
        <v>373</v>
      </c>
      <c r="C87" s="25" t="s">
        <v>374</v>
      </c>
      <c r="D87" s="25" t="s">
        <v>16</v>
      </c>
      <c r="E87" s="26">
        <v>75234</v>
      </c>
      <c r="F87" s="27">
        <v>96.073818000000003</v>
      </c>
      <c r="G87" s="28">
        <v>9.7151000000000008E-3</v>
      </c>
      <c r="H87" s="23" t="s">
        <v>148</v>
      </c>
    </row>
    <row r="88" spans="1:8" x14ac:dyDescent="0.2">
      <c r="A88" s="24">
        <v>82</v>
      </c>
      <c r="B88" s="25" t="s">
        <v>691</v>
      </c>
      <c r="C88" s="25" t="s">
        <v>692</v>
      </c>
      <c r="D88" s="25" t="s">
        <v>272</v>
      </c>
      <c r="E88" s="26">
        <v>1796</v>
      </c>
      <c r="F88" s="27">
        <v>96.044691999999998</v>
      </c>
      <c r="G88" s="28">
        <v>9.7121499999999993E-3</v>
      </c>
      <c r="H88" s="23" t="s">
        <v>148</v>
      </c>
    </row>
    <row r="89" spans="1:8" x14ac:dyDescent="0.2">
      <c r="A89" s="24">
        <v>83</v>
      </c>
      <c r="B89" s="25" t="s">
        <v>647</v>
      </c>
      <c r="C89" s="25" t="s">
        <v>648</v>
      </c>
      <c r="D89" s="25" t="s">
        <v>61</v>
      </c>
      <c r="E89" s="26">
        <v>14112</v>
      </c>
      <c r="F89" s="27">
        <v>96.032160000000005</v>
      </c>
      <c r="G89" s="28">
        <v>9.7108899999999998E-3</v>
      </c>
      <c r="H89" s="23" t="s">
        <v>148</v>
      </c>
    </row>
    <row r="90" spans="1:8" x14ac:dyDescent="0.2">
      <c r="A90" s="24">
        <v>84</v>
      </c>
      <c r="B90" s="25" t="s">
        <v>378</v>
      </c>
      <c r="C90" s="25" t="s">
        <v>379</v>
      </c>
      <c r="D90" s="25" t="s">
        <v>89</v>
      </c>
      <c r="E90" s="26">
        <v>42170</v>
      </c>
      <c r="F90" s="27">
        <v>95.940967000000001</v>
      </c>
      <c r="G90" s="28">
        <v>9.7016600000000008E-3</v>
      </c>
      <c r="H90" s="23" t="s">
        <v>148</v>
      </c>
    </row>
    <row r="91" spans="1:8" x14ac:dyDescent="0.2">
      <c r="A91" s="24">
        <v>85</v>
      </c>
      <c r="B91" s="25" t="s">
        <v>330</v>
      </c>
      <c r="C91" s="25" t="s">
        <v>331</v>
      </c>
      <c r="D91" s="25" t="s">
        <v>206</v>
      </c>
      <c r="E91" s="26">
        <v>6108</v>
      </c>
      <c r="F91" s="27">
        <v>95.935301999999993</v>
      </c>
      <c r="G91" s="28">
        <v>9.7010900000000008E-3</v>
      </c>
      <c r="H91" s="23" t="s">
        <v>148</v>
      </c>
    </row>
    <row r="92" spans="1:8" x14ac:dyDescent="0.2">
      <c r="A92" s="24">
        <v>86</v>
      </c>
      <c r="B92" s="25" t="s">
        <v>589</v>
      </c>
      <c r="C92" s="25" t="s">
        <v>590</v>
      </c>
      <c r="D92" s="25" t="s">
        <v>206</v>
      </c>
      <c r="E92" s="26">
        <v>6750</v>
      </c>
      <c r="F92" s="27">
        <v>95.731875000000002</v>
      </c>
      <c r="G92" s="28">
        <v>9.6805199999999998E-3</v>
      </c>
      <c r="H92" s="23" t="s">
        <v>148</v>
      </c>
    </row>
    <row r="93" spans="1:8" x14ac:dyDescent="0.2">
      <c r="A93" s="24">
        <v>87</v>
      </c>
      <c r="B93" s="25" t="s">
        <v>796</v>
      </c>
      <c r="C93" s="25" t="s">
        <v>797</v>
      </c>
      <c r="D93" s="25" t="s">
        <v>22</v>
      </c>
      <c r="E93" s="26">
        <v>17783</v>
      </c>
      <c r="F93" s="27">
        <v>95.654757000000004</v>
      </c>
      <c r="G93" s="28">
        <v>9.6727199999999992E-3</v>
      </c>
      <c r="H93" s="23" t="s">
        <v>148</v>
      </c>
    </row>
    <row r="94" spans="1:8" x14ac:dyDescent="0.2">
      <c r="A94" s="24">
        <v>88</v>
      </c>
      <c r="B94" s="25" t="s">
        <v>46</v>
      </c>
      <c r="C94" s="25" t="s">
        <v>47</v>
      </c>
      <c r="D94" s="25" t="s">
        <v>48</v>
      </c>
      <c r="E94" s="26">
        <v>38824</v>
      </c>
      <c r="F94" s="27">
        <v>95.654571200000007</v>
      </c>
      <c r="G94" s="28">
        <v>9.6726999999999994E-3</v>
      </c>
      <c r="H94" s="23" t="s">
        <v>148</v>
      </c>
    </row>
    <row r="95" spans="1:8" x14ac:dyDescent="0.2">
      <c r="A95" s="24">
        <v>89</v>
      </c>
      <c r="B95" s="25" t="s">
        <v>20</v>
      </c>
      <c r="C95" s="25" t="s">
        <v>21</v>
      </c>
      <c r="D95" s="25" t="s">
        <v>22</v>
      </c>
      <c r="E95" s="26">
        <v>26714</v>
      </c>
      <c r="F95" s="27">
        <v>95.529263999999998</v>
      </c>
      <c r="G95" s="28">
        <v>9.66003E-3</v>
      </c>
      <c r="H95" s="23" t="s">
        <v>148</v>
      </c>
    </row>
    <row r="96" spans="1:8" x14ac:dyDescent="0.2">
      <c r="A96" s="24">
        <v>90</v>
      </c>
      <c r="B96" s="25" t="s">
        <v>581</v>
      </c>
      <c r="C96" s="25" t="s">
        <v>582</v>
      </c>
      <c r="D96" s="25" t="s">
        <v>272</v>
      </c>
      <c r="E96" s="26">
        <v>829</v>
      </c>
      <c r="F96" s="27">
        <v>95.518623500000004</v>
      </c>
      <c r="G96" s="28">
        <v>9.6589599999999994E-3</v>
      </c>
      <c r="H96" s="23" t="s">
        <v>148</v>
      </c>
    </row>
    <row r="97" spans="1:8" x14ac:dyDescent="0.2">
      <c r="A97" s="24">
        <v>91</v>
      </c>
      <c r="B97" s="25" t="s">
        <v>34</v>
      </c>
      <c r="C97" s="25" t="s">
        <v>35</v>
      </c>
      <c r="D97" s="25" t="s">
        <v>16</v>
      </c>
      <c r="E97" s="26">
        <v>34206</v>
      </c>
      <c r="F97" s="27">
        <v>95.253448199999994</v>
      </c>
      <c r="G97" s="28">
        <v>9.6321400000000008E-3</v>
      </c>
      <c r="H97" s="23" t="s">
        <v>148</v>
      </c>
    </row>
    <row r="98" spans="1:8" ht="25.5" x14ac:dyDescent="0.2">
      <c r="A98" s="24">
        <v>92</v>
      </c>
      <c r="B98" s="25" t="s">
        <v>497</v>
      </c>
      <c r="C98" s="25" t="s">
        <v>498</v>
      </c>
      <c r="D98" s="25" t="s">
        <v>200</v>
      </c>
      <c r="E98" s="26">
        <v>6604</v>
      </c>
      <c r="F98" s="27">
        <v>95.242887999999994</v>
      </c>
      <c r="G98" s="28">
        <v>9.6310700000000003E-3</v>
      </c>
      <c r="H98" s="23" t="s">
        <v>148</v>
      </c>
    </row>
    <row r="99" spans="1:8" ht="25.5" x14ac:dyDescent="0.2">
      <c r="A99" s="24">
        <v>93</v>
      </c>
      <c r="B99" s="25" t="s">
        <v>288</v>
      </c>
      <c r="C99" s="25" t="s">
        <v>289</v>
      </c>
      <c r="D99" s="25" t="s">
        <v>200</v>
      </c>
      <c r="E99" s="26">
        <v>10728</v>
      </c>
      <c r="F99" s="27">
        <v>95.092991999999995</v>
      </c>
      <c r="G99" s="28">
        <v>9.61592E-3</v>
      </c>
      <c r="H99" s="23" t="s">
        <v>148</v>
      </c>
    </row>
    <row r="100" spans="1:8" x14ac:dyDescent="0.2">
      <c r="A100" s="24">
        <v>94</v>
      </c>
      <c r="B100" s="25" t="s">
        <v>798</v>
      </c>
      <c r="C100" s="25" t="s">
        <v>799</v>
      </c>
      <c r="D100" s="25" t="s">
        <v>233</v>
      </c>
      <c r="E100" s="26">
        <v>28723</v>
      </c>
      <c r="F100" s="27">
        <v>94.843345999999997</v>
      </c>
      <c r="G100" s="28">
        <v>9.5906700000000008E-3</v>
      </c>
      <c r="H100" s="23" t="s">
        <v>148</v>
      </c>
    </row>
    <row r="101" spans="1:8" x14ac:dyDescent="0.2">
      <c r="A101" s="24">
        <v>95</v>
      </c>
      <c r="B101" s="25" t="s">
        <v>87</v>
      </c>
      <c r="C101" s="25" t="s">
        <v>88</v>
      </c>
      <c r="D101" s="25" t="s">
        <v>89</v>
      </c>
      <c r="E101" s="26">
        <v>22052</v>
      </c>
      <c r="F101" s="27">
        <v>94.647183999999996</v>
      </c>
      <c r="G101" s="28">
        <v>9.5708400000000006E-3</v>
      </c>
      <c r="H101" s="23" t="s">
        <v>148</v>
      </c>
    </row>
    <row r="102" spans="1:8" x14ac:dyDescent="0.2">
      <c r="A102" s="24">
        <v>96</v>
      </c>
      <c r="B102" s="25" t="s">
        <v>275</v>
      </c>
      <c r="C102" s="25" t="s">
        <v>276</v>
      </c>
      <c r="D102" s="25" t="s">
        <v>277</v>
      </c>
      <c r="E102" s="26">
        <v>16711</v>
      </c>
      <c r="F102" s="27">
        <v>94.308528499999994</v>
      </c>
      <c r="G102" s="28">
        <v>9.5365899999999993E-3</v>
      </c>
      <c r="H102" s="23" t="s">
        <v>148</v>
      </c>
    </row>
    <row r="103" spans="1:8" x14ac:dyDescent="0.2">
      <c r="A103" s="24">
        <v>97</v>
      </c>
      <c r="B103" s="25" t="s">
        <v>354</v>
      </c>
      <c r="C103" s="25" t="s">
        <v>355</v>
      </c>
      <c r="D103" s="25" t="s">
        <v>233</v>
      </c>
      <c r="E103" s="26">
        <v>46347</v>
      </c>
      <c r="F103" s="27">
        <v>93.481898999999999</v>
      </c>
      <c r="G103" s="28">
        <v>9.4529999999999996E-3</v>
      </c>
      <c r="H103" s="23" t="s">
        <v>148</v>
      </c>
    </row>
    <row r="104" spans="1:8" x14ac:dyDescent="0.2">
      <c r="A104" s="24">
        <v>98</v>
      </c>
      <c r="B104" s="25" t="s">
        <v>800</v>
      </c>
      <c r="C104" s="25" t="s">
        <v>801</v>
      </c>
      <c r="D104" s="25" t="s">
        <v>89</v>
      </c>
      <c r="E104" s="26">
        <v>74335</v>
      </c>
      <c r="F104" s="27">
        <v>92.487606999999997</v>
      </c>
      <c r="G104" s="28">
        <v>9.3524599999999999E-3</v>
      </c>
      <c r="H104" s="23" t="s">
        <v>148</v>
      </c>
    </row>
    <row r="105" spans="1:8" x14ac:dyDescent="0.2">
      <c r="A105" s="24">
        <v>99</v>
      </c>
      <c r="B105" s="25" t="s">
        <v>312</v>
      </c>
      <c r="C105" s="25" t="s">
        <v>313</v>
      </c>
      <c r="D105" s="25" t="s">
        <v>226</v>
      </c>
      <c r="E105" s="26">
        <v>11722</v>
      </c>
      <c r="F105" s="27">
        <v>92.316610999999995</v>
      </c>
      <c r="G105" s="28">
        <v>9.3351700000000003E-3</v>
      </c>
      <c r="H105" s="23" t="s">
        <v>148</v>
      </c>
    </row>
    <row r="106" spans="1:8" x14ac:dyDescent="0.2">
      <c r="A106" s="24">
        <v>100</v>
      </c>
      <c r="B106" s="25" t="s">
        <v>362</v>
      </c>
      <c r="C106" s="25" t="s">
        <v>363</v>
      </c>
      <c r="D106" s="25" t="s">
        <v>272</v>
      </c>
      <c r="E106" s="26">
        <v>13599</v>
      </c>
      <c r="F106" s="27">
        <v>91.718455500000005</v>
      </c>
      <c r="G106" s="28">
        <v>9.2746800000000004E-3</v>
      </c>
      <c r="H106" s="23" t="s">
        <v>148</v>
      </c>
    </row>
    <row r="107" spans="1:8" x14ac:dyDescent="0.2">
      <c r="A107" s="21"/>
      <c r="B107" s="21"/>
      <c r="C107" s="22" t="s">
        <v>147</v>
      </c>
      <c r="D107" s="21"/>
      <c r="E107" s="21" t="s">
        <v>148</v>
      </c>
      <c r="F107" s="29">
        <v>9799.4777297000001</v>
      </c>
      <c r="G107" s="30">
        <v>0.99093478000000002</v>
      </c>
      <c r="H107" s="23" t="s">
        <v>148</v>
      </c>
    </row>
    <row r="108" spans="1:8" x14ac:dyDescent="0.2">
      <c r="A108" s="21"/>
      <c r="B108" s="21"/>
      <c r="C108" s="31"/>
      <c r="D108" s="21"/>
      <c r="E108" s="21"/>
      <c r="F108" s="32"/>
      <c r="G108" s="32"/>
      <c r="H108" s="23" t="s">
        <v>148</v>
      </c>
    </row>
    <row r="109" spans="1:8" x14ac:dyDescent="0.2">
      <c r="A109" s="21"/>
      <c r="B109" s="21"/>
      <c r="C109" s="22" t="s">
        <v>149</v>
      </c>
      <c r="D109" s="21"/>
      <c r="E109" s="21"/>
      <c r="F109" s="21"/>
      <c r="G109" s="21"/>
      <c r="H109" s="23" t="s">
        <v>148</v>
      </c>
    </row>
    <row r="110" spans="1:8" x14ac:dyDescent="0.2">
      <c r="A110" s="21"/>
      <c r="B110" s="21"/>
      <c r="C110" s="22" t="s">
        <v>147</v>
      </c>
      <c r="D110" s="21"/>
      <c r="E110" s="21" t="s">
        <v>148</v>
      </c>
      <c r="F110" s="33" t="s">
        <v>150</v>
      </c>
      <c r="G110" s="30">
        <v>0</v>
      </c>
      <c r="H110" s="23" t="s">
        <v>148</v>
      </c>
    </row>
    <row r="111" spans="1:8" x14ac:dyDescent="0.2">
      <c r="A111" s="21"/>
      <c r="B111" s="21"/>
      <c r="C111" s="31"/>
      <c r="D111" s="21"/>
      <c r="E111" s="21"/>
      <c r="F111" s="32"/>
      <c r="G111" s="32"/>
      <c r="H111" s="23" t="s">
        <v>148</v>
      </c>
    </row>
    <row r="112" spans="1:8" x14ac:dyDescent="0.2">
      <c r="A112" s="21"/>
      <c r="B112" s="21"/>
      <c r="C112" s="22" t="s">
        <v>151</v>
      </c>
      <c r="D112" s="21"/>
      <c r="E112" s="21"/>
      <c r="F112" s="21"/>
      <c r="G112" s="21"/>
      <c r="H112" s="23" t="s">
        <v>148</v>
      </c>
    </row>
    <row r="113" spans="1:8" x14ac:dyDescent="0.2">
      <c r="A113" s="21"/>
      <c r="B113" s="21"/>
      <c r="C113" s="22" t="s">
        <v>147</v>
      </c>
      <c r="D113" s="21"/>
      <c r="E113" s="21" t="s">
        <v>148</v>
      </c>
      <c r="F113" s="33" t="s">
        <v>150</v>
      </c>
      <c r="G113" s="30">
        <v>0</v>
      </c>
      <c r="H113" s="23" t="s">
        <v>148</v>
      </c>
    </row>
    <row r="114" spans="1:8" x14ac:dyDescent="0.2">
      <c r="A114" s="21"/>
      <c r="B114" s="21"/>
      <c r="C114" s="31"/>
      <c r="D114" s="21"/>
      <c r="E114" s="21"/>
      <c r="F114" s="32"/>
      <c r="G114" s="32"/>
      <c r="H114" s="23" t="s">
        <v>148</v>
      </c>
    </row>
    <row r="115" spans="1:8" x14ac:dyDescent="0.2">
      <c r="A115" s="21"/>
      <c r="B115" s="21"/>
      <c r="C115" s="22" t="s">
        <v>152</v>
      </c>
      <c r="D115" s="21"/>
      <c r="E115" s="21"/>
      <c r="F115" s="21"/>
      <c r="G115" s="21"/>
      <c r="H115" s="23" t="s">
        <v>148</v>
      </c>
    </row>
    <row r="116" spans="1:8" x14ac:dyDescent="0.2">
      <c r="A116" s="21"/>
      <c r="B116" s="21"/>
      <c r="C116" s="22" t="s">
        <v>147</v>
      </c>
      <c r="D116" s="21"/>
      <c r="E116" s="21" t="s">
        <v>148</v>
      </c>
      <c r="F116" s="33" t="s">
        <v>150</v>
      </c>
      <c r="G116" s="30">
        <v>0</v>
      </c>
      <c r="H116" s="23" t="s">
        <v>148</v>
      </c>
    </row>
    <row r="117" spans="1:8" x14ac:dyDescent="0.2">
      <c r="A117" s="21"/>
      <c r="B117" s="21"/>
      <c r="C117" s="31"/>
      <c r="D117" s="21"/>
      <c r="E117" s="21"/>
      <c r="F117" s="32"/>
      <c r="G117" s="32"/>
      <c r="H117" s="23" t="s">
        <v>148</v>
      </c>
    </row>
    <row r="118" spans="1:8" x14ac:dyDescent="0.2">
      <c r="A118" s="21"/>
      <c r="B118" s="21"/>
      <c r="C118" s="22" t="s">
        <v>153</v>
      </c>
      <c r="D118" s="21"/>
      <c r="E118" s="21"/>
      <c r="F118" s="32"/>
      <c r="G118" s="32"/>
      <c r="H118" s="23" t="s">
        <v>148</v>
      </c>
    </row>
    <row r="119" spans="1:8" x14ac:dyDescent="0.2">
      <c r="A119" s="21"/>
      <c r="B119" s="21"/>
      <c r="C119" s="22" t="s">
        <v>147</v>
      </c>
      <c r="D119" s="21"/>
      <c r="E119" s="21" t="s">
        <v>148</v>
      </c>
      <c r="F119" s="33" t="s">
        <v>150</v>
      </c>
      <c r="G119" s="30">
        <v>0</v>
      </c>
      <c r="H119" s="23" t="s">
        <v>148</v>
      </c>
    </row>
    <row r="120" spans="1:8" x14ac:dyDescent="0.2">
      <c r="A120" s="21"/>
      <c r="B120" s="21"/>
      <c r="C120" s="31"/>
      <c r="D120" s="21"/>
      <c r="E120" s="21"/>
      <c r="F120" s="32"/>
      <c r="G120" s="32"/>
      <c r="H120" s="23" t="s">
        <v>148</v>
      </c>
    </row>
    <row r="121" spans="1:8" x14ac:dyDescent="0.2">
      <c r="A121" s="21"/>
      <c r="B121" s="21"/>
      <c r="C121" s="22" t="s">
        <v>154</v>
      </c>
      <c r="D121" s="21"/>
      <c r="E121" s="21"/>
      <c r="F121" s="32"/>
      <c r="G121" s="32"/>
      <c r="H121" s="23" t="s">
        <v>148</v>
      </c>
    </row>
    <row r="122" spans="1:8" x14ac:dyDescent="0.2">
      <c r="A122" s="21"/>
      <c r="B122" s="21"/>
      <c r="C122" s="22" t="s">
        <v>147</v>
      </c>
      <c r="D122" s="21"/>
      <c r="E122" s="21" t="s">
        <v>148</v>
      </c>
      <c r="F122" s="33" t="s">
        <v>150</v>
      </c>
      <c r="G122" s="30">
        <v>0</v>
      </c>
      <c r="H122" s="23" t="s">
        <v>148</v>
      </c>
    </row>
    <row r="123" spans="1:8" x14ac:dyDescent="0.2">
      <c r="A123" s="21"/>
      <c r="B123" s="21"/>
      <c r="C123" s="31"/>
      <c r="D123" s="21"/>
      <c r="E123" s="21"/>
      <c r="F123" s="32"/>
      <c r="G123" s="32"/>
      <c r="H123" s="23" t="s">
        <v>148</v>
      </c>
    </row>
    <row r="124" spans="1:8" x14ac:dyDescent="0.2">
      <c r="A124" s="21"/>
      <c r="B124" s="21"/>
      <c r="C124" s="22" t="s">
        <v>155</v>
      </c>
      <c r="D124" s="21"/>
      <c r="E124" s="21"/>
      <c r="F124" s="29">
        <v>9799.4777297000001</v>
      </c>
      <c r="G124" s="30">
        <v>0.99093478000000002</v>
      </c>
      <c r="H124" s="23" t="s">
        <v>148</v>
      </c>
    </row>
    <row r="125" spans="1:8" x14ac:dyDescent="0.2">
      <c r="A125" s="21"/>
      <c r="B125" s="21"/>
      <c r="C125" s="31"/>
      <c r="D125" s="21"/>
      <c r="E125" s="21"/>
      <c r="F125" s="32"/>
      <c r="G125" s="32"/>
      <c r="H125" s="23" t="s">
        <v>148</v>
      </c>
    </row>
    <row r="126" spans="1:8" x14ac:dyDescent="0.2">
      <c r="A126" s="21"/>
      <c r="B126" s="21"/>
      <c r="C126" s="22" t="s">
        <v>156</v>
      </c>
      <c r="D126" s="21"/>
      <c r="E126" s="21"/>
      <c r="F126" s="32"/>
      <c r="G126" s="32"/>
      <c r="H126" s="23" t="s">
        <v>148</v>
      </c>
    </row>
    <row r="127" spans="1:8" x14ac:dyDescent="0.2">
      <c r="A127" s="21"/>
      <c r="B127" s="21"/>
      <c r="C127" s="22" t="s">
        <v>10</v>
      </c>
      <c r="D127" s="21"/>
      <c r="E127" s="21"/>
      <c r="F127" s="32"/>
      <c r="G127" s="32"/>
      <c r="H127" s="23" t="s">
        <v>148</v>
      </c>
    </row>
    <row r="128" spans="1:8" x14ac:dyDescent="0.2">
      <c r="A128" s="21"/>
      <c r="B128" s="21"/>
      <c r="C128" s="22" t="s">
        <v>147</v>
      </c>
      <c r="D128" s="21"/>
      <c r="E128" s="21" t="s">
        <v>148</v>
      </c>
      <c r="F128" s="33" t="s">
        <v>150</v>
      </c>
      <c r="G128" s="30">
        <v>0</v>
      </c>
      <c r="H128" s="23" t="s">
        <v>148</v>
      </c>
    </row>
    <row r="129" spans="1:8" x14ac:dyDescent="0.2">
      <c r="A129" s="21"/>
      <c r="B129" s="21"/>
      <c r="C129" s="31"/>
      <c r="D129" s="21"/>
      <c r="E129" s="21"/>
      <c r="F129" s="32"/>
      <c r="G129" s="32"/>
      <c r="H129" s="23" t="s">
        <v>148</v>
      </c>
    </row>
    <row r="130" spans="1:8" x14ac:dyDescent="0.2">
      <c r="A130" s="21"/>
      <c r="B130" s="21"/>
      <c r="C130" s="22" t="s">
        <v>157</v>
      </c>
      <c r="D130" s="21"/>
      <c r="E130" s="21"/>
      <c r="F130" s="21"/>
      <c r="G130" s="21"/>
      <c r="H130" s="23" t="s">
        <v>148</v>
      </c>
    </row>
    <row r="131" spans="1:8" x14ac:dyDescent="0.2">
      <c r="A131" s="21"/>
      <c r="B131" s="21"/>
      <c r="C131" s="22" t="s">
        <v>147</v>
      </c>
      <c r="D131" s="21"/>
      <c r="E131" s="21" t="s">
        <v>148</v>
      </c>
      <c r="F131" s="33" t="s">
        <v>150</v>
      </c>
      <c r="G131" s="30">
        <v>0</v>
      </c>
      <c r="H131" s="23" t="s">
        <v>148</v>
      </c>
    </row>
    <row r="132" spans="1:8" x14ac:dyDescent="0.2">
      <c r="A132" s="21"/>
      <c r="B132" s="21"/>
      <c r="C132" s="31"/>
      <c r="D132" s="21"/>
      <c r="E132" s="21"/>
      <c r="F132" s="32"/>
      <c r="G132" s="32"/>
      <c r="H132" s="23" t="s">
        <v>148</v>
      </c>
    </row>
    <row r="133" spans="1:8" x14ac:dyDescent="0.2">
      <c r="A133" s="21"/>
      <c r="B133" s="21"/>
      <c r="C133" s="22" t="s">
        <v>158</v>
      </c>
      <c r="D133" s="21"/>
      <c r="E133" s="21"/>
      <c r="F133" s="21"/>
      <c r="G133" s="21"/>
      <c r="H133" s="23" t="s">
        <v>148</v>
      </c>
    </row>
    <row r="134" spans="1:8" x14ac:dyDescent="0.2">
      <c r="A134" s="21"/>
      <c r="B134" s="21"/>
      <c r="C134" s="22" t="s">
        <v>147</v>
      </c>
      <c r="D134" s="21"/>
      <c r="E134" s="21" t="s">
        <v>148</v>
      </c>
      <c r="F134" s="33" t="s">
        <v>150</v>
      </c>
      <c r="G134" s="30">
        <v>0</v>
      </c>
      <c r="H134" s="23" t="s">
        <v>148</v>
      </c>
    </row>
    <row r="135" spans="1:8" x14ac:dyDescent="0.2">
      <c r="A135" s="21"/>
      <c r="B135" s="21"/>
      <c r="C135" s="31"/>
      <c r="D135" s="21"/>
      <c r="E135" s="21"/>
      <c r="F135" s="32"/>
      <c r="G135" s="32"/>
      <c r="H135" s="23" t="s">
        <v>148</v>
      </c>
    </row>
    <row r="136" spans="1:8" x14ac:dyDescent="0.2">
      <c r="A136" s="21"/>
      <c r="B136" s="21"/>
      <c r="C136" s="22" t="s">
        <v>159</v>
      </c>
      <c r="D136" s="21"/>
      <c r="E136" s="21"/>
      <c r="F136" s="32"/>
      <c r="G136" s="32"/>
      <c r="H136" s="23" t="s">
        <v>148</v>
      </c>
    </row>
    <row r="137" spans="1:8" x14ac:dyDescent="0.2">
      <c r="A137" s="21"/>
      <c r="B137" s="21"/>
      <c r="C137" s="22" t="s">
        <v>147</v>
      </c>
      <c r="D137" s="21"/>
      <c r="E137" s="21" t="s">
        <v>148</v>
      </c>
      <c r="F137" s="33" t="s">
        <v>150</v>
      </c>
      <c r="G137" s="30">
        <v>0</v>
      </c>
      <c r="H137" s="23" t="s">
        <v>148</v>
      </c>
    </row>
    <row r="138" spans="1:8" x14ac:dyDescent="0.2">
      <c r="A138" s="21"/>
      <c r="B138" s="21"/>
      <c r="C138" s="31"/>
      <c r="D138" s="21"/>
      <c r="E138" s="21"/>
      <c r="F138" s="32"/>
      <c r="G138" s="32"/>
      <c r="H138" s="23" t="s">
        <v>148</v>
      </c>
    </row>
    <row r="139" spans="1:8" x14ac:dyDescent="0.2">
      <c r="A139" s="21"/>
      <c r="B139" s="21"/>
      <c r="C139" s="22" t="s">
        <v>160</v>
      </c>
      <c r="D139" s="21"/>
      <c r="E139" s="21"/>
      <c r="F139" s="29">
        <v>0</v>
      </c>
      <c r="G139" s="30">
        <v>0</v>
      </c>
      <c r="H139" s="23" t="s">
        <v>148</v>
      </c>
    </row>
    <row r="140" spans="1:8" x14ac:dyDescent="0.2">
      <c r="A140" s="21"/>
      <c r="B140" s="21"/>
      <c r="C140" s="31"/>
      <c r="D140" s="21"/>
      <c r="E140" s="21"/>
      <c r="F140" s="32"/>
      <c r="G140" s="32"/>
      <c r="H140" s="23" t="s">
        <v>148</v>
      </c>
    </row>
    <row r="141" spans="1:8" x14ac:dyDescent="0.2">
      <c r="A141" s="21"/>
      <c r="B141" s="21"/>
      <c r="C141" s="22" t="s">
        <v>161</v>
      </c>
      <c r="D141" s="21"/>
      <c r="E141" s="21"/>
      <c r="F141" s="32"/>
      <c r="G141" s="32"/>
      <c r="H141" s="23" t="s">
        <v>148</v>
      </c>
    </row>
    <row r="142" spans="1:8" x14ac:dyDescent="0.2">
      <c r="A142" s="21"/>
      <c r="B142" s="21"/>
      <c r="C142" s="22" t="s">
        <v>162</v>
      </c>
      <c r="D142" s="21"/>
      <c r="E142" s="21"/>
      <c r="F142" s="32"/>
      <c r="G142" s="32"/>
      <c r="H142" s="23" t="s">
        <v>148</v>
      </c>
    </row>
    <row r="143" spans="1:8" x14ac:dyDescent="0.2">
      <c r="A143" s="21"/>
      <c r="B143" s="21"/>
      <c r="C143" s="22" t="s">
        <v>147</v>
      </c>
      <c r="D143" s="21"/>
      <c r="E143" s="21" t="s">
        <v>148</v>
      </c>
      <c r="F143" s="33" t="s">
        <v>150</v>
      </c>
      <c r="G143" s="30">
        <v>0</v>
      </c>
      <c r="H143" s="23" t="s">
        <v>148</v>
      </c>
    </row>
    <row r="144" spans="1:8" x14ac:dyDescent="0.2">
      <c r="A144" s="21"/>
      <c r="B144" s="21"/>
      <c r="C144" s="31"/>
      <c r="D144" s="21"/>
      <c r="E144" s="21"/>
      <c r="F144" s="32"/>
      <c r="G144" s="32"/>
      <c r="H144" s="23" t="s">
        <v>148</v>
      </c>
    </row>
    <row r="145" spans="1:8" x14ac:dyDescent="0.2">
      <c r="A145" s="21"/>
      <c r="B145" s="21"/>
      <c r="C145" s="22" t="s">
        <v>163</v>
      </c>
      <c r="D145" s="21"/>
      <c r="E145" s="21"/>
      <c r="F145" s="32"/>
      <c r="G145" s="32"/>
      <c r="H145" s="23" t="s">
        <v>148</v>
      </c>
    </row>
    <row r="146" spans="1:8" x14ac:dyDescent="0.2">
      <c r="A146" s="21"/>
      <c r="B146" s="21"/>
      <c r="C146" s="22" t="s">
        <v>147</v>
      </c>
      <c r="D146" s="21"/>
      <c r="E146" s="21" t="s">
        <v>148</v>
      </c>
      <c r="F146" s="33" t="s">
        <v>150</v>
      </c>
      <c r="G146" s="30">
        <v>0</v>
      </c>
      <c r="H146" s="23" t="s">
        <v>148</v>
      </c>
    </row>
    <row r="147" spans="1:8" x14ac:dyDescent="0.2">
      <c r="A147" s="21"/>
      <c r="B147" s="21"/>
      <c r="C147" s="31"/>
      <c r="D147" s="21"/>
      <c r="E147" s="21"/>
      <c r="F147" s="32"/>
      <c r="G147" s="32"/>
      <c r="H147" s="23" t="s">
        <v>148</v>
      </c>
    </row>
    <row r="148" spans="1:8" x14ac:dyDescent="0.2">
      <c r="A148" s="21"/>
      <c r="B148" s="21"/>
      <c r="C148" s="22" t="s">
        <v>164</v>
      </c>
      <c r="D148" s="21"/>
      <c r="E148" s="21"/>
      <c r="F148" s="32"/>
      <c r="G148" s="32"/>
      <c r="H148" s="23" t="s">
        <v>148</v>
      </c>
    </row>
    <row r="149" spans="1:8" x14ac:dyDescent="0.2">
      <c r="A149" s="21"/>
      <c r="B149" s="21"/>
      <c r="C149" s="22" t="s">
        <v>147</v>
      </c>
      <c r="D149" s="21"/>
      <c r="E149" s="21" t="s">
        <v>148</v>
      </c>
      <c r="F149" s="33" t="s">
        <v>150</v>
      </c>
      <c r="G149" s="30">
        <v>0</v>
      </c>
      <c r="H149" s="23" t="s">
        <v>148</v>
      </c>
    </row>
    <row r="150" spans="1:8" x14ac:dyDescent="0.2">
      <c r="A150" s="21"/>
      <c r="B150" s="21"/>
      <c r="C150" s="31"/>
      <c r="D150" s="21"/>
      <c r="E150" s="21"/>
      <c r="F150" s="32"/>
      <c r="G150" s="32"/>
      <c r="H150" s="23" t="s">
        <v>148</v>
      </c>
    </row>
    <row r="151" spans="1:8" x14ac:dyDescent="0.2">
      <c r="A151" s="21"/>
      <c r="B151" s="21"/>
      <c r="C151" s="22" t="s">
        <v>165</v>
      </c>
      <c r="D151" s="21"/>
      <c r="E151" s="21"/>
      <c r="F151" s="32"/>
      <c r="G151" s="32"/>
      <c r="H151" s="23" t="s">
        <v>148</v>
      </c>
    </row>
    <row r="152" spans="1:8" x14ac:dyDescent="0.2">
      <c r="A152" s="24">
        <v>1</v>
      </c>
      <c r="B152" s="25"/>
      <c r="C152" s="25" t="s">
        <v>166</v>
      </c>
      <c r="D152" s="25"/>
      <c r="E152" s="35"/>
      <c r="F152" s="27">
        <v>171.0188101</v>
      </c>
      <c r="G152" s="28">
        <v>1.7293619999999999E-2</v>
      </c>
      <c r="H152" s="23">
        <v>6.76</v>
      </c>
    </row>
    <row r="153" spans="1:8" x14ac:dyDescent="0.2">
      <c r="A153" s="21"/>
      <c r="B153" s="21"/>
      <c r="C153" s="22" t="s">
        <v>147</v>
      </c>
      <c r="D153" s="21"/>
      <c r="E153" s="21" t="s">
        <v>148</v>
      </c>
      <c r="F153" s="29">
        <v>171.0188101</v>
      </c>
      <c r="G153" s="30">
        <v>1.7293619999999999E-2</v>
      </c>
      <c r="H153" s="23" t="s">
        <v>148</v>
      </c>
    </row>
    <row r="154" spans="1:8" x14ac:dyDescent="0.2">
      <c r="A154" s="21"/>
      <c r="B154" s="21"/>
      <c r="C154" s="31"/>
      <c r="D154" s="21"/>
      <c r="E154" s="21"/>
      <c r="F154" s="32"/>
      <c r="G154" s="32"/>
      <c r="H154" s="23" t="s">
        <v>148</v>
      </c>
    </row>
    <row r="155" spans="1:8" x14ac:dyDescent="0.2">
      <c r="A155" s="21"/>
      <c r="B155" s="21"/>
      <c r="C155" s="22" t="s">
        <v>167</v>
      </c>
      <c r="D155" s="21"/>
      <c r="E155" s="21"/>
      <c r="F155" s="29">
        <v>171.0188101</v>
      </c>
      <c r="G155" s="30">
        <v>1.7293619999999999E-2</v>
      </c>
      <c r="H155" s="23" t="s">
        <v>148</v>
      </c>
    </row>
    <row r="156" spans="1:8" x14ac:dyDescent="0.2">
      <c r="A156" s="21"/>
      <c r="B156" s="21"/>
      <c r="C156" s="32"/>
      <c r="D156" s="21"/>
      <c r="E156" s="21"/>
      <c r="F156" s="21"/>
      <c r="G156" s="21"/>
      <c r="H156" s="23" t="s">
        <v>148</v>
      </c>
    </row>
    <row r="157" spans="1:8" x14ac:dyDescent="0.2">
      <c r="A157" s="21"/>
      <c r="B157" s="21"/>
      <c r="C157" s="22" t="s">
        <v>168</v>
      </c>
      <c r="D157" s="21"/>
      <c r="E157" s="21"/>
      <c r="F157" s="21"/>
      <c r="G157" s="21"/>
      <c r="H157" s="23" t="s">
        <v>148</v>
      </c>
    </row>
    <row r="158" spans="1:8" x14ac:dyDescent="0.2">
      <c r="A158" s="21"/>
      <c r="B158" s="21"/>
      <c r="C158" s="22" t="s">
        <v>169</v>
      </c>
      <c r="D158" s="21"/>
      <c r="E158" s="21"/>
      <c r="F158" s="21"/>
      <c r="G158" s="21"/>
      <c r="H158" s="23" t="s">
        <v>148</v>
      </c>
    </row>
    <row r="159" spans="1:8" x14ac:dyDescent="0.2">
      <c r="A159" s="21"/>
      <c r="B159" s="21"/>
      <c r="C159" s="22" t="s">
        <v>147</v>
      </c>
      <c r="D159" s="21"/>
      <c r="E159" s="21" t="s">
        <v>148</v>
      </c>
      <c r="F159" s="33" t="s">
        <v>150</v>
      </c>
      <c r="G159" s="30">
        <v>0</v>
      </c>
      <c r="H159" s="23" t="s">
        <v>148</v>
      </c>
    </row>
    <row r="160" spans="1:8" x14ac:dyDescent="0.2">
      <c r="A160" s="21"/>
      <c r="B160" s="21"/>
      <c r="C160" s="31"/>
      <c r="D160" s="21"/>
      <c r="E160" s="21"/>
      <c r="F160" s="32"/>
      <c r="G160" s="32"/>
      <c r="H160" s="23" t="s">
        <v>148</v>
      </c>
    </row>
    <row r="161" spans="1:17" x14ac:dyDescent="0.2">
      <c r="A161" s="21"/>
      <c r="B161" s="21"/>
      <c r="C161" s="22" t="s">
        <v>170</v>
      </c>
      <c r="D161" s="21"/>
      <c r="E161" s="21"/>
      <c r="F161" s="21"/>
      <c r="G161" s="21"/>
      <c r="H161" s="23" t="s">
        <v>148</v>
      </c>
    </row>
    <row r="162" spans="1:17" x14ac:dyDescent="0.2">
      <c r="A162" s="21"/>
      <c r="B162" s="21"/>
      <c r="C162" s="22" t="s">
        <v>171</v>
      </c>
      <c r="D162" s="21"/>
      <c r="E162" s="21"/>
      <c r="F162" s="21"/>
      <c r="G162" s="21"/>
      <c r="H162" s="23" t="s">
        <v>148</v>
      </c>
    </row>
    <row r="163" spans="1:17" x14ac:dyDescent="0.2">
      <c r="A163" s="21"/>
      <c r="B163" s="21"/>
      <c r="C163" s="22" t="s">
        <v>147</v>
      </c>
      <c r="D163" s="21"/>
      <c r="E163" s="21" t="s">
        <v>148</v>
      </c>
      <c r="F163" s="33" t="s">
        <v>150</v>
      </c>
      <c r="G163" s="30">
        <v>0</v>
      </c>
      <c r="H163" s="23" t="s">
        <v>148</v>
      </c>
    </row>
    <row r="164" spans="1:17" x14ac:dyDescent="0.2">
      <c r="A164" s="21"/>
      <c r="B164" s="21"/>
      <c r="C164" s="31"/>
      <c r="D164" s="21"/>
      <c r="E164" s="21"/>
      <c r="F164" s="32"/>
      <c r="G164" s="32"/>
      <c r="H164" s="23" t="s">
        <v>148</v>
      </c>
    </row>
    <row r="165" spans="1:17" x14ac:dyDescent="0.2">
      <c r="A165" s="21"/>
      <c r="B165" s="21"/>
      <c r="C165" s="22" t="s">
        <v>172</v>
      </c>
      <c r="D165" s="21"/>
      <c r="E165" s="21"/>
      <c r="F165" s="32"/>
      <c r="G165" s="32"/>
      <c r="H165" s="23" t="s">
        <v>148</v>
      </c>
    </row>
    <row r="166" spans="1:17" x14ac:dyDescent="0.2">
      <c r="A166" s="21"/>
      <c r="B166" s="21"/>
      <c r="C166" s="22" t="s">
        <v>147</v>
      </c>
      <c r="D166" s="21"/>
      <c r="E166" s="21" t="s">
        <v>148</v>
      </c>
      <c r="F166" s="33" t="s">
        <v>150</v>
      </c>
      <c r="G166" s="30">
        <v>0</v>
      </c>
      <c r="H166" s="23" t="s">
        <v>148</v>
      </c>
    </row>
    <row r="167" spans="1:17" x14ac:dyDescent="0.2">
      <c r="A167" s="21"/>
      <c r="B167" s="21"/>
      <c r="C167" s="31"/>
      <c r="D167" s="21"/>
      <c r="E167" s="21"/>
      <c r="F167" s="32"/>
      <c r="G167" s="32"/>
      <c r="H167" s="23" t="s">
        <v>148</v>
      </c>
    </row>
    <row r="168" spans="1:17" x14ac:dyDescent="0.2">
      <c r="A168" s="35"/>
      <c r="B168" s="25"/>
      <c r="C168" s="25" t="s">
        <v>173</v>
      </c>
      <c r="D168" s="25"/>
      <c r="E168" s="35"/>
      <c r="F168" s="27">
        <v>-81.371652420000004</v>
      </c>
      <c r="G168" s="28">
        <v>-8.2284000000000003E-3</v>
      </c>
      <c r="H168" s="23" t="s">
        <v>148</v>
      </c>
    </row>
    <row r="169" spans="1:17" x14ac:dyDescent="0.2">
      <c r="A169" s="31"/>
      <c r="B169" s="31"/>
      <c r="C169" s="22" t="s">
        <v>174</v>
      </c>
      <c r="D169" s="32"/>
      <c r="E169" s="32"/>
      <c r="F169" s="29">
        <v>9889.1248873799996</v>
      </c>
      <c r="G169" s="36">
        <v>1</v>
      </c>
      <c r="H169" s="23" t="s">
        <v>148</v>
      </c>
    </row>
    <row r="170" spans="1:17" x14ac:dyDescent="0.2">
      <c r="A170" s="66"/>
      <c r="B170" s="66"/>
      <c r="C170" s="66"/>
      <c r="D170" s="67"/>
      <c r="E170" s="67"/>
      <c r="F170" s="67"/>
      <c r="G170" s="67"/>
    </row>
    <row r="171" spans="1:17" x14ac:dyDescent="0.2">
      <c r="A171" s="39"/>
      <c r="B171" s="217" t="s">
        <v>848</v>
      </c>
      <c r="C171" s="217"/>
      <c r="D171" s="217"/>
      <c r="E171" s="217"/>
      <c r="F171" s="217"/>
      <c r="G171" s="217"/>
      <c r="H171" s="217"/>
      <c r="J171" s="41"/>
    </row>
    <row r="172" spans="1:17" x14ac:dyDescent="0.2">
      <c r="A172" s="39"/>
      <c r="B172" s="217" t="s">
        <v>849</v>
      </c>
      <c r="C172" s="217"/>
      <c r="D172" s="217"/>
      <c r="E172" s="217"/>
      <c r="F172" s="217"/>
      <c r="G172" s="217"/>
      <c r="H172" s="217"/>
      <c r="J172" s="41"/>
    </row>
    <row r="173" spans="1:17" x14ac:dyDescent="0.2">
      <c r="A173" s="39"/>
      <c r="B173" s="217" t="s">
        <v>850</v>
      </c>
      <c r="C173" s="217"/>
      <c r="D173" s="217"/>
      <c r="E173" s="217"/>
      <c r="F173" s="217"/>
      <c r="G173" s="217"/>
      <c r="H173" s="217"/>
      <c r="J173" s="41"/>
    </row>
    <row r="174" spans="1:17" s="43" customFormat="1" ht="66.75" customHeight="1" x14ac:dyDescent="0.25">
      <c r="A174" s="42"/>
      <c r="B174" s="218" t="s">
        <v>851</v>
      </c>
      <c r="C174" s="218"/>
      <c r="D174" s="218"/>
      <c r="E174" s="218"/>
      <c r="F174" s="218"/>
      <c r="G174" s="218"/>
      <c r="H174" s="218"/>
      <c r="I174"/>
      <c r="J174" s="41"/>
      <c r="K174"/>
      <c r="L174"/>
      <c r="M174"/>
      <c r="N174"/>
      <c r="O174"/>
      <c r="P174"/>
      <c r="Q174"/>
    </row>
    <row r="175" spans="1:17" x14ac:dyDescent="0.2">
      <c r="A175" s="39"/>
      <c r="B175" s="217" t="s">
        <v>852</v>
      </c>
      <c r="C175" s="217"/>
      <c r="D175" s="217"/>
      <c r="E175" s="217"/>
      <c r="F175" s="217"/>
      <c r="G175" s="217"/>
      <c r="H175" s="217"/>
      <c r="J175" s="41"/>
    </row>
    <row r="176" spans="1:17" x14ac:dyDescent="0.2">
      <c r="A176" s="45"/>
      <c r="B176" s="45"/>
      <c r="C176" s="45"/>
      <c r="D176" s="47"/>
      <c r="E176" s="47"/>
      <c r="F176" s="47"/>
      <c r="G176" s="47"/>
    </row>
    <row r="177" spans="1:10" x14ac:dyDescent="0.2">
      <c r="A177" s="45"/>
      <c r="B177" s="214" t="s">
        <v>175</v>
      </c>
      <c r="C177" s="215"/>
      <c r="D177" s="216"/>
      <c r="E177" s="46"/>
      <c r="F177" s="47"/>
      <c r="G177" s="47"/>
    </row>
    <row r="178" spans="1:10" x14ac:dyDescent="0.2">
      <c r="A178" s="45"/>
      <c r="B178" s="212" t="s">
        <v>176</v>
      </c>
      <c r="C178" s="213"/>
      <c r="D178" s="22" t="s">
        <v>177</v>
      </c>
      <c r="E178" s="46"/>
      <c r="F178" s="47"/>
      <c r="G178" s="47"/>
    </row>
    <row r="179" spans="1:10" ht="12.75" customHeight="1" x14ac:dyDescent="0.2">
      <c r="A179" s="45"/>
      <c r="B179" s="210" t="s">
        <v>853</v>
      </c>
      <c r="C179" s="211"/>
      <c r="D179" s="22" t="s">
        <v>177</v>
      </c>
      <c r="E179" s="46"/>
      <c r="F179" s="47"/>
      <c r="G179" s="47"/>
    </row>
    <row r="180" spans="1:10" x14ac:dyDescent="0.2">
      <c r="A180" s="45"/>
      <c r="B180" s="212" t="s">
        <v>178</v>
      </c>
      <c r="C180" s="213"/>
      <c r="D180" s="32" t="s">
        <v>148</v>
      </c>
      <c r="E180" s="46"/>
      <c r="F180" s="47"/>
      <c r="G180" s="47"/>
    </row>
    <row r="181" spans="1:10" x14ac:dyDescent="0.2">
      <c r="A181" s="50"/>
      <c r="B181" s="51" t="s">
        <v>148</v>
      </c>
      <c r="C181" s="51" t="s">
        <v>854</v>
      </c>
      <c r="D181" s="51" t="s">
        <v>179</v>
      </c>
      <c r="E181" s="50"/>
      <c r="F181" s="50"/>
      <c r="G181" s="50"/>
      <c r="H181" s="50"/>
      <c r="J181" s="41"/>
    </row>
    <row r="182" spans="1:10" x14ac:dyDescent="0.2">
      <c r="A182" s="50"/>
      <c r="B182" s="52" t="s">
        <v>180</v>
      </c>
      <c r="C182" s="53">
        <v>45716</v>
      </c>
      <c r="D182" s="53">
        <v>45747</v>
      </c>
      <c r="E182" s="50"/>
      <c r="F182" s="50"/>
      <c r="G182" s="50"/>
      <c r="J182" s="41"/>
    </row>
    <row r="183" spans="1:10" x14ac:dyDescent="0.2">
      <c r="A183" s="54"/>
      <c r="B183" s="25" t="s">
        <v>181</v>
      </c>
      <c r="C183" s="55">
        <v>156.31960000000001</v>
      </c>
      <c r="D183" s="55">
        <v>169.2424</v>
      </c>
      <c r="E183" s="54"/>
      <c r="F183" s="56"/>
      <c r="G183" s="57"/>
    </row>
    <row r="184" spans="1:10" x14ac:dyDescent="0.2">
      <c r="A184" s="54"/>
      <c r="B184" s="25" t="s">
        <v>1025</v>
      </c>
      <c r="C184" s="55">
        <v>73.6999</v>
      </c>
      <c r="D184" s="55">
        <v>79.792599999999993</v>
      </c>
      <c r="E184" s="54"/>
      <c r="F184" s="56"/>
      <c r="G184" s="57"/>
    </row>
    <row r="185" spans="1:10" x14ac:dyDescent="0.2">
      <c r="A185" s="54"/>
      <c r="B185" s="25" t="s">
        <v>182</v>
      </c>
      <c r="C185" s="55">
        <v>148.6737</v>
      </c>
      <c r="D185" s="55">
        <v>160.88829999999999</v>
      </c>
      <c r="E185" s="54"/>
      <c r="F185" s="56"/>
      <c r="G185" s="57"/>
    </row>
    <row r="186" spans="1:10" x14ac:dyDescent="0.2">
      <c r="A186" s="54"/>
      <c r="B186" s="25" t="s">
        <v>1026</v>
      </c>
      <c r="C186" s="55">
        <v>70.096800000000002</v>
      </c>
      <c r="D186" s="55">
        <v>75.855699999999999</v>
      </c>
      <c r="E186" s="54"/>
      <c r="F186" s="56"/>
      <c r="G186" s="57"/>
    </row>
    <row r="187" spans="1:10" x14ac:dyDescent="0.2">
      <c r="A187" s="54"/>
      <c r="B187" s="54"/>
      <c r="C187" s="54"/>
      <c r="D187" s="54"/>
      <c r="E187" s="54"/>
      <c r="F187" s="54"/>
      <c r="G187" s="54"/>
    </row>
    <row r="188" spans="1:10" x14ac:dyDescent="0.2">
      <c r="A188" s="50"/>
      <c r="B188" s="210" t="s">
        <v>855</v>
      </c>
      <c r="C188" s="211"/>
      <c r="D188" s="48" t="s">
        <v>177</v>
      </c>
      <c r="E188" s="50"/>
      <c r="F188" s="50"/>
      <c r="G188" s="50"/>
    </row>
    <row r="189" spans="1:10" x14ac:dyDescent="0.2">
      <c r="A189" s="50"/>
      <c r="B189" s="75"/>
      <c r="C189" s="75"/>
      <c r="D189" s="75"/>
      <c r="E189" s="50"/>
      <c r="F189" s="50"/>
      <c r="G189" s="50"/>
    </row>
    <row r="190" spans="1:10" x14ac:dyDescent="0.2">
      <c r="A190" s="50"/>
      <c r="B190" s="210" t="s">
        <v>183</v>
      </c>
      <c r="C190" s="211"/>
      <c r="D190" s="48" t="s">
        <v>177</v>
      </c>
      <c r="E190" s="61"/>
      <c r="F190" s="50"/>
      <c r="G190" s="50"/>
    </row>
    <row r="191" spans="1:10" x14ac:dyDescent="0.2">
      <c r="A191" s="50"/>
      <c r="B191" s="210" t="s">
        <v>184</v>
      </c>
      <c r="C191" s="211"/>
      <c r="D191" s="48" t="s">
        <v>177</v>
      </c>
      <c r="E191" s="61"/>
      <c r="F191" s="50"/>
      <c r="G191" s="50"/>
    </row>
    <row r="192" spans="1:10" x14ac:dyDescent="0.2">
      <c r="A192" s="50"/>
      <c r="B192" s="210" t="s">
        <v>185</v>
      </c>
      <c r="C192" s="211"/>
      <c r="D192" s="48" t="s">
        <v>177</v>
      </c>
      <c r="E192" s="61"/>
      <c r="F192" s="50"/>
      <c r="G192" s="50"/>
    </row>
    <row r="193" spans="1:10" x14ac:dyDescent="0.2">
      <c r="A193" s="50"/>
      <c r="B193" s="210" t="s">
        <v>186</v>
      </c>
      <c r="C193" s="211"/>
      <c r="D193" s="62">
        <v>0.28981473749183162</v>
      </c>
      <c r="E193" s="50"/>
      <c r="F193" s="40"/>
      <c r="G193" s="60"/>
    </row>
    <row r="195" spans="1:10" x14ac:dyDescent="0.2">
      <c r="B195" s="219" t="s">
        <v>856</v>
      </c>
      <c r="C195" s="219"/>
    </row>
    <row r="197" spans="1:10" ht="153.75" customHeight="1" x14ac:dyDescent="0.2"/>
    <row r="199" spans="1:10" x14ac:dyDescent="0.2">
      <c r="B199" s="63" t="s">
        <v>857</v>
      </c>
      <c r="C199" s="64"/>
      <c r="D199" s="63"/>
    </row>
    <row r="200" spans="1:10" x14ac:dyDescent="0.2">
      <c r="B200" s="63" t="s">
        <v>999</v>
      </c>
      <c r="D200" s="63"/>
    </row>
    <row r="201" spans="1:10" ht="165" customHeight="1" x14ac:dyDescent="0.2"/>
    <row r="203" spans="1:10" x14ac:dyDescent="0.2">
      <c r="J203" s="20"/>
    </row>
    <row r="209" customFormat="1" x14ac:dyDescent="0.2"/>
    <row r="210" customFormat="1" x14ac:dyDescent="0.2"/>
  </sheetData>
  <mergeCells count="18">
    <mergeCell ref="B195:C195"/>
    <mergeCell ref="B188:C188"/>
    <mergeCell ref="B192:C192"/>
    <mergeCell ref="B193:C193"/>
    <mergeCell ref="B190:C190"/>
    <mergeCell ref="B191:C191"/>
    <mergeCell ref="A1:H1"/>
    <mergeCell ref="A2:H2"/>
    <mergeCell ref="A3:H3"/>
    <mergeCell ref="B179:C179"/>
    <mergeCell ref="B180:C180"/>
    <mergeCell ref="B177:D177"/>
    <mergeCell ref="B178:C178"/>
    <mergeCell ref="B171:H171"/>
    <mergeCell ref="B172:H172"/>
    <mergeCell ref="B173:H173"/>
    <mergeCell ref="B174:H174"/>
    <mergeCell ref="B175:H175"/>
  </mergeCells>
  <hyperlinks>
    <hyperlink ref="I1" location="Index!B2" display="Index" xr:uid="{44EAD50F-B08C-4554-9981-932639A3182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E312-79B3-4E50-8D94-B9F41FD6398D}">
  <sheetPr>
    <outlinePr summaryBelow="0" summaryRight="0"/>
  </sheetPr>
  <dimension ref="A1:Q176"/>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802</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644000</v>
      </c>
      <c r="F7" s="27">
        <v>11773.608</v>
      </c>
      <c r="G7" s="28">
        <v>9.1396439999999995E-2</v>
      </c>
      <c r="H7" s="23" t="s">
        <v>148</v>
      </c>
    </row>
    <row r="8" spans="1:9" x14ac:dyDescent="0.2">
      <c r="A8" s="24">
        <v>2</v>
      </c>
      <c r="B8" s="25" t="s">
        <v>26</v>
      </c>
      <c r="C8" s="25" t="s">
        <v>27</v>
      </c>
      <c r="D8" s="25" t="s">
        <v>28</v>
      </c>
      <c r="E8" s="26">
        <v>737000</v>
      </c>
      <c r="F8" s="27">
        <v>9937.3395</v>
      </c>
      <c r="G8" s="28">
        <v>7.7141810000000005E-2</v>
      </c>
      <c r="H8" s="23" t="s">
        <v>148</v>
      </c>
    </row>
    <row r="9" spans="1:9" x14ac:dyDescent="0.2">
      <c r="A9" s="24">
        <v>3</v>
      </c>
      <c r="B9" s="25" t="s">
        <v>14</v>
      </c>
      <c r="C9" s="25" t="s">
        <v>15</v>
      </c>
      <c r="D9" s="25" t="s">
        <v>16</v>
      </c>
      <c r="E9" s="26">
        <v>434000</v>
      </c>
      <c r="F9" s="27">
        <v>5533.9340000000002</v>
      </c>
      <c r="G9" s="28">
        <v>4.2958950000000003E-2</v>
      </c>
      <c r="H9" s="23" t="s">
        <v>148</v>
      </c>
    </row>
    <row r="10" spans="1:9" x14ac:dyDescent="0.2">
      <c r="A10" s="24">
        <v>4</v>
      </c>
      <c r="B10" s="25" t="s">
        <v>17</v>
      </c>
      <c r="C10" s="25" t="s">
        <v>18</v>
      </c>
      <c r="D10" s="25" t="s">
        <v>19</v>
      </c>
      <c r="E10" s="26">
        <v>134000</v>
      </c>
      <c r="F10" s="27">
        <v>4679.6819999999998</v>
      </c>
      <c r="G10" s="28">
        <v>3.6327539999999998E-2</v>
      </c>
      <c r="H10" s="23" t="s">
        <v>148</v>
      </c>
    </row>
    <row r="11" spans="1:9" x14ac:dyDescent="0.2">
      <c r="A11" s="24">
        <v>5</v>
      </c>
      <c r="B11" s="25" t="s">
        <v>330</v>
      </c>
      <c r="C11" s="25" t="s">
        <v>331</v>
      </c>
      <c r="D11" s="25" t="s">
        <v>206</v>
      </c>
      <c r="E11" s="26">
        <v>276000</v>
      </c>
      <c r="F11" s="27">
        <v>4334.9939999999997</v>
      </c>
      <c r="G11" s="28">
        <v>3.3651790000000001E-2</v>
      </c>
      <c r="H11" s="23" t="s">
        <v>148</v>
      </c>
    </row>
    <row r="12" spans="1:9" x14ac:dyDescent="0.2">
      <c r="A12" s="24">
        <v>6</v>
      </c>
      <c r="B12" s="25" t="s">
        <v>41</v>
      </c>
      <c r="C12" s="25" t="s">
        <v>42</v>
      </c>
      <c r="D12" s="25" t="s">
        <v>28</v>
      </c>
      <c r="E12" s="26">
        <v>532000</v>
      </c>
      <c r="F12" s="27">
        <v>4104.38</v>
      </c>
      <c r="G12" s="28">
        <v>3.186158E-2</v>
      </c>
      <c r="H12" s="23" t="s">
        <v>148</v>
      </c>
    </row>
    <row r="13" spans="1:9" x14ac:dyDescent="0.2">
      <c r="A13" s="24">
        <v>7</v>
      </c>
      <c r="B13" s="25" t="s">
        <v>332</v>
      </c>
      <c r="C13" s="25" t="s">
        <v>333</v>
      </c>
      <c r="D13" s="25" t="s">
        <v>28</v>
      </c>
      <c r="E13" s="26">
        <v>311000</v>
      </c>
      <c r="F13" s="27">
        <v>3427.22</v>
      </c>
      <c r="G13" s="28">
        <v>2.6604900000000001E-2</v>
      </c>
      <c r="H13" s="23" t="s">
        <v>148</v>
      </c>
    </row>
    <row r="14" spans="1:9" x14ac:dyDescent="0.2">
      <c r="A14" s="24">
        <v>8</v>
      </c>
      <c r="B14" s="25" t="s">
        <v>54</v>
      </c>
      <c r="C14" s="25" t="s">
        <v>55</v>
      </c>
      <c r="D14" s="25" t="s">
        <v>56</v>
      </c>
      <c r="E14" s="26">
        <v>62000</v>
      </c>
      <c r="F14" s="27">
        <v>3171.5169999999998</v>
      </c>
      <c r="G14" s="28">
        <v>2.4619930000000002E-2</v>
      </c>
      <c r="H14" s="23" t="s">
        <v>148</v>
      </c>
    </row>
    <row r="15" spans="1:9" ht="25.5" x14ac:dyDescent="0.2">
      <c r="A15" s="24">
        <v>9</v>
      </c>
      <c r="B15" s="25" t="s">
        <v>23</v>
      </c>
      <c r="C15" s="25" t="s">
        <v>24</v>
      </c>
      <c r="D15" s="25" t="s">
        <v>25</v>
      </c>
      <c r="E15" s="26">
        <v>27000</v>
      </c>
      <c r="F15" s="27">
        <v>3107.5785000000001</v>
      </c>
      <c r="G15" s="28">
        <v>2.4123579999999999E-2</v>
      </c>
      <c r="H15" s="23" t="s">
        <v>148</v>
      </c>
    </row>
    <row r="16" spans="1:9" x14ac:dyDescent="0.2">
      <c r="A16" s="24">
        <v>10</v>
      </c>
      <c r="B16" s="25" t="s">
        <v>351</v>
      </c>
      <c r="C16" s="25" t="s">
        <v>352</v>
      </c>
      <c r="D16" s="25" t="s">
        <v>353</v>
      </c>
      <c r="E16" s="26">
        <v>579000</v>
      </c>
      <c r="F16" s="27">
        <v>2372.4524999999999</v>
      </c>
      <c r="G16" s="28">
        <v>1.8416930000000001E-2</v>
      </c>
      <c r="H16" s="23" t="s">
        <v>148</v>
      </c>
    </row>
    <row r="17" spans="1:8" ht="25.5" x14ac:dyDescent="0.2">
      <c r="A17" s="24">
        <v>11</v>
      </c>
      <c r="B17" s="25" t="s">
        <v>334</v>
      </c>
      <c r="C17" s="25" t="s">
        <v>335</v>
      </c>
      <c r="D17" s="25" t="s">
        <v>200</v>
      </c>
      <c r="E17" s="26">
        <v>134000</v>
      </c>
      <c r="F17" s="27">
        <v>2324.498</v>
      </c>
      <c r="G17" s="28">
        <v>1.8044669999999999E-2</v>
      </c>
      <c r="H17" s="23" t="s">
        <v>148</v>
      </c>
    </row>
    <row r="18" spans="1:8" x14ac:dyDescent="0.2">
      <c r="A18" s="24">
        <v>12</v>
      </c>
      <c r="B18" s="25" t="s">
        <v>581</v>
      </c>
      <c r="C18" s="25" t="s">
        <v>582</v>
      </c>
      <c r="D18" s="25" t="s">
        <v>272</v>
      </c>
      <c r="E18" s="26">
        <v>20000</v>
      </c>
      <c r="F18" s="27">
        <v>2304.4299999999998</v>
      </c>
      <c r="G18" s="28">
        <v>1.7888879999999999E-2</v>
      </c>
      <c r="H18" s="23" t="s">
        <v>148</v>
      </c>
    </row>
    <row r="19" spans="1:8" x14ac:dyDescent="0.2">
      <c r="A19" s="24">
        <v>13</v>
      </c>
      <c r="B19" s="25" t="s">
        <v>104</v>
      </c>
      <c r="C19" s="25" t="s">
        <v>105</v>
      </c>
      <c r="D19" s="25" t="s">
        <v>28</v>
      </c>
      <c r="E19" s="26">
        <v>104000</v>
      </c>
      <c r="F19" s="27">
        <v>2258.0479999999998</v>
      </c>
      <c r="G19" s="28">
        <v>1.7528829999999999E-2</v>
      </c>
      <c r="H19" s="23" t="s">
        <v>148</v>
      </c>
    </row>
    <row r="20" spans="1:8" x14ac:dyDescent="0.2">
      <c r="A20" s="24">
        <v>14</v>
      </c>
      <c r="B20" s="25" t="s">
        <v>336</v>
      </c>
      <c r="C20" s="25" t="s">
        <v>337</v>
      </c>
      <c r="D20" s="25" t="s">
        <v>206</v>
      </c>
      <c r="E20" s="26">
        <v>61324</v>
      </c>
      <c r="F20" s="27">
        <v>2211.435426</v>
      </c>
      <c r="G20" s="28">
        <v>1.7166979999999998E-2</v>
      </c>
      <c r="H20" s="23" t="s">
        <v>148</v>
      </c>
    </row>
    <row r="21" spans="1:8" x14ac:dyDescent="0.2">
      <c r="A21" s="24">
        <v>15</v>
      </c>
      <c r="B21" s="25" t="s">
        <v>706</v>
      </c>
      <c r="C21" s="25" t="s">
        <v>707</v>
      </c>
      <c r="D21" s="25" t="s">
        <v>272</v>
      </c>
      <c r="E21" s="26">
        <v>24000</v>
      </c>
      <c r="F21" s="27">
        <v>2170.98</v>
      </c>
      <c r="G21" s="28">
        <v>1.6852929999999999E-2</v>
      </c>
      <c r="H21" s="23" t="s">
        <v>148</v>
      </c>
    </row>
    <row r="22" spans="1:8" x14ac:dyDescent="0.2">
      <c r="A22" s="24">
        <v>16</v>
      </c>
      <c r="B22" s="25" t="s">
        <v>503</v>
      </c>
      <c r="C22" s="25" t="s">
        <v>504</v>
      </c>
      <c r="D22" s="25" t="s">
        <v>353</v>
      </c>
      <c r="E22" s="26">
        <v>95000</v>
      </c>
      <c r="F22" s="27">
        <v>2145.9074999999998</v>
      </c>
      <c r="G22" s="28">
        <v>1.6658300000000001E-2</v>
      </c>
      <c r="H22" s="23" t="s">
        <v>148</v>
      </c>
    </row>
    <row r="23" spans="1:8" ht="25.5" x14ac:dyDescent="0.2">
      <c r="A23" s="24">
        <v>17</v>
      </c>
      <c r="B23" s="25" t="s">
        <v>347</v>
      </c>
      <c r="C23" s="25" t="s">
        <v>348</v>
      </c>
      <c r="D23" s="25" t="s">
        <v>89</v>
      </c>
      <c r="E23" s="26">
        <v>133000</v>
      </c>
      <c r="F23" s="27">
        <v>2021.5335</v>
      </c>
      <c r="G23" s="28">
        <v>1.5692810000000001E-2</v>
      </c>
      <c r="H23" s="23" t="s">
        <v>148</v>
      </c>
    </row>
    <row r="24" spans="1:8" ht="25.5" x14ac:dyDescent="0.2">
      <c r="A24" s="24">
        <v>18</v>
      </c>
      <c r="B24" s="25" t="s">
        <v>656</v>
      </c>
      <c r="C24" s="25" t="s">
        <v>657</v>
      </c>
      <c r="D24" s="25" t="s">
        <v>200</v>
      </c>
      <c r="E24" s="26">
        <v>173000</v>
      </c>
      <c r="F24" s="27">
        <v>2007.665</v>
      </c>
      <c r="G24" s="28">
        <v>1.5585150000000001E-2</v>
      </c>
      <c r="H24" s="23" t="s">
        <v>148</v>
      </c>
    </row>
    <row r="25" spans="1:8" x14ac:dyDescent="0.2">
      <c r="A25" s="24">
        <v>19</v>
      </c>
      <c r="B25" s="25" t="s">
        <v>340</v>
      </c>
      <c r="C25" s="25" t="s">
        <v>341</v>
      </c>
      <c r="D25" s="25" t="s">
        <v>89</v>
      </c>
      <c r="E25" s="26">
        <v>22000</v>
      </c>
      <c r="F25" s="27">
        <v>1968.0319999999999</v>
      </c>
      <c r="G25" s="28">
        <v>1.5277489999999999E-2</v>
      </c>
      <c r="H25" s="23" t="s">
        <v>148</v>
      </c>
    </row>
    <row r="26" spans="1:8" x14ac:dyDescent="0.2">
      <c r="A26" s="24">
        <v>20</v>
      </c>
      <c r="B26" s="25" t="s">
        <v>710</v>
      </c>
      <c r="C26" s="25" t="s">
        <v>711</v>
      </c>
      <c r="D26" s="25" t="s">
        <v>248</v>
      </c>
      <c r="E26" s="26">
        <v>29000</v>
      </c>
      <c r="F26" s="27">
        <v>1596.4645</v>
      </c>
      <c r="G26" s="28">
        <v>1.2393070000000001E-2</v>
      </c>
      <c r="H26" s="23" t="s">
        <v>148</v>
      </c>
    </row>
    <row r="27" spans="1:8" x14ac:dyDescent="0.2">
      <c r="A27" s="24">
        <v>21</v>
      </c>
      <c r="B27" s="25" t="s">
        <v>240</v>
      </c>
      <c r="C27" s="25" t="s">
        <v>241</v>
      </c>
      <c r="D27" s="25" t="s">
        <v>233</v>
      </c>
      <c r="E27" s="26">
        <v>22000</v>
      </c>
      <c r="F27" s="27">
        <v>1579.9079999999999</v>
      </c>
      <c r="G27" s="28">
        <v>1.2264550000000001E-2</v>
      </c>
      <c r="H27" s="23" t="s">
        <v>148</v>
      </c>
    </row>
    <row r="28" spans="1:8" x14ac:dyDescent="0.2">
      <c r="A28" s="24">
        <v>22</v>
      </c>
      <c r="B28" s="25" t="s">
        <v>507</v>
      </c>
      <c r="C28" s="25" t="s">
        <v>508</v>
      </c>
      <c r="D28" s="25" t="s">
        <v>28</v>
      </c>
      <c r="E28" s="26">
        <v>241000</v>
      </c>
      <c r="F28" s="27">
        <v>1566.1385</v>
      </c>
      <c r="G28" s="28">
        <v>1.2157660000000001E-2</v>
      </c>
      <c r="H28" s="23" t="s">
        <v>148</v>
      </c>
    </row>
    <row r="29" spans="1:8" x14ac:dyDescent="0.2">
      <c r="A29" s="24">
        <v>23</v>
      </c>
      <c r="B29" s="25" t="s">
        <v>803</v>
      </c>
      <c r="C29" s="25" t="s">
        <v>804</v>
      </c>
      <c r="D29" s="25" t="s">
        <v>38</v>
      </c>
      <c r="E29" s="26">
        <v>128000</v>
      </c>
      <c r="F29" s="27">
        <v>1561.472</v>
      </c>
      <c r="G29" s="28">
        <v>1.2121430000000001E-2</v>
      </c>
      <c r="H29" s="23" t="s">
        <v>148</v>
      </c>
    </row>
    <row r="30" spans="1:8" x14ac:dyDescent="0.2">
      <c r="A30" s="24">
        <v>24</v>
      </c>
      <c r="B30" s="25" t="s">
        <v>11</v>
      </c>
      <c r="C30" s="25" t="s">
        <v>12</v>
      </c>
      <c r="D30" s="25" t="s">
        <v>13</v>
      </c>
      <c r="E30" s="26">
        <v>90000</v>
      </c>
      <c r="F30" s="27">
        <v>1560.06</v>
      </c>
      <c r="G30" s="28">
        <v>1.211047E-2</v>
      </c>
      <c r="H30" s="23" t="s">
        <v>148</v>
      </c>
    </row>
    <row r="31" spans="1:8" ht="25.5" x14ac:dyDescent="0.2">
      <c r="A31" s="24">
        <v>25</v>
      </c>
      <c r="B31" s="25" t="s">
        <v>805</v>
      </c>
      <c r="C31" s="25" t="s">
        <v>806</v>
      </c>
      <c r="D31" s="25" t="s">
        <v>195</v>
      </c>
      <c r="E31" s="26">
        <v>241000</v>
      </c>
      <c r="F31" s="27">
        <v>1533.3625</v>
      </c>
      <c r="G31" s="28">
        <v>1.1903220000000001E-2</v>
      </c>
      <c r="H31" s="23" t="s">
        <v>148</v>
      </c>
    </row>
    <row r="32" spans="1:8" x14ac:dyDescent="0.2">
      <c r="A32" s="24">
        <v>26</v>
      </c>
      <c r="B32" s="25" t="s">
        <v>744</v>
      </c>
      <c r="C32" s="25" t="s">
        <v>745</v>
      </c>
      <c r="D32" s="25" t="s">
        <v>203</v>
      </c>
      <c r="E32" s="26">
        <v>98000</v>
      </c>
      <c r="F32" s="27">
        <v>1533.259</v>
      </c>
      <c r="G32" s="28">
        <v>1.190242E-2</v>
      </c>
      <c r="H32" s="23" t="s">
        <v>148</v>
      </c>
    </row>
    <row r="33" spans="1:8" x14ac:dyDescent="0.2">
      <c r="A33" s="24">
        <v>27</v>
      </c>
      <c r="B33" s="25" t="s">
        <v>683</v>
      </c>
      <c r="C33" s="25" t="s">
        <v>684</v>
      </c>
      <c r="D33" s="25" t="s">
        <v>38</v>
      </c>
      <c r="E33" s="26">
        <v>65375</v>
      </c>
      <c r="F33" s="27">
        <v>1396.6714999999999</v>
      </c>
      <c r="G33" s="28">
        <v>1.084211E-2</v>
      </c>
      <c r="H33" s="23" t="s">
        <v>148</v>
      </c>
    </row>
    <row r="34" spans="1:8" x14ac:dyDescent="0.2">
      <c r="A34" s="24">
        <v>28</v>
      </c>
      <c r="B34" s="25" t="s">
        <v>191</v>
      </c>
      <c r="C34" s="25" t="s">
        <v>192</v>
      </c>
      <c r="D34" s="25" t="s">
        <v>28</v>
      </c>
      <c r="E34" s="26">
        <v>722000</v>
      </c>
      <c r="F34" s="27">
        <v>1391.5106000000001</v>
      </c>
      <c r="G34" s="28">
        <v>1.0802050000000001E-2</v>
      </c>
      <c r="H34" s="23" t="s">
        <v>148</v>
      </c>
    </row>
    <row r="35" spans="1:8" x14ac:dyDescent="0.2">
      <c r="A35" s="24">
        <v>29</v>
      </c>
      <c r="B35" s="25" t="s">
        <v>708</v>
      </c>
      <c r="C35" s="25" t="s">
        <v>709</v>
      </c>
      <c r="D35" s="25" t="s">
        <v>203</v>
      </c>
      <c r="E35" s="26">
        <v>21000</v>
      </c>
      <c r="F35" s="27">
        <v>1389.402</v>
      </c>
      <c r="G35" s="28">
        <v>1.0785680000000001E-2</v>
      </c>
      <c r="H35" s="23" t="s">
        <v>148</v>
      </c>
    </row>
    <row r="36" spans="1:8" ht="25.5" x14ac:dyDescent="0.2">
      <c r="A36" s="24">
        <v>30</v>
      </c>
      <c r="B36" s="25" t="s">
        <v>497</v>
      </c>
      <c r="C36" s="25" t="s">
        <v>498</v>
      </c>
      <c r="D36" s="25" t="s">
        <v>200</v>
      </c>
      <c r="E36" s="26">
        <v>93000</v>
      </c>
      <c r="F36" s="27">
        <v>1341.2460000000001</v>
      </c>
      <c r="G36" s="28">
        <v>1.041186E-2</v>
      </c>
      <c r="H36" s="23" t="s">
        <v>148</v>
      </c>
    </row>
    <row r="37" spans="1:8" x14ac:dyDescent="0.2">
      <c r="A37" s="24">
        <v>31</v>
      </c>
      <c r="B37" s="25" t="s">
        <v>80</v>
      </c>
      <c r="C37" s="25" t="s">
        <v>81</v>
      </c>
      <c r="D37" s="25" t="s">
        <v>82</v>
      </c>
      <c r="E37" s="26">
        <v>725000</v>
      </c>
      <c r="F37" s="27">
        <v>1327.04</v>
      </c>
      <c r="G37" s="28">
        <v>1.0301579999999999E-2</v>
      </c>
      <c r="H37" s="23" t="s">
        <v>148</v>
      </c>
    </row>
    <row r="38" spans="1:8" x14ac:dyDescent="0.2">
      <c r="A38" s="24">
        <v>32</v>
      </c>
      <c r="B38" s="25" t="s">
        <v>362</v>
      </c>
      <c r="C38" s="25" t="s">
        <v>363</v>
      </c>
      <c r="D38" s="25" t="s">
        <v>272</v>
      </c>
      <c r="E38" s="26">
        <v>189000</v>
      </c>
      <c r="F38" s="27">
        <v>1274.7104999999999</v>
      </c>
      <c r="G38" s="28">
        <v>9.8953500000000007E-3</v>
      </c>
      <c r="H38" s="23" t="s">
        <v>148</v>
      </c>
    </row>
    <row r="39" spans="1:8" ht="25.5" x14ac:dyDescent="0.2">
      <c r="A39" s="24">
        <v>33</v>
      </c>
      <c r="B39" s="25" t="s">
        <v>290</v>
      </c>
      <c r="C39" s="25" t="s">
        <v>291</v>
      </c>
      <c r="D39" s="25" t="s">
        <v>195</v>
      </c>
      <c r="E39" s="26">
        <v>37000</v>
      </c>
      <c r="F39" s="27">
        <v>1268.434</v>
      </c>
      <c r="G39" s="28">
        <v>9.8466300000000003E-3</v>
      </c>
      <c r="H39" s="23" t="s">
        <v>148</v>
      </c>
    </row>
    <row r="40" spans="1:8" x14ac:dyDescent="0.2">
      <c r="A40" s="24">
        <v>34</v>
      </c>
      <c r="B40" s="25" t="s">
        <v>224</v>
      </c>
      <c r="C40" s="25" t="s">
        <v>225</v>
      </c>
      <c r="D40" s="25" t="s">
        <v>226</v>
      </c>
      <c r="E40" s="26">
        <v>188000</v>
      </c>
      <c r="F40" s="27">
        <v>1248.9780000000001</v>
      </c>
      <c r="G40" s="28">
        <v>9.6956000000000004E-3</v>
      </c>
      <c r="H40" s="23" t="s">
        <v>148</v>
      </c>
    </row>
    <row r="41" spans="1:8" x14ac:dyDescent="0.2">
      <c r="A41" s="24">
        <v>35</v>
      </c>
      <c r="B41" s="25" t="s">
        <v>579</v>
      </c>
      <c r="C41" s="25" t="s">
        <v>580</v>
      </c>
      <c r="D41" s="25" t="s">
        <v>221</v>
      </c>
      <c r="E41" s="26">
        <v>88000</v>
      </c>
      <c r="F41" s="27">
        <v>1233.144</v>
      </c>
      <c r="G41" s="28">
        <v>9.5726800000000001E-3</v>
      </c>
      <c r="H41" s="23" t="s">
        <v>148</v>
      </c>
    </row>
    <row r="42" spans="1:8" ht="25.5" x14ac:dyDescent="0.2">
      <c r="A42" s="24">
        <v>36</v>
      </c>
      <c r="B42" s="25" t="s">
        <v>499</v>
      </c>
      <c r="C42" s="25" t="s">
        <v>500</v>
      </c>
      <c r="D42" s="25" t="s">
        <v>211</v>
      </c>
      <c r="E42" s="26">
        <v>120522</v>
      </c>
      <c r="F42" s="27">
        <v>1207.509918</v>
      </c>
      <c r="G42" s="28">
        <v>9.3736900000000005E-3</v>
      </c>
      <c r="H42" s="23" t="s">
        <v>148</v>
      </c>
    </row>
    <row r="43" spans="1:8" ht="25.5" x14ac:dyDescent="0.2">
      <c r="A43" s="24">
        <v>37</v>
      </c>
      <c r="B43" s="25" t="s">
        <v>126</v>
      </c>
      <c r="C43" s="25" t="s">
        <v>127</v>
      </c>
      <c r="D43" s="25" t="s">
        <v>128</v>
      </c>
      <c r="E43" s="26">
        <v>211000</v>
      </c>
      <c r="F43" s="27">
        <v>1170.7335</v>
      </c>
      <c r="G43" s="28">
        <v>9.0881999999999994E-3</v>
      </c>
      <c r="H43" s="23" t="s">
        <v>148</v>
      </c>
    </row>
    <row r="44" spans="1:8" x14ac:dyDescent="0.2">
      <c r="A44" s="24">
        <v>38</v>
      </c>
      <c r="B44" s="25" t="s">
        <v>20</v>
      </c>
      <c r="C44" s="25" t="s">
        <v>21</v>
      </c>
      <c r="D44" s="25" t="s">
        <v>22</v>
      </c>
      <c r="E44" s="26">
        <v>327000</v>
      </c>
      <c r="F44" s="27">
        <v>1169.3520000000001</v>
      </c>
      <c r="G44" s="28">
        <v>9.0774700000000007E-3</v>
      </c>
      <c r="H44" s="23" t="s">
        <v>148</v>
      </c>
    </row>
    <row r="45" spans="1:8" x14ac:dyDescent="0.2">
      <c r="A45" s="24">
        <v>39</v>
      </c>
      <c r="B45" s="25" t="s">
        <v>354</v>
      </c>
      <c r="C45" s="25" t="s">
        <v>355</v>
      </c>
      <c r="D45" s="25" t="s">
        <v>233</v>
      </c>
      <c r="E45" s="26">
        <v>549000</v>
      </c>
      <c r="F45" s="27">
        <v>1107.3330000000001</v>
      </c>
      <c r="G45" s="28">
        <v>8.5960299999999993E-3</v>
      </c>
      <c r="H45" s="23" t="s">
        <v>148</v>
      </c>
    </row>
    <row r="46" spans="1:8" x14ac:dyDescent="0.2">
      <c r="A46" s="24">
        <v>40</v>
      </c>
      <c r="B46" s="25" t="s">
        <v>798</v>
      </c>
      <c r="C46" s="25" t="s">
        <v>799</v>
      </c>
      <c r="D46" s="25" t="s">
        <v>233</v>
      </c>
      <c r="E46" s="26">
        <v>333526</v>
      </c>
      <c r="F46" s="27">
        <v>1101.302852</v>
      </c>
      <c r="G46" s="28">
        <v>8.5492199999999997E-3</v>
      </c>
      <c r="H46" s="23" t="s">
        <v>148</v>
      </c>
    </row>
    <row r="47" spans="1:8" x14ac:dyDescent="0.2">
      <c r="A47" s="24">
        <v>41</v>
      </c>
      <c r="B47" s="25" t="s">
        <v>589</v>
      </c>
      <c r="C47" s="25" t="s">
        <v>590</v>
      </c>
      <c r="D47" s="25" t="s">
        <v>206</v>
      </c>
      <c r="E47" s="26">
        <v>74000</v>
      </c>
      <c r="F47" s="27">
        <v>1049.5050000000001</v>
      </c>
      <c r="G47" s="28">
        <v>8.1471200000000008E-3</v>
      </c>
      <c r="H47" s="23" t="s">
        <v>148</v>
      </c>
    </row>
    <row r="48" spans="1:8" ht="25.5" x14ac:dyDescent="0.2">
      <c r="A48" s="24">
        <v>42</v>
      </c>
      <c r="B48" s="25" t="s">
        <v>770</v>
      </c>
      <c r="C48" s="25" t="s">
        <v>771</v>
      </c>
      <c r="D48" s="25" t="s">
        <v>265</v>
      </c>
      <c r="E48" s="26">
        <v>36000</v>
      </c>
      <c r="F48" s="27">
        <v>1025.748</v>
      </c>
      <c r="G48" s="28">
        <v>7.9626999999999996E-3</v>
      </c>
      <c r="H48" s="23" t="s">
        <v>148</v>
      </c>
    </row>
    <row r="49" spans="1:8" x14ac:dyDescent="0.2">
      <c r="A49" s="24">
        <v>43</v>
      </c>
      <c r="B49" s="25" t="s">
        <v>131</v>
      </c>
      <c r="C49" s="25" t="s">
        <v>132</v>
      </c>
      <c r="D49" s="25" t="s">
        <v>56</v>
      </c>
      <c r="E49" s="26">
        <v>398000</v>
      </c>
      <c r="F49" s="27">
        <v>1015.298</v>
      </c>
      <c r="G49" s="28">
        <v>7.8815799999999991E-3</v>
      </c>
      <c r="H49" s="23" t="s">
        <v>148</v>
      </c>
    </row>
    <row r="50" spans="1:8" x14ac:dyDescent="0.2">
      <c r="A50" s="24">
        <v>44</v>
      </c>
      <c r="B50" s="25" t="s">
        <v>278</v>
      </c>
      <c r="C50" s="25" t="s">
        <v>279</v>
      </c>
      <c r="D50" s="25" t="s">
        <v>248</v>
      </c>
      <c r="E50" s="26">
        <v>27000</v>
      </c>
      <c r="F50" s="27">
        <v>1005.3045</v>
      </c>
      <c r="G50" s="28">
        <v>7.8040000000000002E-3</v>
      </c>
      <c r="H50" s="23" t="s">
        <v>148</v>
      </c>
    </row>
    <row r="51" spans="1:8" x14ac:dyDescent="0.2">
      <c r="A51" s="24">
        <v>45</v>
      </c>
      <c r="B51" s="25" t="s">
        <v>519</v>
      </c>
      <c r="C51" s="25" t="s">
        <v>520</v>
      </c>
      <c r="D51" s="25" t="s">
        <v>89</v>
      </c>
      <c r="E51" s="26">
        <v>114000</v>
      </c>
      <c r="F51" s="27">
        <v>1004.91</v>
      </c>
      <c r="G51" s="28">
        <v>7.8009400000000001E-3</v>
      </c>
      <c r="H51" s="23" t="s">
        <v>148</v>
      </c>
    </row>
    <row r="52" spans="1:8" x14ac:dyDescent="0.2">
      <c r="A52" s="24">
        <v>46</v>
      </c>
      <c r="B52" s="25" t="s">
        <v>577</v>
      </c>
      <c r="C52" s="25" t="s">
        <v>578</v>
      </c>
      <c r="D52" s="25" t="s">
        <v>272</v>
      </c>
      <c r="E52" s="26">
        <v>37000</v>
      </c>
      <c r="F52" s="27">
        <v>986.346</v>
      </c>
      <c r="G52" s="28">
        <v>7.6568299999999999E-3</v>
      </c>
      <c r="H52" s="23" t="s">
        <v>148</v>
      </c>
    </row>
    <row r="53" spans="1:8" x14ac:dyDescent="0.2">
      <c r="A53" s="24">
        <v>47</v>
      </c>
      <c r="B53" s="25" t="s">
        <v>43</v>
      </c>
      <c r="C53" s="25" t="s">
        <v>44</v>
      </c>
      <c r="D53" s="25" t="s">
        <v>45</v>
      </c>
      <c r="E53" s="26">
        <v>60000</v>
      </c>
      <c r="F53" s="27">
        <v>935.25</v>
      </c>
      <c r="G53" s="28">
        <v>7.2601799999999998E-3</v>
      </c>
      <c r="H53" s="23" t="s">
        <v>148</v>
      </c>
    </row>
    <row r="54" spans="1:8" x14ac:dyDescent="0.2">
      <c r="A54" s="24">
        <v>48</v>
      </c>
      <c r="B54" s="25" t="s">
        <v>807</v>
      </c>
      <c r="C54" s="25" t="s">
        <v>808</v>
      </c>
      <c r="D54" s="25" t="s">
        <v>48</v>
      </c>
      <c r="E54" s="26">
        <v>225000</v>
      </c>
      <c r="F54" s="27">
        <v>870.1875</v>
      </c>
      <c r="G54" s="28">
        <v>6.7551099999999999E-3</v>
      </c>
      <c r="H54" s="23" t="s">
        <v>148</v>
      </c>
    </row>
    <row r="55" spans="1:8" x14ac:dyDescent="0.2">
      <c r="A55" s="24">
        <v>49</v>
      </c>
      <c r="B55" s="25" t="s">
        <v>358</v>
      </c>
      <c r="C55" s="25" t="s">
        <v>359</v>
      </c>
      <c r="D55" s="25" t="s">
        <v>33</v>
      </c>
      <c r="E55" s="26">
        <v>20800</v>
      </c>
      <c r="F55" s="27">
        <v>868.90959999999995</v>
      </c>
      <c r="G55" s="28">
        <v>6.7451899999999999E-3</v>
      </c>
      <c r="H55" s="23" t="s">
        <v>148</v>
      </c>
    </row>
    <row r="56" spans="1:8" x14ac:dyDescent="0.2">
      <c r="A56" s="24">
        <v>50</v>
      </c>
      <c r="B56" s="25" t="s">
        <v>227</v>
      </c>
      <c r="C56" s="25" t="s">
        <v>228</v>
      </c>
      <c r="D56" s="25" t="s">
        <v>71</v>
      </c>
      <c r="E56" s="26">
        <v>193000</v>
      </c>
      <c r="F56" s="27">
        <v>822.27650000000006</v>
      </c>
      <c r="G56" s="28">
        <v>6.3831900000000004E-3</v>
      </c>
      <c r="H56" s="23" t="s">
        <v>148</v>
      </c>
    </row>
    <row r="57" spans="1:8" x14ac:dyDescent="0.2">
      <c r="A57" s="24">
        <v>51</v>
      </c>
      <c r="B57" s="25" t="s">
        <v>319</v>
      </c>
      <c r="C57" s="25" t="s">
        <v>320</v>
      </c>
      <c r="D57" s="25" t="s">
        <v>38</v>
      </c>
      <c r="E57" s="26">
        <v>86000</v>
      </c>
      <c r="F57" s="27">
        <v>738.654</v>
      </c>
      <c r="G57" s="28">
        <v>5.7340400000000001E-3</v>
      </c>
      <c r="H57" s="23" t="s">
        <v>148</v>
      </c>
    </row>
    <row r="58" spans="1:8" x14ac:dyDescent="0.2">
      <c r="A58" s="24">
        <v>52</v>
      </c>
      <c r="B58" s="25" t="s">
        <v>118</v>
      </c>
      <c r="C58" s="25" t="s">
        <v>119</v>
      </c>
      <c r="D58" s="25" t="s">
        <v>66</v>
      </c>
      <c r="E58" s="26">
        <v>100000</v>
      </c>
      <c r="F58" s="27">
        <v>719.75</v>
      </c>
      <c r="G58" s="28">
        <v>5.58729E-3</v>
      </c>
      <c r="H58" s="23" t="s">
        <v>148</v>
      </c>
    </row>
    <row r="59" spans="1:8" x14ac:dyDescent="0.2">
      <c r="A59" s="24">
        <v>53</v>
      </c>
      <c r="B59" s="25" t="s">
        <v>344</v>
      </c>
      <c r="C59" s="25" t="s">
        <v>345</v>
      </c>
      <c r="D59" s="25" t="s">
        <v>346</v>
      </c>
      <c r="E59" s="26">
        <v>42000</v>
      </c>
      <c r="F59" s="27">
        <v>675.59100000000001</v>
      </c>
      <c r="G59" s="28">
        <v>5.2444900000000001E-3</v>
      </c>
      <c r="H59" s="23" t="s">
        <v>148</v>
      </c>
    </row>
    <row r="60" spans="1:8" ht="25.5" x14ac:dyDescent="0.2">
      <c r="A60" s="24">
        <v>54</v>
      </c>
      <c r="B60" s="25" t="s">
        <v>530</v>
      </c>
      <c r="C60" s="25" t="s">
        <v>531</v>
      </c>
      <c r="D60" s="25" t="s">
        <v>200</v>
      </c>
      <c r="E60" s="26">
        <v>5576</v>
      </c>
      <c r="F60" s="27">
        <v>673.10962800000004</v>
      </c>
      <c r="G60" s="28">
        <v>5.22523E-3</v>
      </c>
      <c r="H60" s="23" t="s">
        <v>148</v>
      </c>
    </row>
    <row r="61" spans="1:8" x14ac:dyDescent="0.2">
      <c r="A61" s="24">
        <v>55</v>
      </c>
      <c r="B61" s="25" t="s">
        <v>214</v>
      </c>
      <c r="C61" s="25" t="s">
        <v>215</v>
      </c>
      <c r="D61" s="25" t="s">
        <v>16</v>
      </c>
      <c r="E61" s="26">
        <v>180000</v>
      </c>
      <c r="F61" s="27">
        <v>648.63</v>
      </c>
      <c r="G61" s="28">
        <v>5.0352000000000001E-3</v>
      </c>
      <c r="H61" s="23" t="s">
        <v>148</v>
      </c>
    </row>
    <row r="62" spans="1:8" x14ac:dyDescent="0.2">
      <c r="A62" s="24">
        <v>56</v>
      </c>
      <c r="B62" s="25" t="s">
        <v>296</v>
      </c>
      <c r="C62" s="25" t="s">
        <v>297</v>
      </c>
      <c r="D62" s="25" t="s">
        <v>277</v>
      </c>
      <c r="E62" s="26">
        <v>55000</v>
      </c>
      <c r="F62" s="27">
        <v>631.23500000000001</v>
      </c>
      <c r="G62" s="28">
        <v>4.9001699999999997E-3</v>
      </c>
      <c r="H62" s="23" t="s">
        <v>148</v>
      </c>
    </row>
    <row r="63" spans="1:8" x14ac:dyDescent="0.2">
      <c r="A63" s="24">
        <v>57</v>
      </c>
      <c r="B63" s="25" t="s">
        <v>106</v>
      </c>
      <c r="C63" s="25" t="s">
        <v>107</v>
      </c>
      <c r="D63" s="25" t="s">
        <v>71</v>
      </c>
      <c r="E63" s="26">
        <v>18000</v>
      </c>
      <c r="F63" s="27">
        <v>607.75199999999995</v>
      </c>
      <c r="G63" s="28">
        <v>4.7178699999999999E-3</v>
      </c>
      <c r="H63" s="23" t="s">
        <v>148</v>
      </c>
    </row>
    <row r="64" spans="1:8" x14ac:dyDescent="0.2">
      <c r="A64" s="24">
        <v>58</v>
      </c>
      <c r="B64" s="25" t="s">
        <v>782</v>
      </c>
      <c r="C64" s="25" t="s">
        <v>783</v>
      </c>
      <c r="D64" s="25" t="s">
        <v>272</v>
      </c>
      <c r="E64" s="26">
        <v>33929</v>
      </c>
      <c r="F64" s="27">
        <v>579.38856850000002</v>
      </c>
      <c r="G64" s="28">
        <v>4.4976900000000004E-3</v>
      </c>
      <c r="H64" s="23" t="s">
        <v>148</v>
      </c>
    </row>
    <row r="65" spans="1:8" x14ac:dyDescent="0.2">
      <c r="A65" s="24">
        <v>59</v>
      </c>
      <c r="B65" s="25" t="s">
        <v>275</v>
      </c>
      <c r="C65" s="25" t="s">
        <v>276</v>
      </c>
      <c r="D65" s="25" t="s">
        <v>277</v>
      </c>
      <c r="E65" s="26">
        <v>99000</v>
      </c>
      <c r="F65" s="27">
        <v>558.70650000000001</v>
      </c>
      <c r="G65" s="28">
        <v>4.3371399999999997E-3</v>
      </c>
      <c r="H65" s="23" t="s">
        <v>148</v>
      </c>
    </row>
    <row r="66" spans="1:8" ht="25.5" x14ac:dyDescent="0.2">
      <c r="A66" s="24">
        <v>60</v>
      </c>
      <c r="B66" s="25" t="s">
        <v>51</v>
      </c>
      <c r="C66" s="25" t="s">
        <v>52</v>
      </c>
      <c r="D66" s="25" t="s">
        <v>53</v>
      </c>
      <c r="E66" s="26">
        <v>47000</v>
      </c>
      <c r="F66" s="27">
        <v>555.98649999999998</v>
      </c>
      <c r="G66" s="28">
        <v>4.3160300000000002E-3</v>
      </c>
      <c r="H66" s="23" t="s">
        <v>148</v>
      </c>
    </row>
    <row r="67" spans="1:8" ht="25.5" x14ac:dyDescent="0.2">
      <c r="A67" s="24">
        <v>61</v>
      </c>
      <c r="B67" s="25" t="s">
        <v>714</v>
      </c>
      <c r="C67" s="25" t="s">
        <v>715</v>
      </c>
      <c r="D67" s="25" t="s">
        <v>25</v>
      </c>
      <c r="E67" s="26">
        <v>21069</v>
      </c>
      <c r="F67" s="27">
        <v>383.78236950000002</v>
      </c>
      <c r="G67" s="28">
        <v>2.9792400000000002E-3</v>
      </c>
      <c r="H67" s="23" t="s">
        <v>148</v>
      </c>
    </row>
    <row r="68" spans="1:8" x14ac:dyDescent="0.2">
      <c r="A68" s="24">
        <v>62</v>
      </c>
      <c r="B68" s="25" t="s">
        <v>219</v>
      </c>
      <c r="C68" s="25" t="s">
        <v>220</v>
      </c>
      <c r="D68" s="25" t="s">
        <v>221</v>
      </c>
      <c r="E68" s="26">
        <v>17000</v>
      </c>
      <c r="F68" s="27">
        <v>339.8725</v>
      </c>
      <c r="G68" s="28">
        <v>2.6383700000000001E-3</v>
      </c>
      <c r="H68" s="23" t="s">
        <v>148</v>
      </c>
    </row>
    <row r="69" spans="1:8" ht="25.5" x14ac:dyDescent="0.2">
      <c r="A69" s="24">
        <v>63</v>
      </c>
      <c r="B69" s="25" t="s">
        <v>284</v>
      </c>
      <c r="C69" s="25" t="s">
        <v>285</v>
      </c>
      <c r="D69" s="25" t="s">
        <v>200</v>
      </c>
      <c r="E69" s="26">
        <v>12215</v>
      </c>
      <c r="F69" s="27">
        <v>296.18321250000002</v>
      </c>
      <c r="G69" s="28">
        <v>2.2992199999999998E-3</v>
      </c>
      <c r="H69" s="23" t="s">
        <v>148</v>
      </c>
    </row>
    <row r="70" spans="1:8" x14ac:dyDescent="0.2">
      <c r="A70" s="24">
        <v>64</v>
      </c>
      <c r="B70" s="25" t="s">
        <v>100</v>
      </c>
      <c r="C70" s="25" t="s">
        <v>101</v>
      </c>
      <c r="D70" s="25" t="s">
        <v>45</v>
      </c>
      <c r="E70" s="26">
        <v>4999</v>
      </c>
      <c r="F70" s="27">
        <v>277.25703750000002</v>
      </c>
      <c r="G70" s="28">
        <v>2.1522999999999998E-3</v>
      </c>
      <c r="H70" s="23" t="s">
        <v>148</v>
      </c>
    </row>
    <row r="71" spans="1:8" x14ac:dyDescent="0.2">
      <c r="A71" s="24">
        <v>65</v>
      </c>
      <c r="B71" s="25" t="s">
        <v>366</v>
      </c>
      <c r="C71" s="25" t="s">
        <v>367</v>
      </c>
      <c r="D71" s="25" t="s">
        <v>38</v>
      </c>
      <c r="E71" s="26">
        <v>9000</v>
      </c>
      <c r="F71" s="27">
        <v>275.70150000000001</v>
      </c>
      <c r="G71" s="28">
        <v>2.14022E-3</v>
      </c>
      <c r="H71" s="23" t="s">
        <v>148</v>
      </c>
    </row>
    <row r="72" spans="1:8" x14ac:dyDescent="0.2">
      <c r="A72" s="21"/>
      <c r="B72" s="21"/>
      <c r="C72" s="22" t="s">
        <v>147</v>
      </c>
      <c r="D72" s="21"/>
      <c r="E72" s="21" t="s">
        <v>148</v>
      </c>
      <c r="F72" s="29">
        <f>SUM(F7:F71)</f>
        <v>117958.60221199998</v>
      </c>
      <c r="G72" s="30">
        <f>SUM(G7:G71)</f>
        <v>0.91569179999999994</v>
      </c>
      <c r="H72" s="23" t="s">
        <v>148</v>
      </c>
    </row>
    <row r="73" spans="1:8" x14ac:dyDescent="0.2">
      <c r="A73" s="21"/>
      <c r="B73" s="21"/>
      <c r="C73" s="31"/>
      <c r="D73" s="21"/>
      <c r="E73" s="21"/>
      <c r="F73" s="32"/>
      <c r="G73" s="32"/>
      <c r="H73" s="23" t="s">
        <v>148</v>
      </c>
    </row>
    <row r="74" spans="1:8" x14ac:dyDescent="0.2">
      <c r="A74" s="21"/>
      <c r="B74" s="21"/>
      <c r="C74" s="22" t="s">
        <v>149</v>
      </c>
      <c r="D74" s="21"/>
      <c r="E74" s="21"/>
      <c r="F74" s="21"/>
      <c r="G74" s="21"/>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151</v>
      </c>
      <c r="D77" s="21"/>
      <c r="E77" s="21"/>
      <c r="F77" s="21"/>
      <c r="G77" s="21"/>
      <c r="H77" s="23" t="s">
        <v>148</v>
      </c>
    </row>
    <row r="78" spans="1:8" x14ac:dyDescent="0.2">
      <c r="A78" s="24">
        <v>1</v>
      </c>
      <c r="B78" s="25" t="s">
        <v>595</v>
      </c>
      <c r="C78" s="34" t="s">
        <v>879</v>
      </c>
      <c r="D78" s="25" t="s">
        <v>226</v>
      </c>
      <c r="E78" s="26">
        <v>374002</v>
      </c>
      <c r="F78" s="27">
        <v>57.820709200000003</v>
      </c>
      <c r="G78" s="28">
        <v>4.4884999999999999E-4</v>
      </c>
      <c r="H78" s="23" t="s">
        <v>148</v>
      </c>
    </row>
    <row r="79" spans="1:8" x14ac:dyDescent="0.2">
      <c r="A79" s="24">
        <v>2</v>
      </c>
      <c r="B79" s="25" t="s">
        <v>751</v>
      </c>
      <c r="C79" s="34" t="s">
        <v>993</v>
      </c>
      <c r="D79" s="25"/>
      <c r="E79" s="26">
        <v>200000</v>
      </c>
      <c r="F79" s="27">
        <v>1.9999999999999999E-6</v>
      </c>
      <c r="G79" s="35" t="s">
        <v>146</v>
      </c>
      <c r="H79" s="23" t="s">
        <v>148</v>
      </c>
    </row>
    <row r="80" spans="1:8" x14ac:dyDescent="0.2">
      <c r="A80" s="21"/>
      <c r="B80" s="21"/>
      <c r="C80" s="22" t="s">
        <v>147</v>
      </c>
      <c r="D80" s="21"/>
      <c r="E80" s="21" t="s">
        <v>148</v>
      </c>
      <c r="F80" s="29">
        <f>SUM(F78:F79)</f>
        <v>57.820711200000005</v>
      </c>
      <c r="G80" s="30">
        <f>SUM(G78:G79)</f>
        <v>4.4884999999999999E-4</v>
      </c>
      <c r="H80" s="23" t="s">
        <v>148</v>
      </c>
    </row>
    <row r="81" spans="1:8" x14ac:dyDescent="0.2">
      <c r="A81" s="21"/>
      <c r="B81" s="21"/>
      <c r="C81" s="31"/>
      <c r="D81" s="21"/>
      <c r="E81" s="21"/>
      <c r="F81" s="32"/>
      <c r="G81" s="32"/>
      <c r="H81" s="23" t="s">
        <v>148</v>
      </c>
    </row>
    <row r="82" spans="1:8" x14ac:dyDescent="0.2">
      <c r="A82" s="21"/>
      <c r="B82" s="21"/>
      <c r="C82" s="22" t="s">
        <v>152</v>
      </c>
      <c r="D82" s="21"/>
      <c r="E82" s="21"/>
      <c r="F82" s="21"/>
      <c r="G82" s="21"/>
      <c r="H82" s="23" t="s">
        <v>148</v>
      </c>
    </row>
    <row r="83" spans="1:8" x14ac:dyDescent="0.2">
      <c r="A83" s="24">
        <v>1</v>
      </c>
      <c r="B83" s="25" t="s">
        <v>511</v>
      </c>
      <c r="C83" s="34" t="s">
        <v>868</v>
      </c>
      <c r="D83" s="25" t="s">
        <v>13</v>
      </c>
      <c r="E83" s="26">
        <v>221000</v>
      </c>
      <c r="F83" s="27">
        <v>2859.8505</v>
      </c>
      <c r="G83" s="28">
        <v>2.220051E-2</v>
      </c>
      <c r="H83" s="23" t="s">
        <v>148</v>
      </c>
    </row>
    <row r="84" spans="1:8" x14ac:dyDescent="0.2">
      <c r="A84" s="21"/>
      <c r="B84" s="21"/>
      <c r="C84" s="22" t="s">
        <v>147</v>
      </c>
      <c r="D84" s="21"/>
      <c r="E84" s="21" t="s">
        <v>148</v>
      </c>
      <c r="F84" s="29">
        <f>SUM(F83)</f>
        <v>2859.8505</v>
      </c>
      <c r="G84" s="30">
        <f>SUM(G83)</f>
        <v>2.220051E-2</v>
      </c>
      <c r="H84" s="23" t="s">
        <v>148</v>
      </c>
    </row>
    <row r="85" spans="1:8" x14ac:dyDescent="0.2">
      <c r="A85" s="21"/>
      <c r="B85" s="21"/>
      <c r="C85" s="31"/>
      <c r="D85" s="21"/>
      <c r="E85" s="21"/>
      <c r="F85" s="32"/>
      <c r="G85" s="32"/>
      <c r="H85" s="23" t="s">
        <v>148</v>
      </c>
    </row>
    <row r="86" spans="1:8" x14ac:dyDescent="0.2">
      <c r="A86" s="21"/>
      <c r="B86" s="21"/>
      <c r="C86" s="22" t="s">
        <v>153</v>
      </c>
      <c r="D86" s="21"/>
      <c r="E86" s="21"/>
      <c r="F86" s="32"/>
      <c r="G86" s="32"/>
      <c r="H86" s="23" t="s">
        <v>148</v>
      </c>
    </row>
    <row r="87" spans="1:8" x14ac:dyDescent="0.2">
      <c r="A87" s="21"/>
      <c r="B87" s="21"/>
      <c r="C87" s="22" t="s">
        <v>147</v>
      </c>
      <c r="D87" s="21"/>
      <c r="E87" s="21" t="s">
        <v>148</v>
      </c>
      <c r="F87" s="33" t="s">
        <v>150</v>
      </c>
      <c r="G87" s="30">
        <v>0</v>
      </c>
      <c r="H87" s="23" t="s">
        <v>148</v>
      </c>
    </row>
    <row r="88" spans="1:8" x14ac:dyDescent="0.2">
      <c r="A88" s="21"/>
      <c r="B88" s="21"/>
      <c r="C88" s="31"/>
      <c r="D88" s="21"/>
      <c r="E88" s="21"/>
      <c r="F88" s="32"/>
      <c r="G88" s="32"/>
      <c r="H88" s="23" t="s">
        <v>148</v>
      </c>
    </row>
    <row r="89" spans="1:8" x14ac:dyDescent="0.2">
      <c r="A89" s="21"/>
      <c r="B89" s="21"/>
      <c r="C89" s="22" t="s">
        <v>154</v>
      </c>
      <c r="D89" s="21"/>
      <c r="E89" s="21"/>
      <c r="F89" s="32"/>
      <c r="G89" s="32"/>
      <c r="H89" s="23" t="s">
        <v>148</v>
      </c>
    </row>
    <row r="90" spans="1:8" x14ac:dyDescent="0.2">
      <c r="A90" s="21"/>
      <c r="B90" s="21"/>
      <c r="C90" s="22" t="s">
        <v>147</v>
      </c>
      <c r="D90" s="21"/>
      <c r="E90" s="21" t="s">
        <v>148</v>
      </c>
      <c r="F90" s="33" t="s">
        <v>150</v>
      </c>
      <c r="G90" s="30">
        <v>0</v>
      </c>
      <c r="H90" s="23" t="s">
        <v>148</v>
      </c>
    </row>
    <row r="91" spans="1:8" x14ac:dyDescent="0.2">
      <c r="A91" s="21"/>
      <c r="B91" s="21"/>
      <c r="C91" s="31"/>
      <c r="D91" s="21"/>
      <c r="E91" s="21"/>
      <c r="F91" s="32"/>
      <c r="G91" s="32"/>
      <c r="H91" s="23" t="s">
        <v>148</v>
      </c>
    </row>
    <row r="92" spans="1:8" x14ac:dyDescent="0.2">
      <c r="A92" s="21"/>
      <c r="B92" s="21"/>
      <c r="C92" s="22" t="s">
        <v>155</v>
      </c>
      <c r="D92" s="21"/>
      <c r="E92" s="21"/>
      <c r="F92" s="29">
        <v>120876.27342319999</v>
      </c>
      <c r="G92" s="30">
        <v>0.93834116000000001</v>
      </c>
      <c r="H92" s="23" t="s">
        <v>148</v>
      </c>
    </row>
    <row r="93" spans="1:8" x14ac:dyDescent="0.2">
      <c r="A93" s="21"/>
      <c r="B93" s="21"/>
      <c r="C93" s="31"/>
      <c r="D93" s="21"/>
      <c r="E93" s="21"/>
      <c r="F93" s="32"/>
      <c r="G93" s="32"/>
      <c r="H93" s="23" t="s">
        <v>148</v>
      </c>
    </row>
    <row r="94" spans="1:8" x14ac:dyDescent="0.2">
      <c r="A94" s="21"/>
      <c r="B94" s="21"/>
      <c r="C94" s="22" t="s">
        <v>156</v>
      </c>
      <c r="D94" s="21"/>
      <c r="E94" s="21"/>
      <c r="F94" s="32"/>
      <c r="G94" s="32"/>
      <c r="H94" s="23" t="s">
        <v>148</v>
      </c>
    </row>
    <row r="95" spans="1:8" x14ac:dyDescent="0.2">
      <c r="A95" s="21"/>
      <c r="B95" s="21"/>
      <c r="C95" s="22" t="s">
        <v>10</v>
      </c>
      <c r="D95" s="21"/>
      <c r="E95" s="21"/>
      <c r="F95" s="32"/>
      <c r="G95" s="32"/>
      <c r="H95" s="23" t="s">
        <v>148</v>
      </c>
    </row>
    <row r="96" spans="1:8" x14ac:dyDescent="0.2">
      <c r="A96" s="21"/>
      <c r="B96" s="21"/>
      <c r="C96" s="22" t="s">
        <v>147</v>
      </c>
      <c r="D96" s="21"/>
      <c r="E96" s="21" t="s">
        <v>148</v>
      </c>
      <c r="F96" s="33" t="s">
        <v>150</v>
      </c>
      <c r="G96" s="30">
        <v>0</v>
      </c>
      <c r="H96" s="23" t="s">
        <v>148</v>
      </c>
    </row>
    <row r="97" spans="1:8" x14ac:dyDescent="0.2">
      <c r="A97" s="21"/>
      <c r="B97" s="21"/>
      <c r="C97" s="31"/>
      <c r="D97" s="21"/>
      <c r="E97" s="21"/>
      <c r="F97" s="32"/>
      <c r="G97" s="32"/>
      <c r="H97" s="23" t="s">
        <v>148</v>
      </c>
    </row>
    <row r="98" spans="1:8" x14ac:dyDescent="0.2">
      <c r="A98" s="21"/>
      <c r="B98" s="21"/>
      <c r="C98" s="22" t="s">
        <v>157</v>
      </c>
      <c r="D98" s="21"/>
      <c r="E98" s="21"/>
      <c r="F98" s="21"/>
      <c r="G98" s="21"/>
      <c r="H98" s="23" t="s">
        <v>148</v>
      </c>
    </row>
    <row r="99" spans="1:8" x14ac:dyDescent="0.2">
      <c r="A99" s="21"/>
      <c r="B99" s="21"/>
      <c r="C99" s="22" t="s">
        <v>147</v>
      </c>
      <c r="D99" s="21"/>
      <c r="E99" s="21" t="s">
        <v>148</v>
      </c>
      <c r="F99" s="33" t="s">
        <v>150</v>
      </c>
      <c r="G99" s="30">
        <v>0</v>
      </c>
      <c r="H99" s="23" t="s">
        <v>148</v>
      </c>
    </row>
    <row r="100" spans="1:8" x14ac:dyDescent="0.2">
      <c r="A100" s="21"/>
      <c r="B100" s="21"/>
      <c r="C100" s="31"/>
      <c r="D100" s="21"/>
      <c r="E100" s="21"/>
      <c r="F100" s="32"/>
      <c r="G100" s="32"/>
      <c r="H100" s="23" t="s">
        <v>148</v>
      </c>
    </row>
    <row r="101" spans="1:8" x14ac:dyDescent="0.2">
      <c r="A101" s="21"/>
      <c r="B101" s="21"/>
      <c r="C101" s="22" t="s">
        <v>158</v>
      </c>
      <c r="D101" s="21"/>
      <c r="E101" s="21"/>
      <c r="F101" s="21"/>
      <c r="G101" s="21"/>
      <c r="H101" s="23" t="s">
        <v>148</v>
      </c>
    </row>
    <row r="102" spans="1:8" x14ac:dyDescent="0.2">
      <c r="A102" s="21"/>
      <c r="B102" s="21"/>
      <c r="C102" s="22" t="s">
        <v>147</v>
      </c>
      <c r="D102" s="21"/>
      <c r="E102" s="21" t="s">
        <v>148</v>
      </c>
      <c r="F102" s="33" t="s">
        <v>150</v>
      </c>
      <c r="G102" s="30">
        <v>0</v>
      </c>
      <c r="H102" s="23" t="s">
        <v>148</v>
      </c>
    </row>
    <row r="103" spans="1:8" x14ac:dyDescent="0.2">
      <c r="A103" s="21"/>
      <c r="B103" s="21"/>
      <c r="C103" s="31"/>
      <c r="D103" s="21"/>
      <c r="E103" s="21"/>
      <c r="F103" s="32"/>
      <c r="G103" s="32"/>
      <c r="H103" s="23" t="s">
        <v>148</v>
      </c>
    </row>
    <row r="104" spans="1:8" x14ac:dyDescent="0.2">
      <c r="A104" s="21"/>
      <c r="B104" s="21"/>
      <c r="C104" s="22" t="s">
        <v>159</v>
      </c>
      <c r="D104" s="21"/>
      <c r="E104" s="21"/>
      <c r="F104" s="32"/>
      <c r="G104" s="32"/>
      <c r="H104" s="23" t="s">
        <v>148</v>
      </c>
    </row>
    <row r="105" spans="1:8" x14ac:dyDescent="0.2">
      <c r="A105" s="21"/>
      <c r="B105" s="21"/>
      <c r="C105" s="22" t="s">
        <v>147</v>
      </c>
      <c r="D105" s="21"/>
      <c r="E105" s="21" t="s">
        <v>148</v>
      </c>
      <c r="F105" s="33" t="s">
        <v>150</v>
      </c>
      <c r="G105" s="30">
        <v>0</v>
      </c>
      <c r="H105" s="23" t="s">
        <v>148</v>
      </c>
    </row>
    <row r="106" spans="1:8" x14ac:dyDescent="0.2">
      <c r="A106" s="21"/>
      <c r="B106" s="21"/>
      <c r="C106" s="31"/>
      <c r="D106" s="21"/>
      <c r="E106" s="21"/>
      <c r="F106" s="32"/>
      <c r="G106" s="32"/>
      <c r="H106" s="23" t="s">
        <v>148</v>
      </c>
    </row>
    <row r="107" spans="1:8" x14ac:dyDescent="0.2">
      <c r="A107" s="21"/>
      <c r="B107" s="21"/>
      <c r="C107" s="22" t="s">
        <v>160</v>
      </c>
      <c r="D107" s="21"/>
      <c r="E107" s="21"/>
      <c r="F107" s="29">
        <v>0</v>
      </c>
      <c r="G107" s="30">
        <v>0</v>
      </c>
      <c r="H107" s="23" t="s">
        <v>148</v>
      </c>
    </row>
    <row r="108" spans="1:8" x14ac:dyDescent="0.2">
      <c r="A108" s="21"/>
      <c r="B108" s="21"/>
      <c r="C108" s="31"/>
      <c r="D108" s="21"/>
      <c r="E108" s="21"/>
      <c r="F108" s="32"/>
      <c r="G108" s="32"/>
      <c r="H108" s="23" t="s">
        <v>148</v>
      </c>
    </row>
    <row r="109" spans="1:8" x14ac:dyDescent="0.2">
      <c r="A109" s="21"/>
      <c r="B109" s="21"/>
      <c r="C109" s="22" t="s">
        <v>161</v>
      </c>
      <c r="D109" s="21"/>
      <c r="E109" s="21"/>
      <c r="F109" s="32"/>
      <c r="G109" s="32"/>
      <c r="H109" s="23" t="s">
        <v>148</v>
      </c>
    </row>
    <row r="110" spans="1:8" x14ac:dyDescent="0.2">
      <c r="A110" s="21"/>
      <c r="B110" s="21"/>
      <c r="C110" s="22" t="s">
        <v>162</v>
      </c>
      <c r="D110" s="21"/>
      <c r="E110" s="21"/>
      <c r="F110" s="32"/>
      <c r="G110" s="32"/>
      <c r="H110" s="23" t="s">
        <v>148</v>
      </c>
    </row>
    <row r="111" spans="1:8" x14ac:dyDescent="0.2">
      <c r="A111" s="21"/>
      <c r="B111" s="21"/>
      <c r="C111" s="22" t="s">
        <v>147</v>
      </c>
      <c r="D111" s="21"/>
      <c r="E111" s="21" t="s">
        <v>148</v>
      </c>
      <c r="F111" s="33" t="s">
        <v>150</v>
      </c>
      <c r="G111" s="30">
        <v>0</v>
      </c>
      <c r="H111" s="23" t="s">
        <v>148</v>
      </c>
    </row>
    <row r="112" spans="1:8" x14ac:dyDescent="0.2">
      <c r="A112" s="21"/>
      <c r="B112" s="21"/>
      <c r="C112" s="31"/>
      <c r="D112" s="21"/>
      <c r="E112" s="21"/>
      <c r="F112" s="32"/>
      <c r="G112" s="32"/>
      <c r="H112" s="23" t="s">
        <v>148</v>
      </c>
    </row>
    <row r="113" spans="1:8" x14ac:dyDescent="0.2">
      <c r="A113" s="21"/>
      <c r="B113" s="21"/>
      <c r="C113" s="22" t="s">
        <v>163</v>
      </c>
      <c r="D113" s="21"/>
      <c r="E113" s="21"/>
      <c r="F113" s="32"/>
      <c r="G113" s="32"/>
      <c r="H113" s="23" t="s">
        <v>148</v>
      </c>
    </row>
    <row r="114" spans="1:8" x14ac:dyDescent="0.2">
      <c r="A114" s="21"/>
      <c r="B114" s="21"/>
      <c r="C114" s="22" t="s">
        <v>147</v>
      </c>
      <c r="D114" s="21"/>
      <c r="E114" s="21" t="s">
        <v>148</v>
      </c>
      <c r="F114" s="33" t="s">
        <v>150</v>
      </c>
      <c r="G114" s="30">
        <v>0</v>
      </c>
      <c r="H114" s="23" t="s">
        <v>148</v>
      </c>
    </row>
    <row r="115" spans="1:8" x14ac:dyDescent="0.2">
      <c r="A115" s="21"/>
      <c r="B115" s="21"/>
      <c r="C115" s="31"/>
      <c r="D115" s="21"/>
      <c r="E115" s="21"/>
      <c r="F115" s="32"/>
      <c r="G115" s="32"/>
      <c r="H115" s="23" t="s">
        <v>148</v>
      </c>
    </row>
    <row r="116" spans="1:8" x14ac:dyDescent="0.2">
      <c r="A116" s="21"/>
      <c r="B116" s="21"/>
      <c r="C116" s="22" t="s">
        <v>164</v>
      </c>
      <c r="D116" s="21"/>
      <c r="E116" s="21"/>
      <c r="F116" s="32"/>
      <c r="G116" s="32"/>
      <c r="H116" s="23" t="s">
        <v>148</v>
      </c>
    </row>
    <row r="117" spans="1:8" x14ac:dyDescent="0.2">
      <c r="A117" s="21"/>
      <c r="B117" s="21"/>
      <c r="C117" s="22" t="s">
        <v>147</v>
      </c>
      <c r="D117" s="21"/>
      <c r="E117" s="21" t="s">
        <v>148</v>
      </c>
      <c r="F117" s="33" t="s">
        <v>150</v>
      </c>
      <c r="G117" s="30">
        <v>0</v>
      </c>
      <c r="H117" s="23" t="s">
        <v>148</v>
      </c>
    </row>
    <row r="118" spans="1:8" x14ac:dyDescent="0.2">
      <c r="A118" s="21"/>
      <c r="B118" s="21"/>
      <c r="C118" s="31"/>
      <c r="D118" s="21"/>
      <c r="E118" s="21"/>
      <c r="F118" s="32"/>
      <c r="G118" s="32"/>
      <c r="H118" s="23" t="s">
        <v>148</v>
      </c>
    </row>
    <row r="119" spans="1:8" x14ac:dyDescent="0.2">
      <c r="A119" s="21"/>
      <c r="B119" s="21"/>
      <c r="C119" s="22" t="s">
        <v>165</v>
      </c>
      <c r="D119" s="21"/>
      <c r="E119" s="21"/>
      <c r="F119" s="32"/>
      <c r="G119" s="32"/>
      <c r="H119" s="23" t="s">
        <v>148</v>
      </c>
    </row>
    <row r="120" spans="1:8" x14ac:dyDescent="0.2">
      <c r="A120" s="24">
        <v>1</v>
      </c>
      <c r="B120" s="25"/>
      <c r="C120" s="25" t="s">
        <v>166</v>
      </c>
      <c r="D120" s="25"/>
      <c r="E120" s="35"/>
      <c r="F120" s="27">
        <v>8249.7889328990004</v>
      </c>
      <c r="G120" s="28">
        <v>6.4041650000000006E-2</v>
      </c>
      <c r="H120" s="23">
        <v>6.76</v>
      </c>
    </row>
    <row r="121" spans="1:8" x14ac:dyDescent="0.2">
      <c r="A121" s="21"/>
      <c r="B121" s="21"/>
      <c r="C121" s="22" t="s">
        <v>147</v>
      </c>
      <c r="D121" s="21"/>
      <c r="E121" s="21" t="s">
        <v>148</v>
      </c>
      <c r="F121" s="29">
        <v>8249.7889328990004</v>
      </c>
      <c r="G121" s="30">
        <v>6.4041650000000006E-2</v>
      </c>
      <c r="H121" s="23" t="s">
        <v>148</v>
      </c>
    </row>
    <row r="122" spans="1:8" x14ac:dyDescent="0.2">
      <c r="A122" s="21"/>
      <c r="B122" s="21"/>
      <c r="C122" s="31"/>
      <c r="D122" s="21"/>
      <c r="E122" s="21"/>
      <c r="F122" s="32"/>
      <c r="G122" s="32"/>
      <c r="H122" s="23" t="s">
        <v>148</v>
      </c>
    </row>
    <row r="123" spans="1:8" x14ac:dyDescent="0.2">
      <c r="A123" s="21"/>
      <c r="B123" s="21"/>
      <c r="C123" s="22" t="s">
        <v>167</v>
      </c>
      <c r="D123" s="21"/>
      <c r="E123" s="21"/>
      <c r="F123" s="29">
        <v>8249.7889328990004</v>
      </c>
      <c r="G123" s="30">
        <v>6.4041650000000006E-2</v>
      </c>
      <c r="H123" s="23" t="s">
        <v>148</v>
      </c>
    </row>
    <row r="124" spans="1:8" x14ac:dyDescent="0.2">
      <c r="A124" s="21"/>
      <c r="B124" s="21"/>
      <c r="C124" s="32"/>
      <c r="D124" s="21"/>
      <c r="E124" s="21"/>
      <c r="F124" s="21"/>
      <c r="G124" s="21"/>
      <c r="H124" s="23" t="s">
        <v>148</v>
      </c>
    </row>
    <row r="125" spans="1:8" x14ac:dyDescent="0.2">
      <c r="A125" s="21"/>
      <c r="B125" s="21"/>
      <c r="C125" s="22" t="s">
        <v>168</v>
      </c>
      <c r="D125" s="21"/>
      <c r="E125" s="21"/>
      <c r="F125" s="21"/>
      <c r="G125" s="21"/>
      <c r="H125" s="23" t="s">
        <v>148</v>
      </c>
    </row>
    <row r="126" spans="1:8" x14ac:dyDescent="0.2">
      <c r="A126" s="21"/>
      <c r="B126" s="21"/>
      <c r="C126" s="22" t="s">
        <v>169</v>
      </c>
      <c r="D126" s="21"/>
      <c r="E126" s="21"/>
      <c r="F126" s="21"/>
      <c r="G126" s="21"/>
      <c r="H126" s="23" t="s">
        <v>148</v>
      </c>
    </row>
    <row r="127" spans="1:8" x14ac:dyDescent="0.2">
      <c r="A127" s="21"/>
      <c r="B127" s="21"/>
      <c r="C127" s="22" t="s">
        <v>147</v>
      </c>
      <c r="D127" s="21"/>
      <c r="E127" s="21" t="s">
        <v>148</v>
      </c>
      <c r="F127" s="33" t="s">
        <v>150</v>
      </c>
      <c r="G127" s="30">
        <v>0</v>
      </c>
      <c r="H127" s="23" t="s">
        <v>148</v>
      </c>
    </row>
    <row r="128" spans="1:8" x14ac:dyDescent="0.2">
      <c r="A128" s="21"/>
      <c r="B128" s="21"/>
      <c r="C128" s="31"/>
      <c r="D128" s="21"/>
      <c r="E128" s="21"/>
      <c r="F128" s="32"/>
      <c r="G128" s="32"/>
      <c r="H128" s="23" t="s">
        <v>148</v>
      </c>
    </row>
    <row r="129" spans="1:17" x14ac:dyDescent="0.2">
      <c r="A129" s="21"/>
      <c r="B129" s="21"/>
      <c r="C129" s="22" t="s">
        <v>170</v>
      </c>
      <c r="D129" s="21"/>
      <c r="E129" s="21"/>
      <c r="F129" s="21"/>
      <c r="G129" s="21"/>
      <c r="H129" s="23" t="s">
        <v>148</v>
      </c>
    </row>
    <row r="130" spans="1:17" x14ac:dyDescent="0.2">
      <c r="A130" s="21"/>
      <c r="B130" s="21"/>
      <c r="C130" s="22" t="s">
        <v>171</v>
      </c>
      <c r="D130" s="21"/>
      <c r="E130" s="21"/>
      <c r="F130" s="21"/>
      <c r="G130" s="21"/>
      <c r="H130" s="23" t="s">
        <v>148</v>
      </c>
    </row>
    <row r="131" spans="1:17" x14ac:dyDescent="0.2">
      <c r="A131" s="21"/>
      <c r="B131" s="21"/>
      <c r="C131" s="22" t="s">
        <v>147</v>
      </c>
      <c r="D131" s="21"/>
      <c r="E131" s="21" t="s">
        <v>148</v>
      </c>
      <c r="F131" s="33" t="s">
        <v>150</v>
      </c>
      <c r="G131" s="30">
        <v>0</v>
      </c>
      <c r="H131" s="23" t="s">
        <v>148</v>
      </c>
    </row>
    <row r="132" spans="1:17" x14ac:dyDescent="0.2">
      <c r="A132" s="21"/>
      <c r="B132" s="21"/>
      <c r="C132" s="31"/>
      <c r="D132" s="21"/>
      <c r="E132" s="21"/>
      <c r="F132" s="32"/>
      <c r="G132" s="32"/>
      <c r="H132" s="23" t="s">
        <v>148</v>
      </c>
    </row>
    <row r="133" spans="1:17" x14ac:dyDescent="0.2">
      <c r="A133" s="21"/>
      <c r="B133" s="21"/>
      <c r="C133" s="22" t="s">
        <v>172</v>
      </c>
      <c r="D133" s="21"/>
      <c r="E133" s="21"/>
      <c r="F133" s="32"/>
      <c r="G133" s="32"/>
      <c r="H133" s="23" t="s">
        <v>148</v>
      </c>
    </row>
    <row r="134" spans="1:17" x14ac:dyDescent="0.2">
      <c r="A134" s="21"/>
      <c r="B134" s="21"/>
      <c r="C134" s="22" t="s">
        <v>147</v>
      </c>
      <c r="D134" s="21"/>
      <c r="E134" s="21" t="s">
        <v>148</v>
      </c>
      <c r="F134" s="33" t="s">
        <v>150</v>
      </c>
      <c r="G134" s="30">
        <v>0</v>
      </c>
      <c r="H134" s="23" t="s">
        <v>148</v>
      </c>
    </row>
    <row r="135" spans="1:17" x14ac:dyDescent="0.2">
      <c r="A135" s="21"/>
      <c r="B135" s="21"/>
      <c r="C135" s="31"/>
      <c r="D135" s="21"/>
      <c r="E135" s="21"/>
      <c r="F135" s="32"/>
      <c r="G135" s="32"/>
      <c r="H135" s="23" t="s">
        <v>148</v>
      </c>
    </row>
    <row r="136" spans="1:17" x14ac:dyDescent="0.2">
      <c r="A136" s="35"/>
      <c r="B136" s="25"/>
      <c r="C136" s="25" t="s">
        <v>173</v>
      </c>
      <c r="D136" s="25"/>
      <c r="E136" s="35"/>
      <c r="F136" s="27">
        <v>-306.95010500000001</v>
      </c>
      <c r="G136" s="28">
        <v>-2.3828E-3</v>
      </c>
      <c r="H136" s="23" t="s">
        <v>148</v>
      </c>
    </row>
    <row r="137" spans="1:17" x14ac:dyDescent="0.2">
      <c r="A137" s="31"/>
      <c r="B137" s="31"/>
      <c r="C137" s="22" t="s">
        <v>174</v>
      </c>
      <c r="D137" s="32"/>
      <c r="E137" s="32"/>
      <c r="F137" s="29">
        <v>128819.112251099</v>
      </c>
      <c r="G137" s="36">
        <v>1.0000000099999999</v>
      </c>
      <c r="H137" s="23" t="s">
        <v>148</v>
      </c>
    </row>
    <row r="138" spans="1:17" x14ac:dyDescent="0.2">
      <c r="A138" s="66"/>
      <c r="B138" s="66"/>
      <c r="C138" s="66"/>
      <c r="D138" s="67"/>
      <c r="E138" s="67"/>
      <c r="F138" s="67"/>
      <c r="G138" s="67"/>
    </row>
    <row r="139" spans="1:17" x14ac:dyDescent="0.2">
      <c r="A139" s="39"/>
      <c r="B139" s="217" t="s">
        <v>848</v>
      </c>
      <c r="C139" s="217"/>
      <c r="D139" s="217"/>
      <c r="E139" s="217"/>
      <c r="F139" s="217"/>
      <c r="G139" s="217"/>
      <c r="H139" s="217"/>
      <c r="J139" s="41"/>
    </row>
    <row r="140" spans="1:17" x14ac:dyDescent="0.2">
      <c r="A140" s="39"/>
      <c r="B140" s="217" t="s">
        <v>849</v>
      </c>
      <c r="C140" s="217"/>
      <c r="D140" s="217"/>
      <c r="E140" s="217"/>
      <c r="F140" s="217"/>
      <c r="G140" s="217"/>
      <c r="H140" s="217"/>
      <c r="J140" s="41"/>
    </row>
    <row r="141" spans="1:17" x14ac:dyDescent="0.2">
      <c r="A141" s="39"/>
      <c r="B141" s="217" t="s">
        <v>850</v>
      </c>
      <c r="C141" s="217"/>
      <c r="D141" s="217"/>
      <c r="E141" s="217"/>
      <c r="F141" s="217"/>
      <c r="G141" s="217"/>
      <c r="H141" s="217"/>
      <c r="J141" s="41"/>
    </row>
    <row r="142" spans="1:17" s="43" customFormat="1" ht="66.75" customHeight="1" x14ac:dyDescent="0.25">
      <c r="A142" s="42"/>
      <c r="B142" s="218" t="s">
        <v>851</v>
      </c>
      <c r="C142" s="218"/>
      <c r="D142" s="218"/>
      <c r="E142" s="218"/>
      <c r="F142" s="218"/>
      <c r="G142" s="218"/>
      <c r="H142" s="218"/>
      <c r="I142"/>
      <c r="J142" s="41"/>
      <c r="K142"/>
      <c r="L142"/>
      <c r="M142"/>
      <c r="N142"/>
      <c r="O142"/>
      <c r="P142"/>
      <c r="Q142"/>
    </row>
    <row r="143" spans="1:17" x14ac:dyDescent="0.2">
      <c r="A143" s="39"/>
      <c r="B143" s="217" t="s">
        <v>852</v>
      </c>
      <c r="C143" s="217"/>
      <c r="D143" s="217"/>
      <c r="E143" s="217"/>
      <c r="F143" s="217"/>
      <c r="G143" s="217"/>
      <c r="H143" s="217"/>
      <c r="J143" s="41"/>
    </row>
    <row r="144" spans="1:17" x14ac:dyDescent="0.2">
      <c r="A144" s="45"/>
      <c r="B144" s="45"/>
      <c r="C144" s="45"/>
      <c r="D144" s="47"/>
      <c r="E144" s="47"/>
      <c r="F144" s="47"/>
      <c r="G144" s="47"/>
    </row>
    <row r="145" spans="1:10" x14ac:dyDescent="0.2">
      <c r="A145" s="45"/>
      <c r="B145" s="214" t="s">
        <v>175</v>
      </c>
      <c r="C145" s="215"/>
      <c r="D145" s="216"/>
      <c r="E145" s="46"/>
      <c r="F145" s="47"/>
      <c r="G145" s="47"/>
    </row>
    <row r="146" spans="1:10" ht="27.75" customHeight="1" x14ac:dyDescent="0.2">
      <c r="A146" s="45"/>
      <c r="B146" s="212" t="s">
        <v>176</v>
      </c>
      <c r="C146" s="213"/>
      <c r="D146" s="48" t="s">
        <v>885</v>
      </c>
      <c r="E146" s="46"/>
      <c r="F146" s="47"/>
      <c r="G146" s="47"/>
    </row>
    <row r="147" spans="1:10" ht="12.75" customHeight="1" x14ac:dyDescent="0.2">
      <c r="A147" s="45"/>
      <c r="B147" s="210" t="s">
        <v>853</v>
      </c>
      <c r="C147" s="211"/>
      <c r="D147" s="123" t="str">
        <f>"Rs. "&amp;TEXT(F80,"0.00")&amp;" lacs/ "&amp;TEXT(ROUND(G80*100,2),"0.00")&amp;"%"</f>
        <v>Rs. 57.82 lacs/ 0.04%</v>
      </c>
      <c r="E147" s="46"/>
      <c r="F147" s="47"/>
      <c r="G147" s="47"/>
    </row>
    <row r="148" spans="1:10" x14ac:dyDescent="0.2">
      <c r="A148" s="45"/>
      <c r="B148" s="212" t="s">
        <v>178</v>
      </c>
      <c r="C148" s="213"/>
      <c r="D148" s="32" t="s">
        <v>148</v>
      </c>
      <c r="E148" s="46"/>
      <c r="F148" s="47"/>
      <c r="G148" s="47"/>
    </row>
    <row r="149" spans="1:10" x14ac:dyDescent="0.2">
      <c r="A149" s="50"/>
      <c r="B149" s="51" t="s">
        <v>148</v>
      </c>
      <c r="C149" s="51" t="s">
        <v>854</v>
      </c>
      <c r="D149" s="51" t="s">
        <v>179</v>
      </c>
      <c r="E149" s="50"/>
      <c r="F149" s="50"/>
      <c r="G149" s="50"/>
      <c r="H149" s="50"/>
      <c r="J149" s="41"/>
    </row>
    <row r="150" spans="1:10" x14ac:dyDescent="0.2">
      <c r="A150" s="50"/>
      <c r="B150" s="52" t="s">
        <v>180</v>
      </c>
      <c r="C150" s="53">
        <v>45716</v>
      </c>
      <c r="D150" s="53">
        <v>45747</v>
      </c>
      <c r="E150" s="50"/>
      <c r="F150" s="50"/>
      <c r="G150" s="50"/>
      <c r="J150" s="41"/>
    </row>
    <row r="151" spans="1:10" x14ac:dyDescent="0.2">
      <c r="A151" s="54"/>
      <c r="B151" s="25" t="s">
        <v>181</v>
      </c>
      <c r="C151" s="55">
        <v>472.23180000000002</v>
      </c>
      <c r="D151" s="55">
        <v>502.11130000000003</v>
      </c>
      <c r="E151" s="54"/>
      <c r="F151" s="56"/>
      <c r="G151" s="57"/>
    </row>
    <row r="152" spans="1:10" ht="25.5" x14ac:dyDescent="0.2">
      <c r="A152" s="54"/>
      <c r="B152" s="25" t="s">
        <v>1027</v>
      </c>
      <c r="C152" s="55">
        <v>471.75630000000001</v>
      </c>
      <c r="D152" s="55">
        <v>501.60579999999999</v>
      </c>
      <c r="E152" s="54"/>
      <c r="F152" s="56"/>
      <c r="G152" s="57"/>
    </row>
    <row r="153" spans="1:10" x14ac:dyDescent="0.2">
      <c r="A153" s="54"/>
      <c r="B153" s="25" t="s">
        <v>182</v>
      </c>
      <c r="C153" s="55">
        <v>442.60520000000002</v>
      </c>
      <c r="D153" s="55">
        <v>470.39800000000002</v>
      </c>
      <c r="E153" s="54"/>
      <c r="F153" s="56"/>
      <c r="G153" s="57"/>
    </row>
    <row r="154" spans="1:10" ht="25.5" x14ac:dyDescent="0.2">
      <c r="A154" s="54"/>
      <c r="B154" s="25" t="s">
        <v>1028</v>
      </c>
      <c r="C154" s="55">
        <v>369.6694</v>
      </c>
      <c r="D154" s="55">
        <v>392.88229999999999</v>
      </c>
      <c r="E154" s="54"/>
      <c r="F154" s="56"/>
      <c r="G154" s="57"/>
    </row>
    <row r="155" spans="1:10" x14ac:dyDescent="0.2">
      <c r="A155" s="54"/>
      <c r="B155" s="54"/>
      <c r="C155" s="54"/>
      <c r="D155" s="54"/>
      <c r="E155" s="54"/>
      <c r="F155" s="54"/>
      <c r="G155" s="54"/>
    </row>
    <row r="156" spans="1:10" x14ac:dyDescent="0.2">
      <c r="A156" s="50"/>
      <c r="B156" s="210" t="s">
        <v>855</v>
      </c>
      <c r="C156" s="211"/>
      <c r="D156" s="48" t="s">
        <v>177</v>
      </c>
      <c r="E156" s="50"/>
      <c r="F156" s="50"/>
      <c r="G156" s="50"/>
    </row>
    <row r="157" spans="1:10" x14ac:dyDescent="0.2">
      <c r="A157" s="50"/>
      <c r="B157" s="75"/>
      <c r="C157" s="75"/>
      <c r="D157" s="75"/>
      <c r="E157" s="50"/>
      <c r="F157" s="50"/>
      <c r="G157" s="50"/>
    </row>
    <row r="158" spans="1:10" ht="29.1" customHeight="1" x14ac:dyDescent="0.2">
      <c r="A158" s="50"/>
      <c r="B158" s="210" t="s">
        <v>183</v>
      </c>
      <c r="C158" s="211"/>
      <c r="D158" s="48" t="s">
        <v>177</v>
      </c>
      <c r="E158" s="61"/>
      <c r="F158" s="50"/>
      <c r="G158" s="50"/>
    </row>
    <row r="159" spans="1:10" ht="29.1" customHeight="1" x14ac:dyDescent="0.2">
      <c r="A159" s="50"/>
      <c r="B159" s="210" t="s">
        <v>184</v>
      </c>
      <c r="C159" s="211"/>
      <c r="D159" s="48" t="s">
        <v>177</v>
      </c>
      <c r="E159" s="61"/>
      <c r="F159" s="50"/>
      <c r="G159" s="50"/>
    </row>
    <row r="160" spans="1:10" ht="17.100000000000001" customHeight="1" x14ac:dyDescent="0.2">
      <c r="A160" s="50"/>
      <c r="B160" s="210" t="s">
        <v>185</v>
      </c>
      <c r="C160" s="211"/>
      <c r="D160" s="48" t="s">
        <v>177</v>
      </c>
      <c r="E160" s="61"/>
      <c r="F160" s="50"/>
      <c r="G160" s="50"/>
    </row>
    <row r="161" spans="1:10" ht="17.100000000000001" customHeight="1" x14ac:dyDescent="0.2">
      <c r="A161" s="50"/>
      <c r="B161" s="210" t="s">
        <v>186</v>
      </c>
      <c r="C161" s="211"/>
      <c r="D161" s="62">
        <v>0.33738949167560484</v>
      </c>
      <c r="E161" s="50"/>
      <c r="F161" s="40"/>
      <c r="G161" s="60"/>
    </row>
    <row r="163" spans="1:10" ht="13.5" x14ac:dyDescent="0.25">
      <c r="B163" s="118" t="s">
        <v>1021</v>
      </c>
      <c r="C163" s="124"/>
      <c r="D163" s="124"/>
      <c r="E163" s="8"/>
      <c r="F163" s="9"/>
    </row>
    <row r="164" spans="1:10" ht="67.5" x14ac:dyDescent="0.25">
      <c r="B164" s="125" t="s">
        <v>888</v>
      </c>
      <c r="C164" s="125" t="s">
        <v>889</v>
      </c>
      <c r="D164" s="125" t="s">
        <v>890</v>
      </c>
      <c r="E164" s="125" t="s">
        <v>891</v>
      </c>
      <c r="F164" s="125" t="s">
        <v>892</v>
      </c>
    </row>
    <row r="165" spans="1:10" ht="13.5" x14ac:dyDescent="0.2">
      <c r="B165" s="126" t="s">
        <v>1000</v>
      </c>
      <c r="C165" s="127" t="s">
        <v>972</v>
      </c>
      <c r="D165" s="10">
        <v>0</v>
      </c>
      <c r="E165" s="11">
        <v>0</v>
      </c>
      <c r="F165" s="128">
        <v>0.54925000000000002</v>
      </c>
    </row>
    <row r="167" spans="1:10" x14ac:dyDescent="0.2">
      <c r="B167" s="219" t="s">
        <v>856</v>
      </c>
      <c r="C167" s="219"/>
    </row>
    <row r="169" spans="1:10" ht="153.75" customHeight="1" x14ac:dyDescent="0.2"/>
    <row r="172" spans="1:10" x14ac:dyDescent="0.2">
      <c r="B172" s="63" t="s">
        <v>857</v>
      </c>
      <c r="C172" s="64"/>
      <c r="D172" s="63"/>
    </row>
    <row r="173" spans="1:10" x14ac:dyDescent="0.2">
      <c r="B173" s="63" t="s">
        <v>1001</v>
      </c>
      <c r="D173" s="63"/>
    </row>
    <row r="174" spans="1:10" ht="165" customHeight="1" x14ac:dyDescent="0.2"/>
    <row r="176" spans="1:10" x14ac:dyDescent="0.2">
      <c r="J176" s="20"/>
    </row>
  </sheetData>
  <mergeCells count="18">
    <mergeCell ref="B156:C156"/>
    <mergeCell ref="A1:H1"/>
    <mergeCell ref="A2:H2"/>
    <mergeCell ref="A3:H3"/>
    <mergeCell ref="B147:C147"/>
    <mergeCell ref="B148:C148"/>
    <mergeCell ref="B145:D145"/>
    <mergeCell ref="B146:C146"/>
    <mergeCell ref="B139:H139"/>
    <mergeCell ref="B140:H140"/>
    <mergeCell ref="B141:H141"/>
    <mergeCell ref="B142:H142"/>
    <mergeCell ref="B143:H143"/>
    <mergeCell ref="B160:C160"/>
    <mergeCell ref="B161:C161"/>
    <mergeCell ref="B158:C158"/>
    <mergeCell ref="B159:C159"/>
    <mergeCell ref="B167:C167"/>
  </mergeCells>
  <hyperlinks>
    <hyperlink ref="I1" location="Index!B2" display="Index" xr:uid="{1F7911FA-0F3B-423F-BD04-967F9BDB092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054B-3378-4675-82A4-9F6B772ABD6C}">
  <sheetPr>
    <outlinePr summaryBelow="0" summaryRight="0"/>
  </sheetPr>
  <dimension ref="A1:Q13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809</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11</v>
      </c>
      <c r="C7" s="25" t="s">
        <v>12</v>
      </c>
      <c r="D7" s="25" t="s">
        <v>13</v>
      </c>
      <c r="E7" s="26">
        <v>939519</v>
      </c>
      <c r="F7" s="27">
        <v>16285.622346</v>
      </c>
      <c r="G7" s="28">
        <v>0.11268403</v>
      </c>
      <c r="H7" s="23" t="s">
        <v>148</v>
      </c>
    </row>
    <row r="8" spans="1:9" x14ac:dyDescent="0.2">
      <c r="A8" s="24">
        <v>2</v>
      </c>
      <c r="B8" s="25" t="s">
        <v>351</v>
      </c>
      <c r="C8" s="25" t="s">
        <v>352</v>
      </c>
      <c r="D8" s="25" t="s">
        <v>353</v>
      </c>
      <c r="E8" s="26">
        <v>2991251</v>
      </c>
      <c r="F8" s="27">
        <v>12256.6509725</v>
      </c>
      <c r="G8" s="28">
        <v>8.4806629999999994E-2</v>
      </c>
      <c r="H8" s="23" t="s">
        <v>148</v>
      </c>
    </row>
    <row r="9" spans="1:9" x14ac:dyDescent="0.2">
      <c r="A9" s="24">
        <v>3</v>
      </c>
      <c r="B9" s="25" t="s">
        <v>577</v>
      </c>
      <c r="C9" s="25" t="s">
        <v>578</v>
      </c>
      <c r="D9" s="25" t="s">
        <v>272</v>
      </c>
      <c r="E9" s="26">
        <v>390720</v>
      </c>
      <c r="F9" s="27">
        <v>10415.813759999999</v>
      </c>
      <c r="G9" s="28">
        <v>7.2069449999999993E-2</v>
      </c>
      <c r="H9" s="23" t="s">
        <v>148</v>
      </c>
    </row>
    <row r="10" spans="1:9" x14ac:dyDescent="0.2">
      <c r="A10" s="24">
        <v>4</v>
      </c>
      <c r="B10" s="25" t="s">
        <v>503</v>
      </c>
      <c r="C10" s="25" t="s">
        <v>504</v>
      </c>
      <c r="D10" s="25" t="s">
        <v>353</v>
      </c>
      <c r="E10" s="26">
        <v>350212</v>
      </c>
      <c r="F10" s="27">
        <v>7910.7637619999996</v>
      </c>
      <c r="G10" s="28">
        <v>5.4736420000000001E-2</v>
      </c>
      <c r="H10" s="23" t="s">
        <v>148</v>
      </c>
    </row>
    <row r="11" spans="1:9" x14ac:dyDescent="0.2">
      <c r="A11" s="24">
        <v>5</v>
      </c>
      <c r="B11" s="25" t="s">
        <v>366</v>
      </c>
      <c r="C11" s="25" t="s">
        <v>367</v>
      </c>
      <c r="D11" s="25" t="s">
        <v>38</v>
      </c>
      <c r="E11" s="26">
        <v>235289</v>
      </c>
      <c r="F11" s="27">
        <v>7207.7255814999999</v>
      </c>
      <c r="G11" s="28">
        <v>4.9871939999999997E-2</v>
      </c>
      <c r="H11" s="23" t="s">
        <v>148</v>
      </c>
    </row>
    <row r="12" spans="1:9" x14ac:dyDescent="0.2">
      <c r="A12" s="24">
        <v>6</v>
      </c>
      <c r="B12" s="25" t="s">
        <v>581</v>
      </c>
      <c r="C12" s="25" t="s">
        <v>582</v>
      </c>
      <c r="D12" s="25" t="s">
        <v>272</v>
      </c>
      <c r="E12" s="26">
        <v>58511</v>
      </c>
      <c r="F12" s="27">
        <v>6741.7251864999998</v>
      </c>
      <c r="G12" s="28">
        <v>4.6647569999999999E-2</v>
      </c>
      <c r="H12" s="23" t="s">
        <v>148</v>
      </c>
    </row>
    <row r="13" spans="1:9" x14ac:dyDescent="0.2">
      <c r="A13" s="24">
        <v>7</v>
      </c>
      <c r="B13" s="25" t="s">
        <v>579</v>
      </c>
      <c r="C13" s="25" t="s">
        <v>580</v>
      </c>
      <c r="D13" s="25" t="s">
        <v>221</v>
      </c>
      <c r="E13" s="26">
        <v>453496</v>
      </c>
      <c r="F13" s="27">
        <v>6354.8394479999997</v>
      </c>
      <c r="G13" s="28">
        <v>4.3970620000000002E-2</v>
      </c>
      <c r="H13" s="23" t="s">
        <v>148</v>
      </c>
    </row>
    <row r="14" spans="1:9" x14ac:dyDescent="0.2">
      <c r="A14" s="24">
        <v>8</v>
      </c>
      <c r="B14" s="25" t="s">
        <v>354</v>
      </c>
      <c r="C14" s="25" t="s">
        <v>355</v>
      </c>
      <c r="D14" s="25" t="s">
        <v>233</v>
      </c>
      <c r="E14" s="26">
        <v>3000962</v>
      </c>
      <c r="F14" s="27">
        <v>6052.9403540000003</v>
      </c>
      <c r="G14" s="28">
        <v>4.1881710000000003E-2</v>
      </c>
      <c r="H14" s="23" t="s">
        <v>148</v>
      </c>
    </row>
    <row r="15" spans="1:9" x14ac:dyDescent="0.2">
      <c r="A15" s="24">
        <v>9</v>
      </c>
      <c r="B15" s="25" t="s">
        <v>708</v>
      </c>
      <c r="C15" s="25" t="s">
        <v>709</v>
      </c>
      <c r="D15" s="25" t="s">
        <v>203</v>
      </c>
      <c r="E15" s="26">
        <v>79027</v>
      </c>
      <c r="F15" s="27">
        <v>5228.584374</v>
      </c>
      <c r="G15" s="28">
        <v>3.6177800000000003E-2</v>
      </c>
      <c r="H15" s="23" t="s">
        <v>148</v>
      </c>
    </row>
    <row r="16" spans="1:9" x14ac:dyDescent="0.2">
      <c r="A16" s="24">
        <v>10</v>
      </c>
      <c r="B16" s="25" t="s">
        <v>441</v>
      </c>
      <c r="C16" s="25" t="s">
        <v>442</v>
      </c>
      <c r="D16" s="25" t="s">
        <v>38</v>
      </c>
      <c r="E16" s="26">
        <v>245560</v>
      </c>
      <c r="F16" s="27">
        <v>4853.4934000000003</v>
      </c>
      <c r="G16" s="28">
        <v>3.358245E-2</v>
      </c>
      <c r="H16" s="23" t="s">
        <v>148</v>
      </c>
    </row>
    <row r="17" spans="1:8" x14ac:dyDescent="0.2">
      <c r="A17" s="24">
        <v>11</v>
      </c>
      <c r="B17" s="25" t="s">
        <v>231</v>
      </c>
      <c r="C17" s="25" t="s">
        <v>232</v>
      </c>
      <c r="D17" s="25" t="s">
        <v>233</v>
      </c>
      <c r="E17" s="26">
        <v>86291</v>
      </c>
      <c r="F17" s="27">
        <v>4595.1251865000004</v>
      </c>
      <c r="G17" s="28">
        <v>3.1794740000000002E-2</v>
      </c>
      <c r="H17" s="23" t="s">
        <v>148</v>
      </c>
    </row>
    <row r="18" spans="1:8" x14ac:dyDescent="0.2">
      <c r="A18" s="24">
        <v>12</v>
      </c>
      <c r="B18" s="25" t="s">
        <v>786</v>
      </c>
      <c r="C18" s="25" t="s">
        <v>787</v>
      </c>
      <c r="D18" s="25" t="s">
        <v>89</v>
      </c>
      <c r="E18" s="26">
        <v>34697</v>
      </c>
      <c r="F18" s="27">
        <v>4327.7741585000003</v>
      </c>
      <c r="G18" s="28">
        <v>2.994488E-2</v>
      </c>
      <c r="H18" s="23" t="s">
        <v>148</v>
      </c>
    </row>
    <row r="19" spans="1:8" x14ac:dyDescent="0.2">
      <c r="A19" s="24">
        <v>13</v>
      </c>
      <c r="B19" s="25" t="s">
        <v>196</v>
      </c>
      <c r="C19" s="25" t="s">
        <v>197</v>
      </c>
      <c r="D19" s="25" t="s">
        <v>38</v>
      </c>
      <c r="E19" s="26">
        <v>837090</v>
      </c>
      <c r="F19" s="27">
        <v>3911.3030250000002</v>
      </c>
      <c r="G19" s="28">
        <v>2.7063219999999999E-2</v>
      </c>
      <c r="H19" s="23" t="s">
        <v>148</v>
      </c>
    </row>
    <row r="20" spans="1:8" x14ac:dyDescent="0.2">
      <c r="A20" s="24">
        <v>14</v>
      </c>
      <c r="B20" s="25" t="s">
        <v>794</v>
      </c>
      <c r="C20" s="25" t="s">
        <v>795</v>
      </c>
      <c r="D20" s="25" t="s">
        <v>525</v>
      </c>
      <c r="E20" s="26">
        <v>169170</v>
      </c>
      <c r="F20" s="27">
        <v>3807.5937749999998</v>
      </c>
      <c r="G20" s="28">
        <v>2.6345629999999998E-2</v>
      </c>
      <c r="H20" s="23" t="s">
        <v>148</v>
      </c>
    </row>
    <row r="21" spans="1:8" x14ac:dyDescent="0.2">
      <c r="A21" s="24">
        <v>15</v>
      </c>
      <c r="B21" s="25" t="s">
        <v>739</v>
      </c>
      <c r="C21" s="25" t="s">
        <v>740</v>
      </c>
      <c r="D21" s="25" t="s">
        <v>233</v>
      </c>
      <c r="E21" s="26">
        <v>80568</v>
      </c>
      <c r="F21" s="27">
        <v>3289.7525759999999</v>
      </c>
      <c r="G21" s="28">
        <v>2.2762569999999999E-2</v>
      </c>
      <c r="H21" s="23" t="s">
        <v>148</v>
      </c>
    </row>
    <row r="22" spans="1:8" x14ac:dyDescent="0.2">
      <c r="A22" s="24">
        <v>16</v>
      </c>
      <c r="B22" s="25" t="s">
        <v>681</v>
      </c>
      <c r="C22" s="25" t="s">
        <v>682</v>
      </c>
      <c r="D22" s="25" t="s">
        <v>525</v>
      </c>
      <c r="E22" s="26">
        <v>66325</v>
      </c>
      <c r="F22" s="27">
        <v>3274.398925</v>
      </c>
      <c r="G22" s="28">
        <v>2.2656329999999999E-2</v>
      </c>
      <c r="H22" s="23" t="s">
        <v>148</v>
      </c>
    </row>
    <row r="23" spans="1:8" x14ac:dyDescent="0.2">
      <c r="A23" s="24">
        <v>17</v>
      </c>
      <c r="B23" s="25" t="s">
        <v>240</v>
      </c>
      <c r="C23" s="25" t="s">
        <v>241</v>
      </c>
      <c r="D23" s="25" t="s">
        <v>233</v>
      </c>
      <c r="E23" s="26">
        <v>43401</v>
      </c>
      <c r="F23" s="27">
        <v>3116.7994140000001</v>
      </c>
      <c r="G23" s="28">
        <v>2.1565859999999999E-2</v>
      </c>
      <c r="H23" s="23" t="s">
        <v>148</v>
      </c>
    </row>
    <row r="24" spans="1:8" x14ac:dyDescent="0.2">
      <c r="A24" s="24">
        <v>18</v>
      </c>
      <c r="B24" s="25" t="s">
        <v>741</v>
      </c>
      <c r="C24" s="25" t="s">
        <v>742</v>
      </c>
      <c r="D24" s="25" t="s">
        <v>743</v>
      </c>
      <c r="E24" s="26">
        <v>838240</v>
      </c>
      <c r="F24" s="27">
        <v>2755.2948799999999</v>
      </c>
      <c r="G24" s="28">
        <v>1.906453E-2</v>
      </c>
      <c r="H24" s="23" t="s">
        <v>148</v>
      </c>
    </row>
    <row r="25" spans="1:8" x14ac:dyDescent="0.2">
      <c r="A25" s="24">
        <v>19</v>
      </c>
      <c r="B25" s="25" t="s">
        <v>92</v>
      </c>
      <c r="C25" s="25" t="s">
        <v>93</v>
      </c>
      <c r="D25" s="25" t="s">
        <v>71</v>
      </c>
      <c r="E25" s="26">
        <v>276884</v>
      </c>
      <c r="F25" s="27">
        <v>2501.2316139999998</v>
      </c>
      <c r="G25" s="28">
        <v>1.730661E-2</v>
      </c>
      <c r="H25" s="23" t="s">
        <v>148</v>
      </c>
    </row>
    <row r="26" spans="1:8" x14ac:dyDescent="0.2">
      <c r="A26" s="24">
        <v>20</v>
      </c>
      <c r="B26" s="25" t="s">
        <v>716</v>
      </c>
      <c r="C26" s="25" t="s">
        <v>717</v>
      </c>
      <c r="D26" s="25" t="s">
        <v>38</v>
      </c>
      <c r="E26" s="26">
        <v>96237</v>
      </c>
      <c r="F26" s="27">
        <v>2252.5713405000001</v>
      </c>
      <c r="G26" s="28">
        <v>1.558607E-2</v>
      </c>
      <c r="H26" s="23" t="s">
        <v>148</v>
      </c>
    </row>
    <row r="27" spans="1:8" x14ac:dyDescent="0.2">
      <c r="A27" s="24">
        <v>21</v>
      </c>
      <c r="B27" s="25" t="s">
        <v>224</v>
      </c>
      <c r="C27" s="25" t="s">
        <v>225</v>
      </c>
      <c r="D27" s="25" t="s">
        <v>226</v>
      </c>
      <c r="E27" s="26">
        <v>333235</v>
      </c>
      <c r="F27" s="27">
        <v>2213.8467224999999</v>
      </c>
      <c r="G27" s="28">
        <v>1.5318119999999999E-2</v>
      </c>
      <c r="H27" s="23" t="s">
        <v>148</v>
      </c>
    </row>
    <row r="28" spans="1:8" ht="25.5" x14ac:dyDescent="0.2">
      <c r="A28" s="24">
        <v>22</v>
      </c>
      <c r="B28" s="25" t="s">
        <v>499</v>
      </c>
      <c r="C28" s="25" t="s">
        <v>500</v>
      </c>
      <c r="D28" s="25" t="s">
        <v>211</v>
      </c>
      <c r="E28" s="26">
        <v>215942</v>
      </c>
      <c r="F28" s="27">
        <v>2163.5228980000002</v>
      </c>
      <c r="G28" s="28">
        <v>1.4969919999999999E-2</v>
      </c>
      <c r="H28" s="23" t="s">
        <v>148</v>
      </c>
    </row>
    <row r="29" spans="1:8" x14ac:dyDescent="0.2">
      <c r="A29" s="24">
        <v>23</v>
      </c>
      <c r="B29" s="25" t="s">
        <v>559</v>
      </c>
      <c r="C29" s="25" t="s">
        <v>560</v>
      </c>
      <c r="D29" s="25" t="s">
        <v>233</v>
      </c>
      <c r="E29" s="26">
        <v>1735009</v>
      </c>
      <c r="F29" s="27">
        <v>2110.6384484999999</v>
      </c>
      <c r="G29" s="28">
        <v>1.4604000000000001E-2</v>
      </c>
      <c r="H29" s="23" t="s">
        <v>148</v>
      </c>
    </row>
    <row r="30" spans="1:8" x14ac:dyDescent="0.2">
      <c r="A30" s="24">
        <v>24</v>
      </c>
      <c r="B30" s="25" t="s">
        <v>59</v>
      </c>
      <c r="C30" s="25" t="s">
        <v>60</v>
      </c>
      <c r="D30" s="25" t="s">
        <v>61</v>
      </c>
      <c r="E30" s="26">
        <v>212286</v>
      </c>
      <c r="F30" s="27">
        <v>2073.2912190000002</v>
      </c>
      <c r="G30" s="28">
        <v>1.434559E-2</v>
      </c>
      <c r="H30" s="23" t="s">
        <v>148</v>
      </c>
    </row>
    <row r="31" spans="1:8" x14ac:dyDescent="0.2">
      <c r="A31" s="24">
        <v>25</v>
      </c>
      <c r="B31" s="25" t="s">
        <v>583</v>
      </c>
      <c r="C31" s="25" t="s">
        <v>584</v>
      </c>
      <c r="D31" s="25" t="s">
        <v>272</v>
      </c>
      <c r="E31" s="26">
        <v>25666</v>
      </c>
      <c r="F31" s="27">
        <v>2022.185641</v>
      </c>
      <c r="G31" s="28">
        <v>1.3991979999999999E-2</v>
      </c>
      <c r="H31" s="23" t="s">
        <v>148</v>
      </c>
    </row>
    <row r="32" spans="1:8" x14ac:dyDescent="0.2">
      <c r="A32" s="24">
        <v>26</v>
      </c>
      <c r="B32" s="25" t="s">
        <v>219</v>
      </c>
      <c r="C32" s="25" t="s">
        <v>220</v>
      </c>
      <c r="D32" s="25" t="s">
        <v>221</v>
      </c>
      <c r="E32" s="26">
        <v>94931</v>
      </c>
      <c r="F32" s="27">
        <v>1897.9080174999999</v>
      </c>
      <c r="G32" s="28">
        <v>1.3132069999999999E-2</v>
      </c>
      <c r="H32" s="23" t="s">
        <v>148</v>
      </c>
    </row>
    <row r="33" spans="1:8" x14ac:dyDescent="0.2">
      <c r="A33" s="24">
        <v>27</v>
      </c>
      <c r="B33" s="25" t="s">
        <v>294</v>
      </c>
      <c r="C33" s="25" t="s">
        <v>295</v>
      </c>
      <c r="D33" s="25" t="s">
        <v>226</v>
      </c>
      <c r="E33" s="26">
        <v>1191918</v>
      </c>
      <c r="F33" s="27">
        <v>1777.6265052000001</v>
      </c>
      <c r="G33" s="28">
        <v>1.229981E-2</v>
      </c>
      <c r="H33" s="23" t="s">
        <v>148</v>
      </c>
    </row>
    <row r="34" spans="1:8" x14ac:dyDescent="0.2">
      <c r="A34" s="24">
        <v>28</v>
      </c>
      <c r="B34" s="25" t="s">
        <v>764</v>
      </c>
      <c r="C34" s="25" t="s">
        <v>765</v>
      </c>
      <c r="D34" s="25" t="s">
        <v>272</v>
      </c>
      <c r="E34" s="26">
        <v>46457</v>
      </c>
      <c r="F34" s="27">
        <v>1729.5708815</v>
      </c>
      <c r="G34" s="28">
        <v>1.196731E-2</v>
      </c>
      <c r="H34" s="23" t="s">
        <v>148</v>
      </c>
    </row>
    <row r="35" spans="1:8" x14ac:dyDescent="0.2">
      <c r="A35" s="24">
        <v>29</v>
      </c>
      <c r="B35" s="25" t="s">
        <v>342</v>
      </c>
      <c r="C35" s="25" t="s">
        <v>343</v>
      </c>
      <c r="D35" s="25" t="s">
        <v>221</v>
      </c>
      <c r="E35" s="26">
        <v>294842</v>
      </c>
      <c r="F35" s="27">
        <v>1591.114853</v>
      </c>
      <c r="G35" s="28">
        <v>1.10093E-2</v>
      </c>
      <c r="H35" s="23" t="s">
        <v>148</v>
      </c>
    </row>
    <row r="36" spans="1:8" x14ac:dyDescent="0.2">
      <c r="A36" s="24">
        <v>30</v>
      </c>
      <c r="B36" s="25" t="s">
        <v>249</v>
      </c>
      <c r="C36" s="25" t="s">
        <v>250</v>
      </c>
      <c r="D36" s="25" t="s">
        <v>226</v>
      </c>
      <c r="E36" s="26">
        <v>97705</v>
      </c>
      <c r="F36" s="27">
        <v>800.64362249999999</v>
      </c>
      <c r="G36" s="28">
        <v>5.5398399999999999E-3</v>
      </c>
      <c r="H36" s="23" t="s">
        <v>148</v>
      </c>
    </row>
    <row r="37" spans="1:8" x14ac:dyDescent="0.2">
      <c r="A37" s="24">
        <v>31</v>
      </c>
      <c r="B37" s="25" t="s">
        <v>810</v>
      </c>
      <c r="C37" s="25" t="s">
        <v>811</v>
      </c>
      <c r="D37" s="25" t="s">
        <v>233</v>
      </c>
      <c r="E37" s="26">
        <v>110959</v>
      </c>
      <c r="F37" s="27">
        <v>746.64311099999998</v>
      </c>
      <c r="G37" s="28">
        <v>5.1662000000000001E-3</v>
      </c>
      <c r="H37" s="23" t="s">
        <v>148</v>
      </c>
    </row>
    <row r="38" spans="1:8" x14ac:dyDescent="0.2">
      <c r="A38" s="24">
        <v>32</v>
      </c>
      <c r="B38" s="25" t="s">
        <v>270</v>
      </c>
      <c r="C38" s="25" t="s">
        <v>271</v>
      </c>
      <c r="D38" s="25" t="s">
        <v>272</v>
      </c>
      <c r="E38" s="26">
        <v>16314</v>
      </c>
      <c r="F38" s="27">
        <v>394.77432900000002</v>
      </c>
      <c r="G38" s="28">
        <v>2.7315400000000002E-3</v>
      </c>
      <c r="H38" s="23" t="s">
        <v>148</v>
      </c>
    </row>
    <row r="39" spans="1:8" x14ac:dyDescent="0.2">
      <c r="A39" s="21"/>
      <c r="B39" s="21"/>
      <c r="C39" s="22" t="s">
        <v>147</v>
      </c>
      <c r="D39" s="21"/>
      <c r="E39" s="21" t="s">
        <v>148</v>
      </c>
      <c r="F39" s="29">
        <v>136661.77032770001</v>
      </c>
      <c r="G39" s="30">
        <v>0.94559473999999999</v>
      </c>
      <c r="H39" s="23" t="s">
        <v>148</v>
      </c>
    </row>
    <row r="40" spans="1:8" x14ac:dyDescent="0.2">
      <c r="A40" s="21"/>
      <c r="B40" s="21"/>
      <c r="C40" s="31"/>
      <c r="D40" s="21"/>
      <c r="E40" s="21"/>
      <c r="F40" s="32"/>
      <c r="G40" s="32"/>
      <c r="H40" s="23" t="s">
        <v>148</v>
      </c>
    </row>
    <row r="41" spans="1:8" x14ac:dyDescent="0.2">
      <c r="A41" s="21"/>
      <c r="B41" s="21"/>
      <c r="C41" s="22" t="s">
        <v>149</v>
      </c>
      <c r="D41" s="21"/>
      <c r="E41" s="21"/>
      <c r="F41" s="21"/>
      <c r="G41" s="21"/>
      <c r="H41" s="23" t="s">
        <v>148</v>
      </c>
    </row>
    <row r="42" spans="1:8" x14ac:dyDescent="0.2">
      <c r="A42" s="21"/>
      <c r="B42" s="21"/>
      <c r="C42" s="22" t="s">
        <v>147</v>
      </c>
      <c r="D42" s="21"/>
      <c r="E42" s="21" t="s">
        <v>148</v>
      </c>
      <c r="F42" s="33" t="s">
        <v>150</v>
      </c>
      <c r="G42" s="30">
        <v>0</v>
      </c>
      <c r="H42" s="23" t="s">
        <v>148</v>
      </c>
    </row>
    <row r="43" spans="1:8" x14ac:dyDescent="0.2">
      <c r="A43" s="21"/>
      <c r="B43" s="21"/>
      <c r="C43" s="31"/>
      <c r="D43" s="21"/>
      <c r="E43" s="21"/>
      <c r="F43" s="32"/>
      <c r="G43" s="32"/>
      <c r="H43" s="23" t="s">
        <v>148</v>
      </c>
    </row>
    <row r="44" spans="1:8" x14ac:dyDescent="0.2">
      <c r="A44" s="21"/>
      <c r="B44" s="21"/>
      <c r="C44" s="22" t="s">
        <v>151</v>
      </c>
      <c r="D44" s="21"/>
      <c r="E44" s="21"/>
      <c r="F44" s="21"/>
      <c r="G44" s="21"/>
      <c r="H44" s="23" t="s">
        <v>148</v>
      </c>
    </row>
    <row r="45" spans="1:8" x14ac:dyDescent="0.2">
      <c r="A45" s="21"/>
      <c r="B45" s="21"/>
      <c r="C45" s="22" t="s">
        <v>147</v>
      </c>
      <c r="D45" s="21"/>
      <c r="E45" s="21" t="s">
        <v>148</v>
      </c>
      <c r="F45" s="33" t="s">
        <v>150</v>
      </c>
      <c r="G45" s="30">
        <v>0</v>
      </c>
      <c r="H45" s="23" t="s">
        <v>148</v>
      </c>
    </row>
    <row r="46" spans="1:8" x14ac:dyDescent="0.2">
      <c r="A46" s="21"/>
      <c r="B46" s="21"/>
      <c r="C46" s="31"/>
      <c r="D46" s="21"/>
      <c r="E46" s="21"/>
      <c r="F46" s="32"/>
      <c r="G46" s="32"/>
      <c r="H46" s="23" t="s">
        <v>148</v>
      </c>
    </row>
    <row r="47" spans="1:8" x14ac:dyDescent="0.2">
      <c r="A47" s="21"/>
      <c r="B47" s="21"/>
      <c r="C47" s="22" t="s">
        <v>152</v>
      </c>
      <c r="D47" s="21"/>
      <c r="E47" s="21"/>
      <c r="F47" s="21"/>
      <c r="G47" s="21"/>
      <c r="H47" s="23" t="s">
        <v>148</v>
      </c>
    </row>
    <row r="48" spans="1:8" x14ac:dyDescent="0.2">
      <c r="A48" s="21"/>
      <c r="B48" s="21"/>
      <c r="C48" s="22" t="s">
        <v>147</v>
      </c>
      <c r="D48" s="21"/>
      <c r="E48" s="21" t="s">
        <v>148</v>
      </c>
      <c r="F48" s="33" t="s">
        <v>150</v>
      </c>
      <c r="G48" s="30">
        <v>0</v>
      </c>
      <c r="H48" s="23" t="s">
        <v>148</v>
      </c>
    </row>
    <row r="49" spans="1:8" x14ac:dyDescent="0.2">
      <c r="A49" s="21"/>
      <c r="B49" s="21"/>
      <c r="C49" s="31"/>
      <c r="D49" s="21"/>
      <c r="E49" s="21"/>
      <c r="F49" s="32"/>
      <c r="G49" s="32"/>
      <c r="H49" s="23" t="s">
        <v>148</v>
      </c>
    </row>
    <row r="50" spans="1:8" x14ac:dyDescent="0.2">
      <c r="A50" s="21"/>
      <c r="B50" s="21"/>
      <c r="C50" s="22" t="s">
        <v>153</v>
      </c>
      <c r="D50" s="21"/>
      <c r="E50" s="21"/>
      <c r="F50" s="32"/>
      <c r="G50" s="32"/>
      <c r="H50" s="23" t="s">
        <v>148</v>
      </c>
    </row>
    <row r="51" spans="1:8" x14ac:dyDescent="0.2">
      <c r="A51" s="21"/>
      <c r="B51" s="21"/>
      <c r="C51" s="22" t="s">
        <v>147</v>
      </c>
      <c r="D51" s="21"/>
      <c r="E51" s="21" t="s">
        <v>148</v>
      </c>
      <c r="F51" s="33" t="s">
        <v>150</v>
      </c>
      <c r="G51" s="30">
        <v>0</v>
      </c>
      <c r="H51" s="23" t="s">
        <v>148</v>
      </c>
    </row>
    <row r="52" spans="1:8" x14ac:dyDescent="0.2">
      <c r="A52" s="21"/>
      <c r="B52" s="21"/>
      <c r="C52" s="31"/>
      <c r="D52" s="21"/>
      <c r="E52" s="21"/>
      <c r="F52" s="32"/>
      <c r="G52" s="32"/>
      <c r="H52" s="23" t="s">
        <v>148</v>
      </c>
    </row>
    <row r="53" spans="1:8" x14ac:dyDescent="0.2">
      <c r="A53" s="21"/>
      <c r="B53" s="21"/>
      <c r="C53" s="22" t="s">
        <v>154</v>
      </c>
      <c r="D53" s="21"/>
      <c r="E53" s="21"/>
      <c r="F53" s="32"/>
      <c r="G53" s="32"/>
      <c r="H53" s="23" t="s">
        <v>148</v>
      </c>
    </row>
    <row r="54" spans="1:8" x14ac:dyDescent="0.2">
      <c r="A54" s="21"/>
      <c r="B54" s="21"/>
      <c r="C54" s="22" t="s">
        <v>147</v>
      </c>
      <c r="D54" s="21"/>
      <c r="E54" s="21" t="s">
        <v>148</v>
      </c>
      <c r="F54" s="33" t="s">
        <v>150</v>
      </c>
      <c r="G54" s="30">
        <v>0</v>
      </c>
      <c r="H54" s="23" t="s">
        <v>148</v>
      </c>
    </row>
    <row r="55" spans="1:8" x14ac:dyDescent="0.2">
      <c r="A55" s="21"/>
      <c r="B55" s="21"/>
      <c r="C55" s="31"/>
      <c r="D55" s="21"/>
      <c r="E55" s="21"/>
      <c r="F55" s="32"/>
      <c r="G55" s="32"/>
      <c r="H55" s="23" t="s">
        <v>148</v>
      </c>
    </row>
    <row r="56" spans="1:8" x14ac:dyDescent="0.2">
      <c r="A56" s="21"/>
      <c r="B56" s="21"/>
      <c r="C56" s="22" t="s">
        <v>155</v>
      </c>
      <c r="D56" s="21"/>
      <c r="E56" s="21"/>
      <c r="F56" s="29">
        <v>136661.77032770001</v>
      </c>
      <c r="G56" s="30">
        <v>0.94559473999999999</v>
      </c>
      <c r="H56" s="23" t="s">
        <v>148</v>
      </c>
    </row>
    <row r="57" spans="1:8" x14ac:dyDescent="0.2">
      <c r="A57" s="21"/>
      <c r="B57" s="21"/>
      <c r="C57" s="31"/>
      <c r="D57" s="21"/>
      <c r="E57" s="21"/>
      <c r="F57" s="32"/>
      <c r="G57" s="32"/>
      <c r="H57" s="23" t="s">
        <v>148</v>
      </c>
    </row>
    <row r="58" spans="1:8" x14ac:dyDescent="0.2">
      <c r="A58" s="21"/>
      <c r="B58" s="21"/>
      <c r="C58" s="22" t="s">
        <v>156</v>
      </c>
      <c r="D58" s="21"/>
      <c r="E58" s="21"/>
      <c r="F58" s="32"/>
      <c r="G58" s="32"/>
      <c r="H58" s="23" t="s">
        <v>148</v>
      </c>
    </row>
    <row r="59" spans="1:8" x14ac:dyDescent="0.2">
      <c r="A59" s="21"/>
      <c r="B59" s="21"/>
      <c r="C59" s="22" t="s">
        <v>10</v>
      </c>
      <c r="D59" s="21"/>
      <c r="E59" s="21"/>
      <c r="F59" s="32"/>
      <c r="G59" s="32"/>
      <c r="H59" s="23" t="s">
        <v>148</v>
      </c>
    </row>
    <row r="60" spans="1:8" x14ac:dyDescent="0.2">
      <c r="A60" s="21"/>
      <c r="B60" s="21"/>
      <c r="C60" s="22" t="s">
        <v>147</v>
      </c>
      <c r="D60" s="21"/>
      <c r="E60" s="21" t="s">
        <v>148</v>
      </c>
      <c r="F60" s="33" t="s">
        <v>150</v>
      </c>
      <c r="G60" s="30">
        <v>0</v>
      </c>
      <c r="H60" s="23" t="s">
        <v>148</v>
      </c>
    </row>
    <row r="61" spans="1:8" x14ac:dyDescent="0.2">
      <c r="A61" s="21"/>
      <c r="B61" s="21"/>
      <c r="C61" s="31"/>
      <c r="D61" s="21"/>
      <c r="E61" s="21"/>
      <c r="F61" s="32"/>
      <c r="G61" s="32"/>
      <c r="H61" s="23" t="s">
        <v>148</v>
      </c>
    </row>
    <row r="62" spans="1:8" x14ac:dyDescent="0.2">
      <c r="A62" s="21"/>
      <c r="B62" s="21"/>
      <c r="C62" s="22" t="s">
        <v>157</v>
      </c>
      <c r="D62" s="21"/>
      <c r="E62" s="21"/>
      <c r="F62" s="21"/>
      <c r="G62" s="21"/>
      <c r="H62" s="23" t="s">
        <v>148</v>
      </c>
    </row>
    <row r="63" spans="1:8" x14ac:dyDescent="0.2">
      <c r="A63" s="21"/>
      <c r="B63" s="21"/>
      <c r="C63" s="22" t="s">
        <v>147</v>
      </c>
      <c r="D63" s="21"/>
      <c r="E63" s="21" t="s">
        <v>148</v>
      </c>
      <c r="F63" s="33" t="s">
        <v>150</v>
      </c>
      <c r="G63" s="30">
        <v>0</v>
      </c>
      <c r="H63" s="23" t="s">
        <v>148</v>
      </c>
    </row>
    <row r="64" spans="1:8" x14ac:dyDescent="0.2">
      <c r="A64" s="21"/>
      <c r="B64" s="21"/>
      <c r="C64" s="31"/>
      <c r="D64" s="21"/>
      <c r="E64" s="21"/>
      <c r="F64" s="32"/>
      <c r="G64" s="32"/>
      <c r="H64" s="23" t="s">
        <v>148</v>
      </c>
    </row>
    <row r="65" spans="1:8" x14ac:dyDescent="0.2">
      <c r="A65" s="21"/>
      <c r="B65" s="21"/>
      <c r="C65" s="22" t="s">
        <v>158</v>
      </c>
      <c r="D65" s="21"/>
      <c r="E65" s="21"/>
      <c r="F65" s="21"/>
      <c r="G65" s="21"/>
      <c r="H65" s="23" t="s">
        <v>148</v>
      </c>
    </row>
    <row r="66" spans="1:8" x14ac:dyDescent="0.2">
      <c r="A66" s="21"/>
      <c r="B66" s="21"/>
      <c r="C66" s="22" t="s">
        <v>147</v>
      </c>
      <c r="D66" s="21"/>
      <c r="E66" s="21" t="s">
        <v>148</v>
      </c>
      <c r="F66" s="33" t="s">
        <v>150</v>
      </c>
      <c r="G66" s="30">
        <v>0</v>
      </c>
      <c r="H66" s="23" t="s">
        <v>148</v>
      </c>
    </row>
    <row r="67" spans="1:8" x14ac:dyDescent="0.2">
      <c r="A67" s="21"/>
      <c r="B67" s="21"/>
      <c r="C67" s="31"/>
      <c r="D67" s="21"/>
      <c r="E67" s="21"/>
      <c r="F67" s="32"/>
      <c r="G67" s="32"/>
      <c r="H67" s="23" t="s">
        <v>148</v>
      </c>
    </row>
    <row r="68" spans="1:8" x14ac:dyDescent="0.2">
      <c r="A68" s="21"/>
      <c r="B68" s="21"/>
      <c r="C68" s="22" t="s">
        <v>159</v>
      </c>
      <c r="D68" s="21"/>
      <c r="E68" s="21"/>
      <c r="F68" s="32"/>
      <c r="G68" s="32"/>
      <c r="H68" s="23" t="s">
        <v>148</v>
      </c>
    </row>
    <row r="69" spans="1:8" x14ac:dyDescent="0.2">
      <c r="A69" s="21"/>
      <c r="B69" s="21"/>
      <c r="C69" s="22" t="s">
        <v>147</v>
      </c>
      <c r="D69" s="21"/>
      <c r="E69" s="21" t="s">
        <v>148</v>
      </c>
      <c r="F69" s="33" t="s">
        <v>150</v>
      </c>
      <c r="G69" s="30">
        <v>0</v>
      </c>
      <c r="H69" s="23" t="s">
        <v>148</v>
      </c>
    </row>
    <row r="70" spans="1:8" x14ac:dyDescent="0.2">
      <c r="A70" s="21"/>
      <c r="B70" s="21"/>
      <c r="C70" s="31"/>
      <c r="D70" s="21"/>
      <c r="E70" s="21"/>
      <c r="F70" s="32"/>
      <c r="G70" s="32"/>
      <c r="H70" s="23" t="s">
        <v>148</v>
      </c>
    </row>
    <row r="71" spans="1:8" x14ac:dyDescent="0.2">
      <c r="A71" s="21"/>
      <c r="B71" s="21"/>
      <c r="C71" s="22" t="s">
        <v>160</v>
      </c>
      <c r="D71" s="21"/>
      <c r="E71" s="21"/>
      <c r="F71" s="29">
        <v>0</v>
      </c>
      <c r="G71" s="30">
        <v>0</v>
      </c>
      <c r="H71" s="23" t="s">
        <v>148</v>
      </c>
    </row>
    <row r="72" spans="1:8" x14ac:dyDescent="0.2">
      <c r="A72" s="21"/>
      <c r="B72" s="21"/>
      <c r="C72" s="31"/>
      <c r="D72" s="21"/>
      <c r="E72" s="21"/>
      <c r="F72" s="32"/>
      <c r="G72" s="32"/>
      <c r="H72" s="23" t="s">
        <v>148</v>
      </c>
    </row>
    <row r="73" spans="1:8" x14ac:dyDescent="0.2">
      <c r="A73" s="21"/>
      <c r="B73" s="21"/>
      <c r="C73" s="22" t="s">
        <v>161</v>
      </c>
      <c r="D73" s="21"/>
      <c r="E73" s="21"/>
      <c r="F73" s="32"/>
      <c r="G73" s="32"/>
      <c r="H73" s="23" t="s">
        <v>148</v>
      </c>
    </row>
    <row r="74" spans="1:8" x14ac:dyDescent="0.2">
      <c r="A74" s="21"/>
      <c r="B74" s="21"/>
      <c r="C74" s="22" t="s">
        <v>162</v>
      </c>
      <c r="D74" s="21"/>
      <c r="E74" s="21"/>
      <c r="F74" s="32"/>
      <c r="G74" s="32"/>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163</v>
      </c>
      <c r="D77" s="21"/>
      <c r="E77" s="21"/>
      <c r="F77" s="32"/>
      <c r="G77" s="32"/>
      <c r="H77" s="23" t="s">
        <v>148</v>
      </c>
    </row>
    <row r="78" spans="1:8" x14ac:dyDescent="0.2">
      <c r="A78" s="21"/>
      <c r="B78" s="21"/>
      <c r="C78" s="22" t="s">
        <v>147</v>
      </c>
      <c r="D78" s="21"/>
      <c r="E78" s="21" t="s">
        <v>148</v>
      </c>
      <c r="F78" s="33" t="s">
        <v>150</v>
      </c>
      <c r="G78" s="30">
        <v>0</v>
      </c>
      <c r="H78" s="23" t="s">
        <v>148</v>
      </c>
    </row>
    <row r="79" spans="1:8" x14ac:dyDescent="0.2">
      <c r="A79" s="21"/>
      <c r="B79" s="21"/>
      <c r="C79" s="31"/>
      <c r="D79" s="21"/>
      <c r="E79" s="21"/>
      <c r="F79" s="32"/>
      <c r="G79" s="32"/>
      <c r="H79" s="23" t="s">
        <v>148</v>
      </c>
    </row>
    <row r="80" spans="1:8" x14ac:dyDescent="0.2">
      <c r="A80" s="21"/>
      <c r="B80" s="21"/>
      <c r="C80" s="22" t="s">
        <v>164</v>
      </c>
      <c r="D80" s="21"/>
      <c r="E80" s="21"/>
      <c r="F80" s="32"/>
      <c r="G80" s="32"/>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165</v>
      </c>
      <c r="D83" s="21"/>
      <c r="E83" s="21"/>
      <c r="F83" s="32"/>
      <c r="G83" s="32"/>
      <c r="H83" s="23" t="s">
        <v>148</v>
      </c>
    </row>
    <row r="84" spans="1:8" x14ac:dyDescent="0.2">
      <c r="A84" s="24">
        <v>1</v>
      </c>
      <c r="B84" s="25"/>
      <c r="C84" s="25" t="s">
        <v>166</v>
      </c>
      <c r="D84" s="25"/>
      <c r="E84" s="35"/>
      <c r="F84" s="27">
        <v>7171.219676572</v>
      </c>
      <c r="G84" s="28">
        <v>4.9619339999999998E-2</v>
      </c>
      <c r="H84" s="23">
        <v>6.76</v>
      </c>
    </row>
    <row r="85" spans="1:8" x14ac:dyDescent="0.2">
      <c r="A85" s="21"/>
      <c r="B85" s="21"/>
      <c r="C85" s="22" t="s">
        <v>147</v>
      </c>
      <c r="D85" s="21"/>
      <c r="E85" s="21" t="s">
        <v>148</v>
      </c>
      <c r="F85" s="29">
        <v>7171.219676572</v>
      </c>
      <c r="G85" s="30">
        <v>4.9619339999999998E-2</v>
      </c>
      <c r="H85" s="23" t="s">
        <v>148</v>
      </c>
    </row>
    <row r="86" spans="1:8" x14ac:dyDescent="0.2">
      <c r="A86" s="21"/>
      <c r="B86" s="21"/>
      <c r="C86" s="31"/>
      <c r="D86" s="21"/>
      <c r="E86" s="21"/>
      <c r="F86" s="32"/>
      <c r="G86" s="32"/>
      <c r="H86" s="23" t="s">
        <v>148</v>
      </c>
    </row>
    <row r="87" spans="1:8" x14ac:dyDescent="0.2">
      <c r="A87" s="21"/>
      <c r="B87" s="21"/>
      <c r="C87" s="22" t="s">
        <v>167</v>
      </c>
      <c r="D87" s="21"/>
      <c r="E87" s="21"/>
      <c r="F87" s="29">
        <v>7171.219676572</v>
      </c>
      <c r="G87" s="30">
        <v>4.9619339999999998E-2</v>
      </c>
      <c r="H87" s="23" t="s">
        <v>148</v>
      </c>
    </row>
    <row r="88" spans="1:8" x14ac:dyDescent="0.2">
      <c r="A88" s="21"/>
      <c r="B88" s="21"/>
      <c r="C88" s="32"/>
      <c r="D88" s="21"/>
      <c r="E88" s="21"/>
      <c r="F88" s="21"/>
      <c r="G88" s="21"/>
      <c r="H88" s="23" t="s">
        <v>148</v>
      </c>
    </row>
    <row r="89" spans="1:8" x14ac:dyDescent="0.2">
      <c r="A89" s="21"/>
      <c r="B89" s="21"/>
      <c r="C89" s="22" t="s">
        <v>168</v>
      </c>
      <c r="D89" s="21"/>
      <c r="E89" s="21"/>
      <c r="F89" s="21"/>
      <c r="G89" s="21"/>
      <c r="H89" s="23" t="s">
        <v>148</v>
      </c>
    </row>
    <row r="90" spans="1:8" x14ac:dyDescent="0.2">
      <c r="A90" s="21"/>
      <c r="B90" s="21"/>
      <c r="C90" s="22" t="s">
        <v>169</v>
      </c>
      <c r="D90" s="21"/>
      <c r="E90" s="21"/>
      <c r="F90" s="21"/>
      <c r="G90" s="21"/>
      <c r="H90" s="23" t="s">
        <v>148</v>
      </c>
    </row>
    <row r="91" spans="1:8" x14ac:dyDescent="0.2">
      <c r="A91" s="21"/>
      <c r="B91" s="21"/>
      <c r="C91" s="22" t="s">
        <v>147</v>
      </c>
      <c r="D91" s="21"/>
      <c r="E91" s="21" t="s">
        <v>148</v>
      </c>
      <c r="F91" s="33" t="s">
        <v>150</v>
      </c>
      <c r="G91" s="30">
        <v>0</v>
      </c>
      <c r="H91" s="23" t="s">
        <v>148</v>
      </c>
    </row>
    <row r="92" spans="1:8" x14ac:dyDescent="0.2">
      <c r="A92" s="21"/>
      <c r="B92" s="21"/>
      <c r="C92" s="31"/>
      <c r="D92" s="21"/>
      <c r="E92" s="21"/>
      <c r="F92" s="32"/>
      <c r="G92" s="32"/>
      <c r="H92" s="23" t="s">
        <v>148</v>
      </c>
    </row>
    <row r="93" spans="1:8" x14ac:dyDescent="0.2">
      <c r="A93" s="21"/>
      <c r="B93" s="21"/>
      <c r="C93" s="22" t="s">
        <v>170</v>
      </c>
      <c r="D93" s="21"/>
      <c r="E93" s="21"/>
      <c r="F93" s="21"/>
      <c r="G93" s="21"/>
      <c r="H93" s="23" t="s">
        <v>148</v>
      </c>
    </row>
    <row r="94" spans="1:8" x14ac:dyDescent="0.2">
      <c r="A94" s="21"/>
      <c r="B94" s="21"/>
      <c r="C94" s="22" t="s">
        <v>171</v>
      </c>
      <c r="D94" s="21"/>
      <c r="E94" s="21"/>
      <c r="F94" s="21"/>
      <c r="G94" s="21"/>
      <c r="H94" s="23" t="s">
        <v>148</v>
      </c>
    </row>
    <row r="95" spans="1:8" x14ac:dyDescent="0.2">
      <c r="A95" s="21"/>
      <c r="B95" s="21"/>
      <c r="C95" s="22" t="s">
        <v>147</v>
      </c>
      <c r="D95" s="21"/>
      <c r="E95" s="21" t="s">
        <v>148</v>
      </c>
      <c r="F95" s="33" t="s">
        <v>150</v>
      </c>
      <c r="G95" s="30">
        <v>0</v>
      </c>
      <c r="H95" s="23" t="s">
        <v>148</v>
      </c>
    </row>
    <row r="96" spans="1:8" x14ac:dyDescent="0.2">
      <c r="A96" s="21"/>
      <c r="B96" s="21"/>
      <c r="C96" s="31"/>
      <c r="D96" s="21"/>
      <c r="E96" s="21"/>
      <c r="F96" s="32"/>
      <c r="G96" s="32"/>
      <c r="H96" s="23" t="s">
        <v>148</v>
      </c>
    </row>
    <row r="97" spans="1:17" x14ac:dyDescent="0.2">
      <c r="A97" s="21"/>
      <c r="B97" s="21"/>
      <c r="C97" s="22" t="s">
        <v>172</v>
      </c>
      <c r="D97" s="21"/>
      <c r="E97" s="21"/>
      <c r="F97" s="32"/>
      <c r="G97" s="32"/>
      <c r="H97" s="23" t="s">
        <v>148</v>
      </c>
    </row>
    <row r="98" spans="1:17" x14ac:dyDescent="0.2">
      <c r="A98" s="21"/>
      <c r="B98" s="21"/>
      <c r="C98" s="22" t="s">
        <v>147</v>
      </c>
      <c r="D98" s="21"/>
      <c r="E98" s="21" t="s">
        <v>148</v>
      </c>
      <c r="F98" s="33" t="s">
        <v>150</v>
      </c>
      <c r="G98" s="30">
        <v>0</v>
      </c>
      <c r="H98" s="23" t="s">
        <v>148</v>
      </c>
    </row>
    <row r="99" spans="1:17" x14ac:dyDescent="0.2">
      <c r="A99" s="21"/>
      <c r="B99" s="25"/>
      <c r="C99" s="25"/>
      <c r="D99" s="22"/>
      <c r="E99" s="21"/>
      <c r="F99" s="25"/>
      <c r="G99" s="35"/>
      <c r="H99" s="23" t="s">
        <v>148</v>
      </c>
    </row>
    <row r="100" spans="1:17" x14ac:dyDescent="0.2">
      <c r="A100" s="35"/>
      <c r="B100" s="25"/>
      <c r="C100" s="25" t="s">
        <v>173</v>
      </c>
      <c r="D100" s="25"/>
      <c r="E100" s="35"/>
      <c r="F100" s="27">
        <v>691.68753393999998</v>
      </c>
      <c r="G100" s="28">
        <v>4.7859499999999998E-3</v>
      </c>
      <c r="H100" s="23" t="s">
        <v>148</v>
      </c>
    </row>
    <row r="101" spans="1:17" x14ac:dyDescent="0.2">
      <c r="A101" s="31"/>
      <c r="B101" s="31"/>
      <c r="C101" s="22" t="s">
        <v>174</v>
      </c>
      <c r="D101" s="32"/>
      <c r="E101" s="32"/>
      <c r="F101" s="29">
        <v>144524.67753821201</v>
      </c>
      <c r="G101" s="36">
        <v>1.00000003</v>
      </c>
      <c r="H101" s="23" t="s">
        <v>148</v>
      </c>
    </row>
    <row r="102" spans="1:17" x14ac:dyDescent="0.2">
      <c r="A102" s="66"/>
      <c r="B102" s="66"/>
      <c r="C102" s="66"/>
      <c r="D102" s="67"/>
      <c r="E102" s="67"/>
      <c r="F102" s="67"/>
      <c r="G102" s="67"/>
    </row>
    <row r="103" spans="1:17" x14ac:dyDescent="0.2">
      <c r="A103" s="39"/>
      <c r="B103" s="217" t="s">
        <v>848</v>
      </c>
      <c r="C103" s="217"/>
      <c r="D103" s="217"/>
      <c r="E103" s="217"/>
      <c r="F103" s="217"/>
      <c r="G103" s="217"/>
      <c r="H103" s="217"/>
      <c r="J103" s="41"/>
    </row>
    <row r="104" spans="1:17" x14ac:dyDescent="0.2">
      <c r="A104" s="39"/>
      <c r="B104" s="217" t="s">
        <v>849</v>
      </c>
      <c r="C104" s="217"/>
      <c r="D104" s="217"/>
      <c r="E104" s="217"/>
      <c r="F104" s="217"/>
      <c r="G104" s="217"/>
      <c r="H104" s="217"/>
      <c r="J104" s="41"/>
    </row>
    <row r="105" spans="1:17" x14ac:dyDescent="0.2">
      <c r="A105" s="39"/>
      <c r="B105" s="217" t="s">
        <v>850</v>
      </c>
      <c r="C105" s="217"/>
      <c r="D105" s="217"/>
      <c r="E105" s="217"/>
      <c r="F105" s="217"/>
      <c r="G105" s="217"/>
      <c r="H105" s="217"/>
      <c r="J105" s="41"/>
    </row>
    <row r="106" spans="1:17" s="43" customFormat="1" ht="66.75" customHeight="1" x14ac:dyDescent="0.25">
      <c r="A106" s="42"/>
      <c r="B106" s="218" t="s">
        <v>851</v>
      </c>
      <c r="C106" s="218"/>
      <c r="D106" s="218"/>
      <c r="E106" s="218"/>
      <c r="F106" s="218"/>
      <c r="G106" s="218"/>
      <c r="H106" s="218"/>
      <c r="I106"/>
      <c r="J106" s="41"/>
      <c r="K106"/>
      <c r="L106"/>
      <c r="M106"/>
      <c r="N106"/>
      <c r="O106"/>
      <c r="P106"/>
      <c r="Q106"/>
    </row>
    <row r="107" spans="1:17" x14ac:dyDescent="0.2">
      <c r="A107" s="39"/>
      <c r="B107" s="217" t="s">
        <v>852</v>
      </c>
      <c r="C107" s="217"/>
      <c r="D107" s="217"/>
      <c r="E107" s="217"/>
      <c r="F107" s="217"/>
      <c r="G107" s="217"/>
      <c r="H107" s="217"/>
      <c r="J107" s="41"/>
    </row>
    <row r="108" spans="1:17" x14ac:dyDescent="0.2">
      <c r="A108" s="45"/>
      <c r="B108" s="222" t="s">
        <v>148</v>
      </c>
      <c r="C108" s="222"/>
      <c r="D108" s="222"/>
      <c r="E108" s="222"/>
      <c r="F108" s="222"/>
      <c r="G108" s="47"/>
    </row>
    <row r="109" spans="1:17" x14ac:dyDescent="0.2">
      <c r="A109" s="45"/>
      <c r="B109" s="45"/>
      <c r="C109" s="45"/>
      <c r="D109" s="47"/>
      <c r="E109" s="47"/>
      <c r="F109" s="47"/>
      <c r="G109" s="47"/>
    </row>
    <row r="110" spans="1:17" x14ac:dyDescent="0.2">
      <c r="A110" s="45"/>
      <c r="B110" s="214" t="s">
        <v>175</v>
      </c>
      <c r="C110" s="215"/>
      <c r="D110" s="216"/>
      <c r="E110" s="46"/>
      <c r="F110" s="47"/>
      <c r="G110" s="47"/>
    </row>
    <row r="111" spans="1:17" ht="30.75" customHeight="1" x14ac:dyDescent="0.2">
      <c r="A111" s="45"/>
      <c r="B111" s="212" t="s">
        <v>176</v>
      </c>
      <c r="C111" s="213"/>
      <c r="D111" s="22" t="s">
        <v>177</v>
      </c>
      <c r="E111" s="46"/>
      <c r="F111" s="47"/>
      <c r="G111" s="47"/>
    </row>
    <row r="112" spans="1:17" ht="12.75" customHeight="1" x14ac:dyDescent="0.2">
      <c r="A112" s="45"/>
      <c r="B112" s="210" t="s">
        <v>853</v>
      </c>
      <c r="C112" s="211"/>
      <c r="D112" s="22" t="s">
        <v>177</v>
      </c>
      <c r="E112" s="46"/>
      <c r="F112" s="47"/>
      <c r="G112" s="47"/>
    </row>
    <row r="113" spans="1:10" x14ac:dyDescent="0.2">
      <c r="A113" s="45"/>
      <c r="B113" s="212" t="s">
        <v>178</v>
      </c>
      <c r="C113" s="213"/>
      <c r="D113" s="32" t="s">
        <v>148</v>
      </c>
      <c r="E113" s="46"/>
      <c r="F113" s="47"/>
      <c r="G113" s="47"/>
    </row>
    <row r="114" spans="1:10" x14ac:dyDescent="0.2">
      <c r="A114" s="50"/>
      <c r="B114" s="51" t="s">
        <v>148</v>
      </c>
      <c r="C114" s="51" t="s">
        <v>854</v>
      </c>
      <c r="D114" s="51" t="s">
        <v>179</v>
      </c>
      <c r="E114" s="50"/>
      <c r="F114" s="50"/>
      <c r="G114" s="50"/>
      <c r="H114" s="50"/>
      <c r="J114" s="41"/>
    </row>
    <row r="115" spans="1:10" x14ac:dyDescent="0.2">
      <c r="A115" s="50"/>
      <c r="B115" s="52" t="s">
        <v>180</v>
      </c>
      <c r="C115" s="53">
        <v>45716</v>
      </c>
      <c r="D115" s="53">
        <v>45747</v>
      </c>
      <c r="E115" s="50"/>
      <c r="F115" s="50"/>
      <c r="G115" s="50"/>
      <c r="J115" s="41"/>
    </row>
    <row r="116" spans="1:10" x14ac:dyDescent="0.2">
      <c r="A116" s="54"/>
      <c r="B116" s="25" t="s">
        <v>181</v>
      </c>
      <c r="C116" s="55">
        <v>94.064999999999998</v>
      </c>
      <c r="D116" s="55">
        <v>97.150700000000001</v>
      </c>
      <c r="E116" s="54"/>
      <c r="F116" s="56"/>
      <c r="G116" s="57"/>
    </row>
    <row r="117" spans="1:10" x14ac:dyDescent="0.2">
      <c r="A117" s="54"/>
      <c r="B117" s="25" t="s">
        <v>1025</v>
      </c>
      <c r="C117" s="55">
        <v>29.043900000000001</v>
      </c>
      <c r="D117" s="55">
        <v>29.996600000000001</v>
      </c>
      <c r="E117" s="54"/>
      <c r="F117" s="56"/>
      <c r="G117" s="57"/>
    </row>
    <row r="118" spans="1:10" x14ac:dyDescent="0.2">
      <c r="A118" s="54"/>
      <c r="B118" s="25" t="s">
        <v>182</v>
      </c>
      <c r="C118" s="55">
        <v>86.094399999999993</v>
      </c>
      <c r="D118" s="55">
        <v>88.850200000000001</v>
      </c>
      <c r="E118" s="54"/>
      <c r="F118" s="56"/>
      <c r="G118" s="57"/>
    </row>
    <row r="119" spans="1:10" x14ac:dyDescent="0.2">
      <c r="A119" s="54"/>
      <c r="B119" s="25" t="s">
        <v>1026</v>
      </c>
      <c r="C119" s="55">
        <v>26.142199999999999</v>
      </c>
      <c r="D119" s="55">
        <v>26.978999999999999</v>
      </c>
      <c r="E119" s="54"/>
      <c r="F119" s="56"/>
      <c r="G119" s="57"/>
    </row>
    <row r="120" spans="1:10" x14ac:dyDescent="0.2">
      <c r="A120" s="54"/>
      <c r="B120" s="54"/>
      <c r="C120" s="54"/>
      <c r="D120" s="54"/>
      <c r="E120" s="54"/>
      <c r="F120" s="54"/>
      <c r="G120" s="54"/>
    </row>
    <row r="121" spans="1:10" x14ac:dyDescent="0.2">
      <c r="A121" s="50"/>
      <c r="B121" s="210" t="s">
        <v>855</v>
      </c>
      <c r="C121" s="211"/>
      <c r="D121" s="48" t="s">
        <v>177</v>
      </c>
      <c r="E121" s="50"/>
      <c r="F121" s="50"/>
      <c r="G121" s="50"/>
    </row>
    <row r="122" spans="1:10" x14ac:dyDescent="0.2">
      <c r="A122" s="50"/>
      <c r="B122" s="75"/>
      <c r="C122" s="75"/>
      <c r="D122" s="75"/>
      <c r="E122" s="50"/>
      <c r="F122" s="50"/>
      <c r="G122" s="50"/>
    </row>
    <row r="123" spans="1:10" ht="29.1" customHeight="1" x14ac:dyDescent="0.2">
      <c r="A123" s="50"/>
      <c r="B123" s="210" t="s">
        <v>183</v>
      </c>
      <c r="C123" s="211"/>
      <c r="D123" s="48" t="s">
        <v>177</v>
      </c>
      <c r="E123" s="61"/>
      <c r="F123" s="50"/>
      <c r="G123" s="50"/>
    </row>
    <row r="124" spans="1:10" ht="29.1" customHeight="1" x14ac:dyDescent="0.2">
      <c r="A124" s="50"/>
      <c r="B124" s="210" t="s">
        <v>184</v>
      </c>
      <c r="C124" s="211"/>
      <c r="D124" s="48" t="s">
        <v>177</v>
      </c>
      <c r="E124" s="61"/>
      <c r="F124" s="50"/>
      <c r="G124" s="50"/>
    </row>
    <row r="125" spans="1:10" ht="17.100000000000001" customHeight="1" x14ac:dyDescent="0.2">
      <c r="A125" s="50"/>
      <c r="B125" s="210" t="s">
        <v>185</v>
      </c>
      <c r="C125" s="211"/>
      <c r="D125" s="48" t="s">
        <v>177</v>
      </c>
      <c r="E125" s="61"/>
      <c r="F125" s="50"/>
      <c r="G125" s="50"/>
    </row>
    <row r="126" spans="1:10" ht="17.100000000000001" customHeight="1" x14ac:dyDescent="0.2">
      <c r="A126" s="50"/>
      <c r="B126" s="210" t="s">
        <v>186</v>
      </c>
      <c r="C126" s="211"/>
      <c r="D126" s="62">
        <v>0.26949482049291718</v>
      </c>
      <c r="E126" s="50"/>
      <c r="F126" s="40"/>
      <c r="G126" s="60"/>
    </row>
    <row r="128" spans="1:10" x14ac:dyDescent="0.2">
      <c r="B128" s="219" t="s">
        <v>856</v>
      </c>
      <c r="C128" s="219"/>
    </row>
    <row r="130" spans="2:10" ht="153.75" customHeight="1" x14ac:dyDescent="0.2"/>
    <row r="133" spans="2:10" x14ac:dyDescent="0.2">
      <c r="B133" s="63" t="s">
        <v>857</v>
      </c>
      <c r="C133" s="64"/>
      <c r="D133" s="63"/>
    </row>
    <row r="134" spans="2:10" x14ac:dyDescent="0.2">
      <c r="B134" s="63" t="s">
        <v>1002</v>
      </c>
      <c r="D134" s="63"/>
    </row>
    <row r="135" spans="2:10" ht="165" customHeight="1" x14ac:dyDescent="0.2"/>
    <row r="137" spans="2:10" x14ac:dyDescent="0.2">
      <c r="J137" s="20"/>
    </row>
  </sheetData>
  <mergeCells count="19">
    <mergeCell ref="B128:C128"/>
    <mergeCell ref="B121:C121"/>
    <mergeCell ref="B125:C125"/>
    <mergeCell ref="B126:C126"/>
    <mergeCell ref="B123:C123"/>
    <mergeCell ref="B124:C124"/>
    <mergeCell ref="A1:H1"/>
    <mergeCell ref="A2:H2"/>
    <mergeCell ref="A3:H3"/>
    <mergeCell ref="B112:C112"/>
    <mergeCell ref="B113:C113"/>
    <mergeCell ref="B108:F108"/>
    <mergeCell ref="B110:D110"/>
    <mergeCell ref="B111:C111"/>
    <mergeCell ref="B103:H103"/>
    <mergeCell ref="B104:H104"/>
    <mergeCell ref="B105:H105"/>
    <mergeCell ref="B106:H106"/>
    <mergeCell ref="B107:H107"/>
  </mergeCells>
  <hyperlinks>
    <hyperlink ref="I1" location="Index!B2" display="Index" xr:uid="{66BB8AFB-CEDD-483E-A920-395746E6E6F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7734-0874-41CA-8528-9749CFC14E7C}">
  <sheetPr>
    <outlinePr summaryBelow="0" summaryRight="0"/>
  </sheetPr>
  <dimension ref="A1:Q158"/>
  <sheetViews>
    <sheetView showGridLines="0" workbookViewId="0">
      <selection activeCell="A2" sqref="A2:H2"/>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13.57031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812</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1619559</v>
      </c>
      <c r="F7" s="27">
        <v>29608.777638</v>
      </c>
      <c r="G7" s="28">
        <v>7.9048649999999998E-2</v>
      </c>
      <c r="H7" s="23" t="s">
        <v>148</v>
      </c>
    </row>
    <row r="8" spans="1:9" x14ac:dyDescent="0.2">
      <c r="A8" s="24">
        <v>2</v>
      </c>
      <c r="B8" s="25" t="s">
        <v>11</v>
      </c>
      <c r="C8" s="25" t="s">
        <v>12</v>
      </c>
      <c r="D8" s="25" t="s">
        <v>13</v>
      </c>
      <c r="E8" s="26">
        <v>1272818</v>
      </c>
      <c r="F8" s="27">
        <v>22063.027212000001</v>
      </c>
      <c r="G8" s="28">
        <v>5.8903230000000001E-2</v>
      </c>
      <c r="H8" s="23" t="s">
        <v>148</v>
      </c>
    </row>
    <row r="9" spans="1:9" x14ac:dyDescent="0.2">
      <c r="A9" s="24">
        <v>3</v>
      </c>
      <c r="B9" s="25" t="s">
        <v>14</v>
      </c>
      <c r="C9" s="25" t="s">
        <v>15</v>
      </c>
      <c r="D9" s="25" t="s">
        <v>16</v>
      </c>
      <c r="E9" s="26">
        <v>1532287</v>
      </c>
      <c r="F9" s="27">
        <v>19538.191536999999</v>
      </c>
      <c r="G9" s="28">
        <v>5.2162489999999999E-2</v>
      </c>
      <c r="H9" s="23" t="s">
        <v>148</v>
      </c>
    </row>
    <row r="10" spans="1:9" x14ac:dyDescent="0.2">
      <c r="A10" s="24">
        <v>4</v>
      </c>
      <c r="B10" s="25" t="s">
        <v>354</v>
      </c>
      <c r="C10" s="25" t="s">
        <v>355</v>
      </c>
      <c r="D10" s="25" t="s">
        <v>233</v>
      </c>
      <c r="E10" s="26">
        <v>6560070</v>
      </c>
      <c r="F10" s="27">
        <v>13231.661190000001</v>
      </c>
      <c r="G10" s="28">
        <v>3.5325500000000003E-2</v>
      </c>
      <c r="H10" s="23" t="s">
        <v>148</v>
      </c>
    </row>
    <row r="11" spans="1:9" x14ac:dyDescent="0.2">
      <c r="A11" s="24">
        <v>5</v>
      </c>
      <c r="B11" s="25" t="s">
        <v>332</v>
      </c>
      <c r="C11" s="25" t="s">
        <v>333</v>
      </c>
      <c r="D11" s="25" t="s">
        <v>28</v>
      </c>
      <c r="E11" s="26">
        <v>1179032</v>
      </c>
      <c r="F11" s="27">
        <v>12992.932640000001</v>
      </c>
      <c r="G11" s="28">
        <v>3.4688150000000001E-2</v>
      </c>
      <c r="H11" s="23" t="s">
        <v>148</v>
      </c>
    </row>
    <row r="12" spans="1:9" ht="25.5" x14ac:dyDescent="0.2">
      <c r="A12" s="24">
        <v>6</v>
      </c>
      <c r="B12" s="25" t="s">
        <v>51</v>
      </c>
      <c r="C12" s="25" t="s">
        <v>52</v>
      </c>
      <c r="D12" s="25" t="s">
        <v>53</v>
      </c>
      <c r="E12" s="26">
        <v>1090073</v>
      </c>
      <c r="F12" s="27">
        <v>12895.0185535</v>
      </c>
      <c r="G12" s="28">
        <v>3.4426749999999999E-2</v>
      </c>
      <c r="H12" s="23" t="s">
        <v>148</v>
      </c>
    </row>
    <row r="13" spans="1:9" x14ac:dyDescent="0.2">
      <c r="A13" s="24">
        <v>7</v>
      </c>
      <c r="B13" s="25" t="s">
        <v>67</v>
      </c>
      <c r="C13" s="25" t="s">
        <v>68</v>
      </c>
      <c r="D13" s="25" t="s">
        <v>13</v>
      </c>
      <c r="E13" s="26">
        <v>764917</v>
      </c>
      <c r="F13" s="27">
        <v>11196.855046000001</v>
      </c>
      <c r="G13" s="28">
        <v>2.9893039999999999E-2</v>
      </c>
      <c r="H13" s="23" t="s">
        <v>148</v>
      </c>
    </row>
    <row r="14" spans="1:9" x14ac:dyDescent="0.2">
      <c r="A14" s="24">
        <v>8</v>
      </c>
      <c r="B14" s="25" t="s">
        <v>26</v>
      </c>
      <c r="C14" s="25" t="s">
        <v>27</v>
      </c>
      <c r="D14" s="25" t="s">
        <v>28</v>
      </c>
      <c r="E14" s="26">
        <v>829125</v>
      </c>
      <c r="F14" s="27">
        <v>11179.5069375</v>
      </c>
      <c r="G14" s="28">
        <v>2.984672E-2</v>
      </c>
      <c r="H14" s="23" t="s">
        <v>148</v>
      </c>
    </row>
    <row r="15" spans="1:9" x14ac:dyDescent="0.2">
      <c r="A15" s="24">
        <v>9</v>
      </c>
      <c r="B15" s="25" t="s">
        <v>708</v>
      </c>
      <c r="C15" s="25" t="s">
        <v>709</v>
      </c>
      <c r="D15" s="25" t="s">
        <v>203</v>
      </c>
      <c r="E15" s="26">
        <v>164533</v>
      </c>
      <c r="F15" s="27">
        <v>10885.832345999999</v>
      </c>
      <c r="G15" s="28">
        <v>2.906268E-2</v>
      </c>
      <c r="H15" s="23" t="s">
        <v>148</v>
      </c>
    </row>
    <row r="16" spans="1:9" x14ac:dyDescent="0.2">
      <c r="A16" s="24">
        <v>10</v>
      </c>
      <c r="B16" s="25" t="s">
        <v>275</v>
      </c>
      <c r="C16" s="25" t="s">
        <v>276</v>
      </c>
      <c r="D16" s="25" t="s">
        <v>277</v>
      </c>
      <c r="E16" s="26">
        <v>1795921</v>
      </c>
      <c r="F16" s="27">
        <v>10135.2801635</v>
      </c>
      <c r="G16" s="28">
        <v>2.705888E-2</v>
      </c>
      <c r="H16" s="23" t="s">
        <v>148</v>
      </c>
    </row>
    <row r="17" spans="1:8" x14ac:dyDescent="0.2">
      <c r="A17" s="24">
        <v>11</v>
      </c>
      <c r="B17" s="25" t="s">
        <v>662</v>
      </c>
      <c r="C17" s="25" t="s">
        <v>663</v>
      </c>
      <c r="D17" s="25" t="s">
        <v>89</v>
      </c>
      <c r="E17" s="26">
        <v>502703</v>
      </c>
      <c r="F17" s="27">
        <v>10091.008670499999</v>
      </c>
      <c r="G17" s="28">
        <v>2.6940680000000002E-2</v>
      </c>
      <c r="H17" s="23" t="s">
        <v>148</v>
      </c>
    </row>
    <row r="18" spans="1:8" x14ac:dyDescent="0.2">
      <c r="A18" s="24">
        <v>12</v>
      </c>
      <c r="B18" s="25" t="s">
        <v>273</v>
      </c>
      <c r="C18" s="25" t="s">
        <v>274</v>
      </c>
      <c r="D18" s="25" t="s">
        <v>89</v>
      </c>
      <c r="E18" s="26">
        <v>1428849</v>
      </c>
      <c r="F18" s="27">
        <v>9373.2494399999996</v>
      </c>
      <c r="G18" s="28">
        <v>2.502443E-2</v>
      </c>
      <c r="H18" s="23" t="s">
        <v>148</v>
      </c>
    </row>
    <row r="19" spans="1:8" x14ac:dyDescent="0.2">
      <c r="A19" s="24">
        <v>13</v>
      </c>
      <c r="B19" s="25" t="s">
        <v>519</v>
      </c>
      <c r="C19" s="25" t="s">
        <v>520</v>
      </c>
      <c r="D19" s="25" t="s">
        <v>89</v>
      </c>
      <c r="E19" s="26">
        <v>1021250</v>
      </c>
      <c r="F19" s="27">
        <v>9002.3187500000004</v>
      </c>
      <c r="G19" s="28">
        <v>2.4034130000000001E-2</v>
      </c>
      <c r="H19" s="23" t="s">
        <v>148</v>
      </c>
    </row>
    <row r="20" spans="1:8" x14ac:dyDescent="0.2">
      <c r="A20" s="24">
        <v>14</v>
      </c>
      <c r="B20" s="25" t="s">
        <v>366</v>
      </c>
      <c r="C20" s="25" t="s">
        <v>367</v>
      </c>
      <c r="D20" s="25" t="s">
        <v>38</v>
      </c>
      <c r="E20" s="26">
        <v>275874</v>
      </c>
      <c r="F20" s="27">
        <v>8450.9861789999995</v>
      </c>
      <c r="G20" s="28">
        <v>2.2562200000000001E-2</v>
      </c>
      <c r="H20" s="23" t="s">
        <v>148</v>
      </c>
    </row>
    <row r="21" spans="1:8" x14ac:dyDescent="0.2">
      <c r="A21" s="24">
        <v>15</v>
      </c>
      <c r="B21" s="25" t="s">
        <v>76</v>
      </c>
      <c r="C21" s="25" t="s">
        <v>77</v>
      </c>
      <c r="D21" s="25" t="s">
        <v>13</v>
      </c>
      <c r="E21" s="26">
        <v>2418626</v>
      </c>
      <c r="F21" s="27">
        <v>8085.4667179999997</v>
      </c>
      <c r="G21" s="28">
        <v>2.1586339999999999E-2</v>
      </c>
      <c r="H21" s="23" t="s">
        <v>148</v>
      </c>
    </row>
    <row r="22" spans="1:8" x14ac:dyDescent="0.2">
      <c r="A22" s="24">
        <v>16</v>
      </c>
      <c r="B22" s="25" t="s">
        <v>437</v>
      </c>
      <c r="C22" s="25" t="s">
        <v>438</v>
      </c>
      <c r="D22" s="25" t="s">
        <v>203</v>
      </c>
      <c r="E22" s="26">
        <v>1639820</v>
      </c>
      <c r="F22" s="27">
        <v>7928.5297</v>
      </c>
      <c r="G22" s="28">
        <v>2.116736E-2</v>
      </c>
      <c r="H22" s="23" t="s">
        <v>148</v>
      </c>
    </row>
    <row r="23" spans="1:8" x14ac:dyDescent="0.2">
      <c r="A23" s="24">
        <v>17</v>
      </c>
      <c r="B23" s="25" t="s">
        <v>344</v>
      </c>
      <c r="C23" s="25" t="s">
        <v>345</v>
      </c>
      <c r="D23" s="25" t="s">
        <v>346</v>
      </c>
      <c r="E23" s="26">
        <v>478608</v>
      </c>
      <c r="F23" s="27">
        <v>7698.6489840000004</v>
      </c>
      <c r="G23" s="28">
        <v>2.055363E-2</v>
      </c>
      <c r="H23" s="23" t="s">
        <v>148</v>
      </c>
    </row>
    <row r="24" spans="1:8" x14ac:dyDescent="0.2">
      <c r="A24" s="24">
        <v>18</v>
      </c>
      <c r="B24" s="25" t="s">
        <v>445</v>
      </c>
      <c r="C24" s="25" t="s">
        <v>446</v>
      </c>
      <c r="D24" s="25" t="s">
        <v>28</v>
      </c>
      <c r="E24" s="26">
        <v>22286806</v>
      </c>
      <c r="F24" s="27">
        <v>7668.8899445999996</v>
      </c>
      <c r="G24" s="28">
        <v>2.0474180000000002E-2</v>
      </c>
      <c r="H24" s="23" t="s">
        <v>148</v>
      </c>
    </row>
    <row r="25" spans="1:8" x14ac:dyDescent="0.2">
      <c r="A25" s="24">
        <v>19</v>
      </c>
      <c r="B25" s="25" t="s">
        <v>462</v>
      </c>
      <c r="C25" s="25" t="s">
        <v>463</v>
      </c>
      <c r="D25" s="25" t="s">
        <v>89</v>
      </c>
      <c r="E25" s="26">
        <v>424001</v>
      </c>
      <c r="F25" s="27">
        <v>7426.1655145000004</v>
      </c>
      <c r="G25" s="28">
        <v>1.9826159999999999E-2</v>
      </c>
      <c r="H25" s="23" t="s">
        <v>148</v>
      </c>
    </row>
    <row r="26" spans="1:8" x14ac:dyDescent="0.2">
      <c r="A26" s="24">
        <v>20</v>
      </c>
      <c r="B26" s="25" t="s">
        <v>87</v>
      </c>
      <c r="C26" s="25" t="s">
        <v>88</v>
      </c>
      <c r="D26" s="25" t="s">
        <v>89</v>
      </c>
      <c r="E26" s="26">
        <v>1714600</v>
      </c>
      <c r="F26" s="27">
        <v>7359.0631999999996</v>
      </c>
      <c r="G26" s="28">
        <v>1.9647009999999999E-2</v>
      </c>
      <c r="H26" s="23" t="s">
        <v>148</v>
      </c>
    </row>
    <row r="27" spans="1:8" x14ac:dyDescent="0.2">
      <c r="A27" s="24">
        <v>21</v>
      </c>
      <c r="B27" s="25" t="s">
        <v>244</v>
      </c>
      <c r="C27" s="25" t="s">
        <v>245</v>
      </c>
      <c r="D27" s="25" t="s">
        <v>61</v>
      </c>
      <c r="E27" s="26">
        <v>432866</v>
      </c>
      <c r="F27" s="27">
        <v>7113.2869780000001</v>
      </c>
      <c r="G27" s="28">
        <v>1.899085E-2</v>
      </c>
      <c r="H27" s="23" t="s">
        <v>148</v>
      </c>
    </row>
    <row r="28" spans="1:8" x14ac:dyDescent="0.2">
      <c r="A28" s="24">
        <v>22</v>
      </c>
      <c r="B28" s="25" t="s">
        <v>240</v>
      </c>
      <c r="C28" s="25" t="s">
        <v>241</v>
      </c>
      <c r="D28" s="25" t="s">
        <v>233</v>
      </c>
      <c r="E28" s="26">
        <v>87667</v>
      </c>
      <c r="F28" s="27">
        <v>6295.7179379999998</v>
      </c>
      <c r="G28" s="28">
        <v>1.6808119999999999E-2</v>
      </c>
      <c r="H28" s="23" t="s">
        <v>148</v>
      </c>
    </row>
    <row r="29" spans="1:8" x14ac:dyDescent="0.2">
      <c r="A29" s="24">
        <v>23</v>
      </c>
      <c r="B29" s="25" t="s">
        <v>507</v>
      </c>
      <c r="C29" s="25" t="s">
        <v>508</v>
      </c>
      <c r="D29" s="25" t="s">
        <v>28</v>
      </c>
      <c r="E29" s="26">
        <v>923656</v>
      </c>
      <c r="F29" s="27">
        <v>6002.3785159999998</v>
      </c>
      <c r="G29" s="28">
        <v>1.6024980000000001E-2</v>
      </c>
      <c r="H29" s="23" t="s">
        <v>148</v>
      </c>
    </row>
    <row r="30" spans="1:8" x14ac:dyDescent="0.2">
      <c r="A30" s="24">
        <v>24</v>
      </c>
      <c r="B30" s="25" t="s">
        <v>249</v>
      </c>
      <c r="C30" s="25" t="s">
        <v>250</v>
      </c>
      <c r="D30" s="25" t="s">
        <v>226</v>
      </c>
      <c r="E30" s="26">
        <v>732261</v>
      </c>
      <c r="F30" s="27">
        <v>6000.5127645000002</v>
      </c>
      <c r="G30" s="28">
        <v>1.6019990000000001E-2</v>
      </c>
      <c r="H30" s="23" t="s">
        <v>148</v>
      </c>
    </row>
    <row r="31" spans="1:8" x14ac:dyDescent="0.2">
      <c r="A31" s="24">
        <v>25</v>
      </c>
      <c r="B31" s="25" t="s">
        <v>330</v>
      </c>
      <c r="C31" s="25" t="s">
        <v>331</v>
      </c>
      <c r="D31" s="25" t="s">
        <v>206</v>
      </c>
      <c r="E31" s="26">
        <v>344194</v>
      </c>
      <c r="F31" s="27">
        <v>5406.0830610000003</v>
      </c>
      <c r="G31" s="28">
        <v>1.4433E-2</v>
      </c>
      <c r="H31" s="23" t="s">
        <v>148</v>
      </c>
    </row>
    <row r="32" spans="1:8" x14ac:dyDescent="0.2">
      <c r="A32" s="24">
        <v>26</v>
      </c>
      <c r="B32" s="25" t="s">
        <v>439</v>
      </c>
      <c r="C32" s="25" t="s">
        <v>440</v>
      </c>
      <c r="D32" s="25" t="s">
        <v>226</v>
      </c>
      <c r="E32" s="26">
        <v>1820960</v>
      </c>
      <c r="F32" s="27">
        <v>5361.8167199999998</v>
      </c>
      <c r="G32" s="28">
        <v>1.4314820000000001E-2</v>
      </c>
      <c r="H32" s="23" t="s">
        <v>148</v>
      </c>
    </row>
    <row r="33" spans="1:8" x14ac:dyDescent="0.2">
      <c r="A33" s="24">
        <v>27</v>
      </c>
      <c r="B33" s="25" t="s">
        <v>470</v>
      </c>
      <c r="C33" s="25" t="s">
        <v>471</v>
      </c>
      <c r="D33" s="25" t="s">
        <v>226</v>
      </c>
      <c r="E33" s="26">
        <v>717133</v>
      </c>
      <c r="F33" s="27">
        <v>5018.4967340000003</v>
      </c>
      <c r="G33" s="28">
        <v>1.339824E-2</v>
      </c>
      <c r="H33" s="23" t="s">
        <v>148</v>
      </c>
    </row>
    <row r="34" spans="1:8" x14ac:dyDescent="0.2">
      <c r="A34" s="24">
        <v>28</v>
      </c>
      <c r="B34" s="25" t="s">
        <v>453</v>
      </c>
      <c r="C34" s="25" t="s">
        <v>454</v>
      </c>
      <c r="D34" s="25" t="s">
        <v>28</v>
      </c>
      <c r="E34" s="26">
        <v>9120524</v>
      </c>
      <c r="F34" s="27">
        <v>5014.4640952</v>
      </c>
      <c r="G34" s="28">
        <v>1.338747E-2</v>
      </c>
      <c r="H34" s="23" t="s">
        <v>148</v>
      </c>
    </row>
    <row r="35" spans="1:8" x14ac:dyDescent="0.2">
      <c r="A35" s="24">
        <v>29</v>
      </c>
      <c r="B35" s="25" t="s">
        <v>790</v>
      </c>
      <c r="C35" s="25" t="s">
        <v>791</v>
      </c>
      <c r="D35" s="25" t="s">
        <v>206</v>
      </c>
      <c r="E35" s="26">
        <v>109074</v>
      </c>
      <c r="F35" s="27">
        <v>4898.8950990000003</v>
      </c>
      <c r="G35" s="28">
        <v>1.3078930000000001E-2</v>
      </c>
      <c r="H35" s="23" t="s">
        <v>148</v>
      </c>
    </row>
    <row r="36" spans="1:8" x14ac:dyDescent="0.2">
      <c r="A36" s="24">
        <v>30</v>
      </c>
      <c r="B36" s="25" t="s">
        <v>443</v>
      </c>
      <c r="C36" s="25" t="s">
        <v>444</v>
      </c>
      <c r="D36" s="25" t="s">
        <v>28</v>
      </c>
      <c r="E36" s="26">
        <v>1561198</v>
      </c>
      <c r="F36" s="27">
        <v>4718.7209549999998</v>
      </c>
      <c r="G36" s="28">
        <v>1.25979E-2</v>
      </c>
      <c r="H36" s="23" t="s">
        <v>148</v>
      </c>
    </row>
    <row r="37" spans="1:8" x14ac:dyDescent="0.2">
      <c r="A37" s="24">
        <v>31</v>
      </c>
      <c r="B37" s="25" t="s">
        <v>201</v>
      </c>
      <c r="C37" s="25" t="s">
        <v>202</v>
      </c>
      <c r="D37" s="25" t="s">
        <v>203</v>
      </c>
      <c r="E37" s="26">
        <v>670186</v>
      </c>
      <c r="F37" s="27">
        <v>4680.243931</v>
      </c>
      <c r="G37" s="28">
        <v>1.249518E-2</v>
      </c>
      <c r="H37" s="23" t="s">
        <v>148</v>
      </c>
    </row>
    <row r="38" spans="1:8" x14ac:dyDescent="0.2">
      <c r="A38" s="24">
        <v>32</v>
      </c>
      <c r="B38" s="25" t="s">
        <v>458</v>
      </c>
      <c r="C38" s="25" t="s">
        <v>459</v>
      </c>
      <c r="D38" s="25" t="s">
        <v>206</v>
      </c>
      <c r="E38" s="26">
        <v>1050270</v>
      </c>
      <c r="F38" s="27">
        <v>4673.7015000000001</v>
      </c>
      <c r="G38" s="28">
        <v>1.2477709999999999E-2</v>
      </c>
      <c r="H38" s="23" t="s">
        <v>148</v>
      </c>
    </row>
    <row r="39" spans="1:8" x14ac:dyDescent="0.2">
      <c r="A39" s="24">
        <v>33</v>
      </c>
      <c r="B39" s="25" t="s">
        <v>349</v>
      </c>
      <c r="C39" s="25" t="s">
        <v>350</v>
      </c>
      <c r="D39" s="25" t="s">
        <v>248</v>
      </c>
      <c r="E39" s="26">
        <v>80256</v>
      </c>
      <c r="F39" s="27">
        <v>4262.9980800000003</v>
      </c>
      <c r="G39" s="28">
        <v>1.1381230000000001E-2</v>
      </c>
      <c r="H39" s="23" t="s">
        <v>148</v>
      </c>
    </row>
    <row r="40" spans="1:8" x14ac:dyDescent="0.2">
      <c r="A40" s="24">
        <v>34</v>
      </c>
      <c r="B40" s="25" t="s">
        <v>589</v>
      </c>
      <c r="C40" s="25" t="s">
        <v>590</v>
      </c>
      <c r="D40" s="25" t="s">
        <v>206</v>
      </c>
      <c r="E40" s="26">
        <v>275867</v>
      </c>
      <c r="F40" s="27">
        <v>3912.4837275</v>
      </c>
      <c r="G40" s="28">
        <v>1.044544E-2</v>
      </c>
      <c r="H40" s="23" t="s">
        <v>148</v>
      </c>
    </row>
    <row r="41" spans="1:8" x14ac:dyDescent="0.2">
      <c r="A41" s="24">
        <v>35</v>
      </c>
      <c r="B41" s="25" t="s">
        <v>464</v>
      </c>
      <c r="C41" s="25" t="s">
        <v>465</v>
      </c>
      <c r="D41" s="25" t="s">
        <v>383</v>
      </c>
      <c r="E41" s="26">
        <v>425515</v>
      </c>
      <c r="F41" s="27">
        <v>3883.0371325000001</v>
      </c>
      <c r="G41" s="28">
        <v>1.0366820000000001E-2</v>
      </c>
      <c r="H41" s="23" t="s">
        <v>148</v>
      </c>
    </row>
    <row r="42" spans="1:8" x14ac:dyDescent="0.2">
      <c r="A42" s="24">
        <v>36</v>
      </c>
      <c r="B42" s="25" t="s">
        <v>478</v>
      </c>
      <c r="C42" s="25" t="s">
        <v>479</v>
      </c>
      <c r="D42" s="25" t="s">
        <v>346</v>
      </c>
      <c r="E42" s="26">
        <v>1096915</v>
      </c>
      <c r="F42" s="27">
        <v>3580.8790174999999</v>
      </c>
      <c r="G42" s="28">
        <v>9.56013E-3</v>
      </c>
      <c r="H42" s="23" t="s">
        <v>148</v>
      </c>
    </row>
    <row r="43" spans="1:8" x14ac:dyDescent="0.2">
      <c r="A43" s="24">
        <v>37</v>
      </c>
      <c r="B43" s="25" t="s">
        <v>557</v>
      </c>
      <c r="C43" s="25" t="s">
        <v>558</v>
      </c>
      <c r="D43" s="25" t="s">
        <v>277</v>
      </c>
      <c r="E43" s="26">
        <v>673568</v>
      </c>
      <c r="F43" s="27">
        <v>3065.407968</v>
      </c>
      <c r="G43" s="28">
        <v>8.1839400000000007E-3</v>
      </c>
      <c r="H43" s="23" t="s">
        <v>148</v>
      </c>
    </row>
    <row r="44" spans="1:8" ht="25.5" x14ac:dyDescent="0.2">
      <c r="A44" s="24">
        <v>38</v>
      </c>
      <c r="B44" s="25" t="s">
        <v>455</v>
      </c>
      <c r="C44" s="25" t="s">
        <v>456</v>
      </c>
      <c r="D44" s="25" t="s">
        <v>457</v>
      </c>
      <c r="E44" s="26">
        <v>941308</v>
      </c>
      <c r="F44" s="27">
        <v>3058.3096919999998</v>
      </c>
      <c r="G44" s="28">
        <v>8.1649900000000004E-3</v>
      </c>
      <c r="H44" s="23" t="s">
        <v>148</v>
      </c>
    </row>
    <row r="45" spans="1:8" x14ac:dyDescent="0.2">
      <c r="A45" s="24">
        <v>39</v>
      </c>
      <c r="B45" s="25" t="s">
        <v>131</v>
      </c>
      <c r="C45" s="25" t="s">
        <v>132</v>
      </c>
      <c r="D45" s="25" t="s">
        <v>56</v>
      </c>
      <c r="E45" s="26">
        <v>1192526</v>
      </c>
      <c r="F45" s="27">
        <v>3042.1338260000002</v>
      </c>
      <c r="G45" s="28">
        <v>8.1218000000000002E-3</v>
      </c>
      <c r="H45" s="23" t="s">
        <v>148</v>
      </c>
    </row>
    <row r="46" spans="1:8" x14ac:dyDescent="0.2">
      <c r="A46" s="24">
        <v>40</v>
      </c>
      <c r="B46" s="25" t="s">
        <v>545</v>
      </c>
      <c r="C46" s="25" t="s">
        <v>546</v>
      </c>
      <c r="D46" s="25" t="s">
        <v>248</v>
      </c>
      <c r="E46" s="26">
        <v>130000</v>
      </c>
      <c r="F46" s="27">
        <v>3037.5149999999999</v>
      </c>
      <c r="G46" s="28">
        <v>8.1094700000000006E-3</v>
      </c>
      <c r="H46" s="23" t="s">
        <v>148</v>
      </c>
    </row>
    <row r="47" spans="1:8" x14ac:dyDescent="0.2">
      <c r="A47" s="24">
        <v>41</v>
      </c>
      <c r="B47" s="25" t="s">
        <v>798</v>
      </c>
      <c r="C47" s="25" t="s">
        <v>799</v>
      </c>
      <c r="D47" s="25" t="s">
        <v>233</v>
      </c>
      <c r="E47" s="26">
        <v>918536</v>
      </c>
      <c r="F47" s="27">
        <v>3033.0058720000002</v>
      </c>
      <c r="G47" s="28">
        <v>8.0974299999999992E-3</v>
      </c>
      <c r="H47" s="23" t="s">
        <v>148</v>
      </c>
    </row>
    <row r="48" spans="1:8" x14ac:dyDescent="0.2">
      <c r="A48" s="24">
        <v>42</v>
      </c>
      <c r="B48" s="25" t="s">
        <v>744</v>
      </c>
      <c r="C48" s="25" t="s">
        <v>745</v>
      </c>
      <c r="D48" s="25" t="s">
        <v>203</v>
      </c>
      <c r="E48" s="26">
        <v>175187</v>
      </c>
      <c r="F48" s="27">
        <v>2740.8882085</v>
      </c>
      <c r="G48" s="28">
        <v>7.31754E-3</v>
      </c>
      <c r="H48" s="23" t="s">
        <v>148</v>
      </c>
    </row>
    <row r="49" spans="1:8" x14ac:dyDescent="0.2">
      <c r="A49" s="24">
        <v>43</v>
      </c>
      <c r="B49" s="25" t="s">
        <v>234</v>
      </c>
      <c r="C49" s="25" t="s">
        <v>235</v>
      </c>
      <c r="D49" s="25" t="s">
        <v>206</v>
      </c>
      <c r="E49" s="26">
        <v>29948</v>
      </c>
      <c r="F49" s="27">
        <v>2428.543216</v>
      </c>
      <c r="G49" s="28">
        <v>6.4836499999999997E-3</v>
      </c>
      <c r="H49" s="23" t="s">
        <v>148</v>
      </c>
    </row>
    <row r="50" spans="1:8" x14ac:dyDescent="0.2">
      <c r="A50" s="24">
        <v>44</v>
      </c>
      <c r="B50" s="25" t="s">
        <v>813</v>
      </c>
      <c r="C50" s="25" t="s">
        <v>814</v>
      </c>
      <c r="D50" s="25" t="s">
        <v>377</v>
      </c>
      <c r="E50" s="26">
        <v>5387</v>
      </c>
      <c r="F50" s="27">
        <v>2299.9123125000001</v>
      </c>
      <c r="G50" s="28">
        <v>6.1402399999999999E-3</v>
      </c>
      <c r="H50" s="23" t="s">
        <v>148</v>
      </c>
    </row>
    <row r="51" spans="1:8" x14ac:dyDescent="0.2">
      <c r="A51" s="24">
        <v>45</v>
      </c>
      <c r="B51" s="25" t="s">
        <v>54</v>
      </c>
      <c r="C51" s="25" t="s">
        <v>55</v>
      </c>
      <c r="D51" s="25" t="s">
        <v>56</v>
      </c>
      <c r="E51" s="26">
        <v>44887</v>
      </c>
      <c r="F51" s="27">
        <v>2296.1271545</v>
      </c>
      <c r="G51" s="28">
        <v>6.1301300000000001E-3</v>
      </c>
      <c r="H51" s="23" t="s">
        <v>148</v>
      </c>
    </row>
    <row r="52" spans="1:8" x14ac:dyDescent="0.2">
      <c r="A52" s="24">
        <v>46</v>
      </c>
      <c r="B52" s="25" t="s">
        <v>555</v>
      </c>
      <c r="C52" s="25" t="s">
        <v>556</v>
      </c>
      <c r="D52" s="25" t="s">
        <v>248</v>
      </c>
      <c r="E52" s="26">
        <v>202966</v>
      </c>
      <c r="F52" s="27">
        <v>2141.7987149999999</v>
      </c>
      <c r="G52" s="28">
        <v>5.7181100000000002E-3</v>
      </c>
      <c r="H52" s="23" t="s">
        <v>148</v>
      </c>
    </row>
    <row r="53" spans="1:8" x14ac:dyDescent="0.2">
      <c r="A53" s="24">
        <v>47</v>
      </c>
      <c r="B53" s="25" t="s">
        <v>563</v>
      </c>
      <c r="C53" s="25" t="s">
        <v>564</v>
      </c>
      <c r="D53" s="25" t="s">
        <v>38</v>
      </c>
      <c r="E53" s="26">
        <v>756074</v>
      </c>
      <c r="F53" s="27">
        <v>2059.167539</v>
      </c>
      <c r="G53" s="28">
        <v>5.4975099999999997E-3</v>
      </c>
      <c r="H53" s="23" t="s">
        <v>148</v>
      </c>
    </row>
    <row r="54" spans="1:8" x14ac:dyDescent="0.2">
      <c r="A54" s="24">
        <v>48</v>
      </c>
      <c r="B54" s="25" t="s">
        <v>474</v>
      </c>
      <c r="C54" s="25" t="s">
        <v>475</v>
      </c>
      <c r="D54" s="25" t="s">
        <v>89</v>
      </c>
      <c r="E54" s="26">
        <v>22569</v>
      </c>
      <c r="F54" s="27">
        <v>214.8455955</v>
      </c>
      <c r="G54" s="28">
        <v>5.7359000000000002E-4</v>
      </c>
      <c r="H54" s="23" t="s">
        <v>148</v>
      </c>
    </row>
    <row r="55" spans="1:8" x14ac:dyDescent="0.2">
      <c r="A55" s="24">
        <v>49</v>
      </c>
      <c r="B55" s="25" t="s">
        <v>451</v>
      </c>
      <c r="C55" s="25" t="s">
        <v>452</v>
      </c>
      <c r="D55" s="25" t="s">
        <v>248</v>
      </c>
      <c r="E55" s="26">
        <v>140</v>
      </c>
      <c r="F55" s="27">
        <v>3.23848</v>
      </c>
      <c r="G55" s="74" t="s">
        <v>146</v>
      </c>
      <c r="H55" s="23" t="s">
        <v>148</v>
      </c>
    </row>
    <row r="56" spans="1:8" x14ac:dyDescent="0.2">
      <c r="A56" s="21"/>
      <c r="B56" s="21"/>
      <c r="C56" s="22" t="s">
        <v>147</v>
      </c>
      <c r="D56" s="21"/>
      <c r="E56" s="21" t="s">
        <v>148</v>
      </c>
      <c r="F56" s="29">
        <v>347056.02019230003</v>
      </c>
      <c r="G56" s="30">
        <v>0.92656006999999996</v>
      </c>
      <c r="H56" s="23" t="s">
        <v>148</v>
      </c>
    </row>
    <row r="57" spans="1:8" x14ac:dyDescent="0.2">
      <c r="A57" s="21"/>
      <c r="B57" s="21"/>
      <c r="C57" s="31"/>
      <c r="D57" s="21"/>
      <c r="E57" s="21"/>
      <c r="F57" s="32"/>
      <c r="G57" s="32"/>
      <c r="H57" s="23" t="s">
        <v>148</v>
      </c>
    </row>
    <row r="58" spans="1:8" x14ac:dyDescent="0.2">
      <c r="A58" s="21"/>
      <c r="B58" s="21"/>
      <c r="C58" s="22" t="s">
        <v>149</v>
      </c>
      <c r="D58" s="21"/>
      <c r="E58" s="21"/>
      <c r="F58" s="21"/>
      <c r="G58" s="21"/>
      <c r="H58" s="23" t="s">
        <v>148</v>
      </c>
    </row>
    <row r="59" spans="1:8" x14ac:dyDescent="0.2">
      <c r="A59" s="24">
        <v>1</v>
      </c>
      <c r="B59" s="25" t="s">
        <v>815</v>
      </c>
      <c r="C59" s="34" t="s">
        <v>1003</v>
      </c>
      <c r="D59" s="25" t="s">
        <v>226</v>
      </c>
      <c r="E59" s="26">
        <v>37829</v>
      </c>
      <c r="F59" s="27">
        <v>3351.093583799</v>
      </c>
      <c r="G59" s="28">
        <v>8.9466500000000004E-3</v>
      </c>
      <c r="H59" s="23" t="s">
        <v>148</v>
      </c>
    </row>
    <row r="60" spans="1:8" x14ac:dyDescent="0.2">
      <c r="A60" s="21"/>
      <c r="B60" s="21"/>
      <c r="C60" s="22" t="s">
        <v>147</v>
      </c>
      <c r="D60" s="21"/>
      <c r="E60" s="21" t="s">
        <v>148</v>
      </c>
      <c r="F60" s="29">
        <v>3351.093583799</v>
      </c>
      <c r="G60" s="30">
        <v>8.9466500000000004E-3</v>
      </c>
      <c r="H60" s="23" t="s">
        <v>148</v>
      </c>
    </row>
    <row r="61" spans="1:8" x14ac:dyDescent="0.2">
      <c r="A61" s="21"/>
      <c r="B61" s="21"/>
      <c r="C61" s="31"/>
      <c r="D61" s="21"/>
      <c r="E61" s="21"/>
      <c r="F61" s="32"/>
      <c r="G61" s="32"/>
      <c r="H61" s="23" t="s">
        <v>148</v>
      </c>
    </row>
    <row r="62" spans="1:8" x14ac:dyDescent="0.2">
      <c r="A62" s="21"/>
      <c r="B62" s="21"/>
      <c r="C62" s="22" t="s">
        <v>151</v>
      </c>
      <c r="D62" s="21"/>
      <c r="E62" s="21"/>
      <c r="F62" s="21"/>
      <c r="G62" s="21"/>
      <c r="H62" s="23" t="s">
        <v>148</v>
      </c>
    </row>
    <row r="63" spans="1:8" x14ac:dyDescent="0.2">
      <c r="A63" s="21"/>
      <c r="B63" s="21"/>
      <c r="C63" s="22" t="s">
        <v>147</v>
      </c>
      <c r="D63" s="21"/>
      <c r="E63" s="21" t="s">
        <v>148</v>
      </c>
      <c r="F63" s="33" t="s">
        <v>150</v>
      </c>
      <c r="G63" s="30">
        <v>0</v>
      </c>
      <c r="H63" s="23" t="s">
        <v>148</v>
      </c>
    </row>
    <row r="64" spans="1:8" x14ac:dyDescent="0.2">
      <c r="A64" s="21"/>
      <c r="B64" s="21"/>
      <c r="C64" s="31"/>
      <c r="D64" s="21"/>
      <c r="E64" s="21"/>
      <c r="F64" s="32"/>
      <c r="G64" s="32"/>
      <c r="H64" s="23" t="s">
        <v>148</v>
      </c>
    </row>
    <row r="65" spans="1:8" x14ac:dyDescent="0.2">
      <c r="A65" s="21"/>
      <c r="B65" s="21"/>
      <c r="C65" s="22" t="s">
        <v>152</v>
      </c>
      <c r="D65" s="21"/>
      <c r="E65" s="21"/>
      <c r="F65" s="21"/>
      <c r="G65" s="21"/>
      <c r="H65" s="23" t="s">
        <v>148</v>
      </c>
    </row>
    <row r="66" spans="1:8" x14ac:dyDescent="0.2">
      <c r="A66" s="21"/>
      <c r="B66" s="21"/>
      <c r="C66" s="22" t="s">
        <v>147</v>
      </c>
      <c r="D66" s="21"/>
      <c r="E66" s="21" t="s">
        <v>148</v>
      </c>
      <c r="F66" s="33" t="s">
        <v>150</v>
      </c>
      <c r="G66" s="30">
        <v>0</v>
      </c>
      <c r="H66" s="23" t="s">
        <v>148</v>
      </c>
    </row>
    <row r="67" spans="1:8" x14ac:dyDescent="0.2">
      <c r="A67" s="21"/>
      <c r="B67" s="21"/>
      <c r="C67" s="31"/>
      <c r="D67" s="21"/>
      <c r="E67" s="21"/>
      <c r="F67" s="32"/>
      <c r="G67" s="32"/>
      <c r="H67" s="23" t="s">
        <v>148</v>
      </c>
    </row>
    <row r="68" spans="1:8" x14ac:dyDescent="0.2">
      <c r="A68" s="21"/>
      <c r="B68" s="21"/>
      <c r="C68" s="22" t="s">
        <v>153</v>
      </c>
      <c r="D68" s="21"/>
      <c r="E68" s="21"/>
      <c r="F68" s="32"/>
      <c r="G68" s="32"/>
      <c r="H68" s="23" t="s">
        <v>148</v>
      </c>
    </row>
    <row r="69" spans="1:8" x14ac:dyDescent="0.2">
      <c r="A69" s="21"/>
      <c r="B69" s="21"/>
      <c r="C69" s="22" t="s">
        <v>147</v>
      </c>
      <c r="D69" s="21"/>
      <c r="E69" s="21" t="s">
        <v>148</v>
      </c>
      <c r="F69" s="33" t="s">
        <v>150</v>
      </c>
      <c r="G69" s="30">
        <v>0</v>
      </c>
      <c r="H69" s="23" t="s">
        <v>148</v>
      </c>
    </row>
    <row r="70" spans="1:8" x14ac:dyDescent="0.2">
      <c r="A70" s="21"/>
      <c r="B70" s="21"/>
      <c r="C70" s="31"/>
      <c r="D70" s="21"/>
      <c r="E70" s="21"/>
      <c r="F70" s="32"/>
      <c r="G70" s="32"/>
      <c r="H70" s="23" t="s">
        <v>148</v>
      </c>
    </row>
    <row r="71" spans="1:8" x14ac:dyDescent="0.2">
      <c r="A71" s="21"/>
      <c r="B71" s="21"/>
      <c r="C71" s="22" t="s">
        <v>154</v>
      </c>
      <c r="D71" s="21"/>
      <c r="E71" s="21"/>
      <c r="F71" s="32"/>
      <c r="G71" s="32"/>
      <c r="H71" s="23" t="s">
        <v>148</v>
      </c>
    </row>
    <row r="72" spans="1:8" x14ac:dyDescent="0.2">
      <c r="A72" s="24">
        <v>1</v>
      </c>
      <c r="B72" s="25"/>
      <c r="C72" s="25" t="s">
        <v>874</v>
      </c>
      <c r="D72" s="25" t="s">
        <v>569</v>
      </c>
      <c r="E72" s="26">
        <v>223200</v>
      </c>
      <c r="F72" s="27">
        <v>4910.8464000000004</v>
      </c>
      <c r="G72" s="28">
        <v>1.311084E-2</v>
      </c>
      <c r="H72" s="23" t="s">
        <v>148</v>
      </c>
    </row>
    <row r="73" spans="1:8" x14ac:dyDescent="0.2">
      <c r="A73" s="21"/>
      <c r="B73" s="21"/>
      <c r="C73" s="22" t="s">
        <v>147</v>
      </c>
      <c r="D73" s="21"/>
      <c r="E73" s="21" t="s">
        <v>148</v>
      </c>
      <c r="F73" s="29">
        <v>4910.8464000000004</v>
      </c>
      <c r="G73" s="30">
        <v>1.311084E-2</v>
      </c>
      <c r="H73" s="23" t="s">
        <v>148</v>
      </c>
    </row>
    <row r="74" spans="1:8" x14ac:dyDescent="0.2">
      <c r="A74" s="21"/>
      <c r="B74" s="21"/>
      <c r="C74" s="31"/>
      <c r="D74" s="21"/>
      <c r="E74" s="21"/>
      <c r="F74" s="32"/>
      <c r="G74" s="32"/>
      <c r="H74" s="23" t="s">
        <v>148</v>
      </c>
    </row>
    <row r="75" spans="1:8" x14ac:dyDescent="0.2">
      <c r="A75" s="21"/>
      <c r="B75" s="21"/>
      <c r="C75" s="22" t="s">
        <v>155</v>
      </c>
      <c r="D75" s="21"/>
      <c r="E75" s="21"/>
      <c r="F75" s="29">
        <v>355317.96017609898</v>
      </c>
      <c r="G75" s="30">
        <v>0.94861755999999997</v>
      </c>
      <c r="H75" s="23" t="s">
        <v>148</v>
      </c>
    </row>
    <row r="76" spans="1:8" x14ac:dyDescent="0.2">
      <c r="A76" s="21"/>
      <c r="B76" s="21"/>
      <c r="C76" s="31"/>
      <c r="D76" s="21"/>
      <c r="E76" s="21"/>
      <c r="F76" s="32"/>
      <c r="G76" s="32"/>
      <c r="H76" s="23" t="s">
        <v>148</v>
      </c>
    </row>
    <row r="77" spans="1:8" x14ac:dyDescent="0.2">
      <c r="A77" s="21"/>
      <c r="B77" s="21"/>
      <c r="C77" s="22" t="s">
        <v>156</v>
      </c>
      <c r="D77" s="21"/>
      <c r="E77" s="21"/>
      <c r="F77" s="32"/>
      <c r="G77" s="32"/>
      <c r="H77" s="23" t="s">
        <v>148</v>
      </c>
    </row>
    <row r="78" spans="1:8" x14ac:dyDescent="0.2">
      <c r="A78" s="21"/>
      <c r="B78" s="21"/>
      <c r="C78" s="22" t="s">
        <v>10</v>
      </c>
      <c r="D78" s="21"/>
      <c r="E78" s="21"/>
      <c r="F78" s="32"/>
      <c r="G78" s="32"/>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157</v>
      </c>
      <c r="D81" s="21"/>
      <c r="E81" s="21"/>
      <c r="F81" s="21"/>
      <c r="G81" s="21"/>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158</v>
      </c>
      <c r="D84" s="21"/>
      <c r="E84" s="21"/>
      <c r="F84" s="21"/>
      <c r="G84" s="21"/>
      <c r="H84" s="23" t="s">
        <v>148</v>
      </c>
    </row>
    <row r="85" spans="1:8" x14ac:dyDescent="0.2">
      <c r="A85" s="21"/>
      <c r="B85" s="21"/>
      <c r="C85" s="22" t="s">
        <v>147</v>
      </c>
      <c r="D85" s="21"/>
      <c r="E85" s="21" t="s">
        <v>148</v>
      </c>
      <c r="F85" s="33" t="s">
        <v>150</v>
      </c>
      <c r="G85" s="30">
        <v>0</v>
      </c>
      <c r="H85" s="23" t="s">
        <v>148</v>
      </c>
    </row>
    <row r="86" spans="1:8" x14ac:dyDescent="0.2">
      <c r="A86" s="21"/>
      <c r="B86" s="21"/>
      <c r="C86" s="31"/>
      <c r="D86" s="21"/>
      <c r="E86" s="21"/>
      <c r="F86" s="32"/>
      <c r="G86" s="32"/>
      <c r="H86" s="23" t="s">
        <v>148</v>
      </c>
    </row>
    <row r="87" spans="1:8" x14ac:dyDescent="0.2">
      <c r="A87" s="21"/>
      <c r="B87" s="21"/>
      <c r="C87" s="22" t="s">
        <v>159</v>
      </c>
      <c r="D87" s="21"/>
      <c r="E87" s="21"/>
      <c r="F87" s="32"/>
      <c r="G87" s="32"/>
      <c r="H87" s="23" t="s">
        <v>148</v>
      </c>
    </row>
    <row r="88" spans="1:8" x14ac:dyDescent="0.2">
      <c r="A88" s="21"/>
      <c r="B88" s="21"/>
      <c r="C88" s="22" t="s">
        <v>147</v>
      </c>
      <c r="D88" s="21"/>
      <c r="E88" s="21" t="s">
        <v>148</v>
      </c>
      <c r="F88" s="33" t="s">
        <v>150</v>
      </c>
      <c r="G88" s="30">
        <v>0</v>
      </c>
      <c r="H88" s="23" t="s">
        <v>148</v>
      </c>
    </row>
    <row r="89" spans="1:8" x14ac:dyDescent="0.2">
      <c r="A89" s="21"/>
      <c r="B89" s="21"/>
      <c r="C89" s="31"/>
      <c r="D89" s="21"/>
      <c r="E89" s="21"/>
      <c r="F89" s="32"/>
      <c r="G89" s="32"/>
      <c r="H89" s="23" t="s">
        <v>148</v>
      </c>
    </row>
    <row r="90" spans="1:8" x14ac:dyDescent="0.2">
      <c r="A90" s="21"/>
      <c r="B90" s="21"/>
      <c r="C90" s="22" t="s">
        <v>160</v>
      </c>
      <c r="D90" s="21"/>
      <c r="E90" s="21"/>
      <c r="F90" s="29">
        <v>0</v>
      </c>
      <c r="G90" s="30">
        <v>0</v>
      </c>
      <c r="H90" s="23" t="s">
        <v>148</v>
      </c>
    </row>
    <row r="91" spans="1:8" x14ac:dyDescent="0.2">
      <c r="A91" s="21"/>
      <c r="B91" s="21"/>
      <c r="C91" s="31"/>
      <c r="D91" s="21"/>
      <c r="E91" s="21"/>
      <c r="F91" s="32"/>
      <c r="G91" s="32"/>
      <c r="H91" s="23" t="s">
        <v>148</v>
      </c>
    </row>
    <row r="92" spans="1:8" x14ac:dyDescent="0.2">
      <c r="A92" s="21"/>
      <c r="B92" s="21"/>
      <c r="C92" s="22" t="s">
        <v>161</v>
      </c>
      <c r="D92" s="21"/>
      <c r="E92" s="21"/>
      <c r="F92" s="32"/>
      <c r="G92" s="32"/>
      <c r="H92" s="23" t="s">
        <v>148</v>
      </c>
    </row>
    <row r="93" spans="1:8" x14ac:dyDescent="0.2">
      <c r="A93" s="21"/>
      <c r="B93" s="21"/>
      <c r="C93" s="22" t="s">
        <v>162</v>
      </c>
      <c r="D93" s="21"/>
      <c r="E93" s="21"/>
      <c r="F93" s="32"/>
      <c r="G93" s="32"/>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163</v>
      </c>
      <c r="D96" s="21"/>
      <c r="E96" s="21"/>
      <c r="F96" s="32"/>
      <c r="G96" s="32"/>
      <c r="H96" s="23" t="s">
        <v>148</v>
      </c>
    </row>
    <row r="97" spans="1:8" x14ac:dyDescent="0.2">
      <c r="A97" s="21"/>
      <c r="B97" s="21"/>
      <c r="C97" s="22" t="s">
        <v>147</v>
      </c>
      <c r="D97" s="21"/>
      <c r="E97" s="21" t="s">
        <v>148</v>
      </c>
      <c r="F97" s="33" t="s">
        <v>150</v>
      </c>
      <c r="G97" s="30">
        <v>0</v>
      </c>
      <c r="H97" s="23" t="s">
        <v>148</v>
      </c>
    </row>
    <row r="98" spans="1:8" x14ac:dyDescent="0.2">
      <c r="A98" s="21"/>
      <c r="B98" s="21"/>
      <c r="C98" s="31"/>
      <c r="D98" s="21"/>
      <c r="E98" s="21"/>
      <c r="F98" s="32"/>
      <c r="G98" s="32"/>
      <c r="H98" s="23" t="s">
        <v>148</v>
      </c>
    </row>
    <row r="99" spans="1:8" x14ac:dyDescent="0.2">
      <c r="A99" s="21"/>
      <c r="B99" s="21"/>
      <c r="C99" s="22" t="s">
        <v>164</v>
      </c>
      <c r="D99" s="21"/>
      <c r="E99" s="21"/>
      <c r="F99" s="32"/>
      <c r="G99" s="32"/>
      <c r="H99" s="23" t="s">
        <v>148</v>
      </c>
    </row>
    <row r="100" spans="1:8" x14ac:dyDescent="0.2">
      <c r="A100" s="24">
        <v>1</v>
      </c>
      <c r="B100" s="25" t="s">
        <v>670</v>
      </c>
      <c r="C100" s="25" t="s">
        <v>1077</v>
      </c>
      <c r="D100" s="25" t="s">
        <v>413</v>
      </c>
      <c r="E100" s="26">
        <v>3000000</v>
      </c>
      <c r="F100" s="27">
        <v>2915.1120000000001</v>
      </c>
      <c r="G100" s="28">
        <v>7.7826800000000002E-3</v>
      </c>
      <c r="H100" s="23">
        <v>6.5208000000000004</v>
      </c>
    </row>
    <row r="101" spans="1:8" x14ac:dyDescent="0.2">
      <c r="A101" s="24">
        <v>2</v>
      </c>
      <c r="B101" s="25" t="s">
        <v>570</v>
      </c>
      <c r="C101" s="25" t="s">
        <v>1070</v>
      </c>
      <c r="D101" s="25" t="s">
        <v>413</v>
      </c>
      <c r="E101" s="26">
        <v>1000000</v>
      </c>
      <c r="F101" s="27">
        <v>994.63599999999997</v>
      </c>
      <c r="G101" s="28">
        <v>2.6554500000000002E-3</v>
      </c>
      <c r="H101" s="23">
        <v>6.35</v>
      </c>
    </row>
    <row r="102" spans="1:8" x14ac:dyDescent="0.2">
      <c r="A102" s="21"/>
      <c r="B102" s="21"/>
      <c r="C102" s="22" t="s">
        <v>147</v>
      </c>
      <c r="D102" s="21"/>
      <c r="E102" s="21" t="s">
        <v>148</v>
      </c>
      <c r="F102" s="29">
        <v>3909.748</v>
      </c>
      <c r="G102" s="30">
        <v>1.043813E-2</v>
      </c>
      <c r="H102" s="23" t="s">
        <v>148</v>
      </c>
    </row>
    <row r="103" spans="1:8" x14ac:dyDescent="0.2">
      <c r="A103" s="21"/>
      <c r="B103" s="21"/>
      <c r="C103" s="31"/>
      <c r="D103" s="21"/>
      <c r="E103" s="21"/>
      <c r="F103" s="32"/>
      <c r="G103" s="32"/>
      <c r="H103" s="23" t="s">
        <v>148</v>
      </c>
    </row>
    <row r="104" spans="1:8" x14ac:dyDescent="0.2">
      <c r="A104" s="21"/>
      <c r="B104" s="21"/>
      <c r="C104" s="22" t="s">
        <v>165</v>
      </c>
      <c r="D104" s="21"/>
      <c r="E104" s="21"/>
      <c r="F104" s="32"/>
      <c r="G104" s="32"/>
      <c r="H104" s="23" t="s">
        <v>148</v>
      </c>
    </row>
    <row r="105" spans="1:8" x14ac:dyDescent="0.2">
      <c r="A105" s="24">
        <v>1</v>
      </c>
      <c r="B105" s="25"/>
      <c r="C105" s="25" t="s">
        <v>166</v>
      </c>
      <c r="D105" s="25"/>
      <c r="E105" s="35"/>
      <c r="F105" s="27">
        <v>15839.49889339</v>
      </c>
      <c r="G105" s="28">
        <v>4.2287829999999998E-2</v>
      </c>
      <c r="H105" s="23">
        <v>6.76</v>
      </c>
    </row>
    <row r="106" spans="1:8" x14ac:dyDescent="0.2">
      <c r="A106" s="21"/>
      <c r="B106" s="21"/>
      <c r="C106" s="22" t="s">
        <v>147</v>
      </c>
      <c r="D106" s="21"/>
      <c r="E106" s="21" t="s">
        <v>148</v>
      </c>
      <c r="F106" s="29">
        <v>15839.49889339</v>
      </c>
      <c r="G106" s="30">
        <v>4.2287829999999998E-2</v>
      </c>
      <c r="H106" s="23" t="s">
        <v>148</v>
      </c>
    </row>
    <row r="107" spans="1:8" x14ac:dyDescent="0.2">
      <c r="A107" s="21"/>
      <c r="B107" s="21"/>
      <c r="C107" s="31"/>
      <c r="D107" s="21"/>
      <c r="E107" s="21"/>
      <c r="F107" s="32"/>
      <c r="G107" s="32"/>
      <c r="H107" s="23" t="s">
        <v>148</v>
      </c>
    </row>
    <row r="108" spans="1:8" x14ac:dyDescent="0.2">
      <c r="A108" s="21"/>
      <c r="B108" s="21"/>
      <c r="C108" s="22" t="s">
        <v>167</v>
      </c>
      <c r="D108" s="21"/>
      <c r="E108" s="21"/>
      <c r="F108" s="29">
        <v>19749.246893390002</v>
      </c>
      <c r="G108" s="30">
        <v>5.2725960000000002E-2</v>
      </c>
      <c r="H108" s="23" t="s">
        <v>148</v>
      </c>
    </row>
    <row r="109" spans="1:8" x14ac:dyDescent="0.2">
      <c r="A109" s="21"/>
      <c r="B109" s="21"/>
      <c r="C109" s="32"/>
      <c r="D109" s="21"/>
      <c r="E109" s="21"/>
      <c r="F109" s="21"/>
      <c r="G109" s="21"/>
      <c r="H109" s="23" t="s">
        <v>148</v>
      </c>
    </row>
    <row r="110" spans="1:8" x14ac:dyDescent="0.2">
      <c r="A110" s="21"/>
      <c r="B110" s="21"/>
      <c r="C110" s="22" t="s">
        <v>168</v>
      </c>
      <c r="D110" s="21"/>
      <c r="E110" s="21"/>
      <c r="F110" s="21"/>
      <c r="G110" s="21"/>
      <c r="H110" s="23" t="s">
        <v>148</v>
      </c>
    </row>
    <row r="111" spans="1:8" x14ac:dyDescent="0.2">
      <c r="A111" s="21"/>
      <c r="B111" s="21"/>
      <c r="C111" s="22" t="s">
        <v>169</v>
      </c>
      <c r="D111" s="21"/>
      <c r="E111" s="21"/>
      <c r="F111" s="21"/>
      <c r="G111" s="21"/>
      <c r="H111" s="23" t="s">
        <v>148</v>
      </c>
    </row>
    <row r="112" spans="1:8" ht="25.5" x14ac:dyDescent="0.2">
      <c r="A112" s="24">
        <v>1</v>
      </c>
      <c r="B112" s="25" t="s">
        <v>371</v>
      </c>
      <c r="C112" s="25" t="s">
        <v>372</v>
      </c>
      <c r="D112" s="25"/>
      <c r="E112" s="65">
        <v>33872727.111100003</v>
      </c>
      <c r="F112" s="27">
        <v>5012.9942488070001</v>
      </c>
      <c r="G112" s="28">
        <v>1.3383549999999999E-2</v>
      </c>
      <c r="H112" s="23" t="s">
        <v>148</v>
      </c>
    </row>
    <row r="113" spans="1:10" x14ac:dyDescent="0.2">
      <c r="A113" s="21"/>
      <c r="B113" s="21"/>
      <c r="C113" s="22" t="s">
        <v>147</v>
      </c>
      <c r="D113" s="21"/>
      <c r="E113" s="21" t="s">
        <v>148</v>
      </c>
      <c r="F113" s="29">
        <v>5012.9942488070001</v>
      </c>
      <c r="G113" s="30">
        <v>1.3383549999999999E-2</v>
      </c>
      <c r="H113" s="23" t="s">
        <v>148</v>
      </c>
    </row>
    <row r="114" spans="1:10" x14ac:dyDescent="0.2">
      <c r="A114" s="21"/>
      <c r="B114" s="21"/>
      <c r="C114" s="31"/>
      <c r="D114" s="21"/>
      <c r="E114" s="21"/>
      <c r="F114" s="32"/>
      <c r="G114" s="32"/>
      <c r="H114" s="23" t="s">
        <v>148</v>
      </c>
    </row>
    <row r="115" spans="1:10" x14ac:dyDescent="0.2">
      <c r="A115" s="21"/>
      <c r="B115" s="21"/>
      <c r="C115" s="22" t="s">
        <v>170</v>
      </c>
      <c r="D115" s="21"/>
      <c r="E115" s="21"/>
      <c r="F115" s="21"/>
      <c r="G115" s="21"/>
      <c r="H115" s="23" t="s">
        <v>148</v>
      </c>
    </row>
    <row r="116" spans="1:10" x14ac:dyDescent="0.2">
      <c r="A116" s="21"/>
      <c r="B116" s="21"/>
      <c r="C116" s="22" t="s">
        <v>171</v>
      </c>
      <c r="D116" s="21"/>
      <c r="E116" s="21"/>
      <c r="F116" s="21"/>
      <c r="G116" s="21"/>
      <c r="H116" s="23" t="s">
        <v>148</v>
      </c>
    </row>
    <row r="117" spans="1:10" x14ac:dyDescent="0.2">
      <c r="A117" s="21"/>
      <c r="B117" s="21"/>
      <c r="C117" s="22" t="s">
        <v>147</v>
      </c>
      <c r="D117" s="21"/>
      <c r="E117" s="21" t="s">
        <v>148</v>
      </c>
      <c r="F117" s="33" t="s">
        <v>150</v>
      </c>
      <c r="G117" s="30">
        <v>0</v>
      </c>
      <c r="H117" s="23" t="s">
        <v>148</v>
      </c>
    </row>
    <row r="118" spans="1:10" x14ac:dyDescent="0.2">
      <c r="A118" s="21"/>
      <c r="B118" s="21"/>
      <c r="C118" s="31"/>
      <c r="D118" s="21"/>
      <c r="E118" s="21"/>
      <c r="F118" s="32"/>
      <c r="G118" s="32"/>
      <c r="H118" s="23" t="s">
        <v>148</v>
      </c>
    </row>
    <row r="119" spans="1:10" x14ac:dyDescent="0.2">
      <c r="A119" s="21"/>
      <c r="B119" s="21"/>
      <c r="C119" s="22" t="s">
        <v>172</v>
      </c>
      <c r="D119" s="21"/>
      <c r="E119" s="21"/>
      <c r="F119" s="32"/>
      <c r="G119" s="32"/>
      <c r="H119" s="23" t="s">
        <v>148</v>
      </c>
    </row>
    <row r="120" spans="1:10" x14ac:dyDescent="0.2">
      <c r="A120" s="21"/>
      <c r="B120" s="21"/>
      <c r="C120" s="22" t="s">
        <v>147</v>
      </c>
      <c r="D120" s="21"/>
      <c r="E120" s="21" t="s">
        <v>148</v>
      </c>
      <c r="F120" s="33" t="s">
        <v>150</v>
      </c>
      <c r="G120" s="30">
        <v>0</v>
      </c>
      <c r="H120" s="23" t="s">
        <v>148</v>
      </c>
    </row>
    <row r="121" spans="1:10" x14ac:dyDescent="0.2">
      <c r="A121" s="21"/>
      <c r="B121" s="21"/>
      <c r="C121" s="31"/>
      <c r="D121" s="21"/>
      <c r="E121" s="21"/>
      <c r="F121" s="32"/>
      <c r="G121" s="32"/>
      <c r="H121" s="23" t="s">
        <v>148</v>
      </c>
    </row>
    <row r="122" spans="1:10" x14ac:dyDescent="0.2">
      <c r="A122" s="35"/>
      <c r="B122" s="25"/>
      <c r="C122" s="25" t="s">
        <v>571</v>
      </c>
      <c r="D122" s="25"/>
      <c r="E122" s="35"/>
      <c r="F122" s="27">
        <v>1596.8967995999999</v>
      </c>
      <c r="G122" s="28">
        <v>4.26335E-3</v>
      </c>
      <c r="H122" s="23" t="s">
        <v>148</v>
      </c>
    </row>
    <row r="123" spans="1:10" x14ac:dyDescent="0.2">
      <c r="A123" s="35"/>
      <c r="B123" s="25"/>
      <c r="C123" s="34" t="s">
        <v>875</v>
      </c>
      <c r="D123" s="25"/>
      <c r="E123" s="35"/>
      <c r="F123" s="27">
        <v>-7113.11660467</v>
      </c>
      <c r="G123" s="28">
        <v>-1.8990389999999999E-2</v>
      </c>
      <c r="H123" s="23" t="s">
        <v>148</v>
      </c>
    </row>
    <row r="124" spans="1:10" x14ac:dyDescent="0.2">
      <c r="A124" s="31"/>
      <c r="B124" s="31"/>
      <c r="C124" s="22" t="s">
        <v>174</v>
      </c>
      <c r="D124" s="32"/>
      <c r="E124" s="32"/>
      <c r="F124" s="29">
        <v>374563.981513226</v>
      </c>
      <c r="G124" s="36">
        <v>1.00000003</v>
      </c>
      <c r="H124" s="23" t="s">
        <v>148</v>
      </c>
    </row>
    <row r="125" spans="1:10" x14ac:dyDescent="0.2">
      <c r="A125" s="66"/>
      <c r="B125" s="66"/>
      <c r="C125" s="66"/>
      <c r="D125" s="67"/>
      <c r="E125" s="67"/>
      <c r="F125" s="67"/>
      <c r="G125" s="67"/>
    </row>
    <row r="126" spans="1:10" x14ac:dyDescent="0.2">
      <c r="A126" s="39"/>
      <c r="B126" s="217" t="s">
        <v>848</v>
      </c>
      <c r="C126" s="217"/>
      <c r="D126" s="217"/>
      <c r="E126" s="217"/>
      <c r="F126" s="217"/>
      <c r="G126" s="217"/>
      <c r="H126" s="217"/>
      <c r="J126" s="41"/>
    </row>
    <row r="127" spans="1:10" x14ac:dyDescent="0.2">
      <c r="A127" s="39"/>
      <c r="B127" s="217" t="s">
        <v>849</v>
      </c>
      <c r="C127" s="217"/>
      <c r="D127" s="217"/>
      <c r="E127" s="217"/>
      <c r="F127" s="217"/>
      <c r="G127" s="217"/>
      <c r="H127" s="217"/>
      <c r="J127" s="41"/>
    </row>
    <row r="128" spans="1:10" x14ac:dyDescent="0.2">
      <c r="A128" s="39"/>
      <c r="B128" s="217" t="s">
        <v>850</v>
      </c>
      <c r="C128" s="217"/>
      <c r="D128" s="217"/>
      <c r="E128" s="217"/>
      <c r="F128" s="217"/>
      <c r="G128" s="217"/>
      <c r="H128" s="217"/>
      <c r="J128" s="41"/>
    </row>
    <row r="129" spans="1:17" s="43" customFormat="1" ht="66.75" customHeight="1" x14ac:dyDescent="0.25">
      <c r="A129" s="42"/>
      <c r="B129" s="218" t="s">
        <v>851</v>
      </c>
      <c r="C129" s="218"/>
      <c r="D129" s="218"/>
      <c r="E129" s="218"/>
      <c r="F129" s="218"/>
      <c r="G129" s="218"/>
      <c r="H129" s="218"/>
      <c r="I129"/>
      <c r="J129" s="41"/>
      <c r="K129"/>
      <c r="L129"/>
      <c r="M129"/>
      <c r="N129"/>
      <c r="O129"/>
      <c r="P129"/>
      <c r="Q129"/>
    </row>
    <row r="130" spans="1:17" x14ac:dyDescent="0.2">
      <c r="A130" s="39"/>
      <c r="B130" s="217" t="s">
        <v>852</v>
      </c>
      <c r="C130" s="217"/>
      <c r="D130" s="217"/>
      <c r="E130" s="217"/>
      <c r="F130" s="217"/>
      <c r="G130" s="217"/>
      <c r="H130" s="217"/>
      <c r="J130" s="41"/>
    </row>
    <row r="131" spans="1:17" x14ac:dyDescent="0.2">
      <c r="A131" s="45"/>
      <c r="B131" s="45"/>
      <c r="C131" s="45"/>
      <c r="D131" s="47"/>
      <c r="E131" s="47"/>
      <c r="F131" s="47"/>
      <c r="G131" s="47"/>
    </row>
    <row r="132" spans="1:17" x14ac:dyDescent="0.2">
      <c r="A132" s="45"/>
      <c r="B132" s="214" t="s">
        <v>175</v>
      </c>
      <c r="C132" s="215"/>
      <c r="D132" s="216"/>
      <c r="E132" s="46"/>
      <c r="F132" s="47"/>
      <c r="G132" s="47"/>
    </row>
    <row r="133" spans="1:17" ht="27" customHeight="1" x14ac:dyDescent="0.2">
      <c r="A133" s="45"/>
      <c r="B133" s="212" t="s">
        <v>176</v>
      </c>
      <c r="C133" s="213"/>
      <c r="D133" s="22" t="s">
        <v>177</v>
      </c>
      <c r="E133" s="46"/>
      <c r="F133" s="47"/>
      <c r="G133" s="47"/>
    </row>
    <row r="134" spans="1:17" ht="12.75" customHeight="1" x14ac:dyDescent="0.2">
      <c r="A134" s="45"/>
      <c r="B134" s="210" t="s">
        <v>853</v>
      </c>
      <c r="C134" s="211"/>
      <c r="D134" s="22" t="s">
        <v>177</v>
      </c>
      <c r="E134" s="46"/>
      <c r="F134" s="47"/>
      <c r="G134" s="47"/>
    </row>
    <row r="135" spans="1:17" x14ac:dyDescent="0.2">
      <c r="A135" s="45"/>
      <c r="B135" s="212" t="s">
        <v>178</v>
      </c>
      <c r="C135" s="213"/>
      <c r="D135" s="32" t="s">
        <v>148</v>
      </c>
      <c r="E135" s="46"/>
      <c r="F135" s="47"/>
      <c r="G135" s="47"/>
    </row>
    <row r="136" spans="1:17" x14ac:dyDescent="0.2">
      <c r="A136" s="50"/>
      <c r="B136" s="51" t="s">
        <v>148</v>
      </c>
      <c r="C136" s="51" t="s">
        <v>854</v>
      </c>
      <c r="D136" s="51" t="s">
        <v>179</v>
      </c>
      <c r="E136" s="50"/>
      <c r="F136" s="50"/>
      <c r="G136" s="50"/>
      <c r="H136" s="50"/>
      <c r="J136" s="41"/>
    </row>
    <row r="137" spans="1:17" x14ac:dyDescent="0.2">
      <c r="A137" s="50"/>
      <c r="B137" s="52" t="s">
        <v>180</v>
      </c>
      <c r="C137" s="53">
        <v>45716</v>
      </c>
      <c r="D137" s="53">
        <v>45747</v>
      </c>
      <c r="E137" s="50"/>
      <c r="F137" s="50"/>
      <c r="G137" s="50"/>
      <c r="J137" s="41"/>
    </row>
    <row r="138" spans="1:17" x14ac:dyDescent="0.2">
      <c r="A138" s="54"/>
      <c r="B138" s="25" t="s">
        <v>181</v>
      </c>
      <c r="C138" s="55">
        <v>31.897200000000002</v>
      </c>
      <c r="D138" s="55">
        <v>33.509300000000003</v>
      </c>
      <c r="E138" s="54"/>
      <c r="F138" s="56"/>
      <c r="G138" s="57"/>
    </row>
    <row r="139" spans="1:17" x14ac:dyDescent="0.2">
      <c r="A139" s="54"/>
      <c r="B139" s="25" t="s">
        <v>1025</v>
      </c>
      <c r="C139" s="55">
        <v>21.892600000000002</v>
      </c>
      <c r="D139" s="55">
        <v>22.999099999999999</v>
      </c>
      <c r="E139" s="54"/>
      <c r="F139" s="56"/>
      <c r="G139" s="57"/>
    </row>
    <row r="140" spans="1:17" x14ac:dyDescent="0.2">
      <c r="A140" s="54"/>
      <c r="B140" s="25" t="s">
        <v>182</v>
      </c>
      <c r="C140" s="55">
        <v>29.5946</v>
      </c>
      <c r="D140" s="55">
        <v>31.0623</v>
      </c>
      <c r="E140" s="54"/>
      <c r="F140" s="56"/>
      <c r="G140" s="57"/>
    </row>
    <row r="141" spans="1:17" x14ac:dyDescent="0.2">
      <c r="A141" s="54"/>
      <c r="B141" s="25" t="s">
        <v>1026</v>
      </c>
      <c r="C141" s="55">
        <v>20.290099999999999</v>
      </c>
      <c r="D141" s="55">
        <v>21.296399999999998</v>
      </c>
      <c r="E141" s="54"/>
      <c r="F141" s="56"/>
      <c r="G141" s="57"/>
    </row>
    <row r="142" spans="1:17" x14ac:dyDescent="0.2">
      <c r="A142" s="54"/>
      <c r="B142" s="54"/>
      <c r="C142" s="54"/>
      <c r="D142" s="54"/>
      <c r="E142" s="54"/>
      <c r="F142" s="54"/>
      <c r="G142" s="54"/>
    </row>
    <row r="143" spans="1:17" x14ac:dyDescent="0.2">
      <c r="A143" s="50"/>
      <c r="B143" s="210" t="s">
        <v>855</v>
      </c>
      <c r="C143" s="211"/>
      <c r="D143" s="48" t="s">
        <v>177</v>
      </c>
      <c r="E143" s="50"/>
      <c r="F143" s="50"/>
      <c r="G143" s="50"/>
    </row>
    <row r="144" spans="1:17" x14ac:dyDescent="0.2">
      <c r="A144" s="50"/>
      <c r="B144" s="75"/>
      <c r="C144" s="75"/>
      <c r="D144" s="75"/>
      <c r="E144" s="50"/>
      <c r="F144" s="50"/>
      <c r="G144" s="50"/>
    </row>
    <row r="145" spans="1:8" ht="29.1" customHeight="1" x14ac:dyDescent="0.2">
      <c r="A145" s="50"/>
      <c r="B145" s="210" t="s">
        <v>183</v>
      </c>
      <c r="C145" s="211"/>
      <c r="D145" s="48" t="s">
        <v>1004</v>
      </c>
      <c r="E145" s="50"/>
      <c r="F145" s="50"/>
      <c r="G145" s="50"/>
      <c r="H145" s="50"/>
    </row>
    <row r="146" spans="1:8" ht="29.1" customHeight="1" x14ac:dyDescent="0.2">
      <c r="A146" s="50"/>
      <c r="B146" s="210" t="s">
        <v>184</v>
      </c>
      <c r="C146" s="211"/>
      <c r="D146" s="129" t="str">
        <f>"Rs. "&amp;TEXT(F60,"0.00")&amp;" Lacs"</f>
        <v>Rs. 3351.09 Lacs</v>
      </c>
      <c r="E146" s="61"/>
      <c r="F146" s="50"/>
      <c r="G146" s="50"/>
      <c r="H146" s="50"/>
    </row>
    <row r="147" spans="1:8" ht="17.100000000000001" customHeight="1" x14ac:dyDescent="0.2">
      <c r="A147" s="50"/>
      <c r="B147" s="210" t="s">
        <v>185</v>
      </c>
      <c r="C147" s="211"/>
      <c r="D147" s="48" t="s">
        <v>177</v>
      </c>
      <c r="E147" s="61"/>
      <c r="F147" s="50"/>
      <c r="G147" s="50"/>
      <c r="H147" s="50"/>
    </row>
    <row r="148" spans="1:8" ht="17.100000000000001" customHeight="1" x14ac:dyDescent="0.2">
      <c r="A148" s="50"/>
      <c r="B148" s="210" t="s">
        <v>186</v>
      </c>
      <c r="C148" s="211"/>
      <c r="D148" s="62">
        <v>1.0547358318118336</v>
      </c>
      <c r="E148" s="50"/>
      <c r="F148" s="40"/>
      <c r="G148" s="60"/>
      <c r="H148" s="60"/>
    </row>
    <row r="150" spans="1:8" x14ac:dyDescent="0.2">
      <c r="B150" s="219" t="s">
        <v>856</v>
      </c>
      <c r="C150" s="219"/>
    </row>
    <row r="152" spans="1:8" ht="153.75" customHeight="1" x14ac:dyDescent="0.2"/>
    <row r="155" spans="1:8" x14ac:dyDescent="0.2">
      <c r="B155" s="63" t="s">
        <v>857</v>
      </c>
      <c r="C155" s="64"/>
      <c r="D155" s="63" t="s">
        <v>862</v>
      </c>
    </row>
    <row r="156" spans="1:8" x14ac:dyDescent="0.2">
      <c r="B156" s="63" t="s">
        <v>1005</v>
      </c>
      <c r="D156" s="63" t="s">
        <v>1006</v>
      </c>
    </row>
    <row r="157" spans="1:8" x14ac:dyDescent="0.2">
      <c r="B157" s="130"/>
    </row>
    <row r="158" spans="1:8" ht="165" customHeight="1" x14ac:dyDescent="0.2"/>
  </sheetData>
  <mergeCells count="18">
    <mergeCell ref="B150:C150"/>
    <mergeCell ref="B143:C143"/>
    <mergeCell ref="B147:C147"/>
    <mergeCell ref="B148:C148"/>
    <mergeCell ref="B145:C145"/>
    <mergeCell ref="B146:C146"/>
    <mergeCell ref="A1:H1"/>
    <mergeCell ref="A2:H2"/>
    <mergeCell ref="A3:H3"/>
    <mergeCell ref="B134:C134"/>
    <mergeCell ref="B135:C135"/>
    <mergeCell ref="B132:D132"/>
    <mergeCell ref="B133:C133"/>
    <mergeCell ref="B126:H126"/>
    <mergeCell ref="B127:H127"/>
    <mergeCell ref="B128:H128"/>
    <mergeCell ref="B129:H129"/>
    <mergeCell ref="B130:H130"/>
  </mergeCells>
  <hyperlinks>
    <hyperlink ref="I1" location="Index!B2" display="Index" xr:uid="{37FC35E6-E777-4508-966C-01EAC823E7E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89DA-8BEC-4750-836D-90210B359ACB}">
  <sheetPr>
    <outlinePr summaryBelow="0" summaryRight="0"/>
  </sheetPr>
  <dimension ref="A1:Q170"/>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816</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724000</v>
      </c>
      <c r="F7" s="27">
        <v>13236.168</v>
      </c>
      <c r="G7" s="28">
        <v>9.270494E-2</v>
      </c>
      <c r="H7" s="23" t="s">
        <v>148</v>
      </c>
    </row>
    <row r="8" spans="1:9" x14ac:dyDescent="0.2">
      <c r="A8" s="24">
        <v>2</v>
      </c>
      <c r="B8" s="25" t="s">
        <v>26</v>
      </c>
      <c r="C8" s="25" t="s">
        <v>27</v>
      </c>
      <c r="D8" s="25" t="s">
        <v>28</v>
      </c>
      <c r="E8" s="26">
        <v>883000</v>
      </c>
      <c r="F8" s="27">
        <v>11905.9305</v>
      </c>
      <c r="G8" s="28">
        <v>8.3388069999999995E-2</v>
      </c>
      <c r="H8" s="23" t="s">
        <v>148</v>
      </c>
    </row>
    <row r="9" spans="1:9" x14ac:dyDescent="0.2">
      <c r="A9" s="24">
        <v>3</v>
      </c>
      <c r="B9" s="25" t="s">
        <v>14</v>
      </c>
      <c r="C9" s="25" t="s">
        <v>15</v>
      </c>
      <c r="D9" s="25" t="s">
        <v>16</v>
      </c>
      <c r="E9" s="26">
        <v>504000</v>
      </c>
      <c r="F9" s="27">
        <v>6426.5039999999999</v>
      </c>
      <c r="G9" s="28">
        <v>4.5010660000000001E-2</v>
      </c>
      <c r="H9" s="23" t="s">
        <v>148</v>
      </c>
    </row>
    <row r="10" spans="1:9" x14ac:dyDescent="0.2">
      <c r="A10" s="24">
        <v>4</v>
      </c>
      <c r="B10" s="25" t="s">
        <v>17</v>
      </c>
      <c r="C10" s="25" t="s">
        <v>18</v>
      </c>
      <c r="D10" s="25" t="s">
        <v>19</v>
      </c>
      <c r="E10" s="26">
        <v>156446</v>
      </c>
      <c r="F10" s="27">
        <v>5463.563658</v>
      </c>
      <c r="G10" s="28">
        <v>3.8266309999999998E-2</v>
      </c>
      <c r="H10" s="23" t="s">
        <v>148</v>
      </c>
    </row>
    <row r="11" spans="1:9" x14ac:dyDescent="0.2">
      <c r="A11" s="24">
        <v>5</v>
      </c>
      <c r="B11" s="25" t="s">
        <v>11</v>
      </c>
      <c r="C11" s="25" t="s">
        <v>12</v>
      </c>
      <c r="D11" s="25" t="s">
        <v>13</v>
      </c>
      <c r="E11" s="26">
        <v>280000</v>
      </c>
      <c r="F11" s="27">
        <v>4853.5200000000004</v>
      </c>
      <c r="G11" s="28">
        <v>3.3993620000000002E-2</v>
      </c>
      <c r="H11" s="23" t="s">
        <v>148</v>
      </c>
    </row>
    <row r="12" spans="1:9" x14ac:dyDescent="0.2">
      <c r="A12" s="24">
        <v>6</v>
      </c>
      <c r="B12" s="25" t="s">
        <v>330</v>
      </c>
      <c r="C12" s="25" t="s">
        <v>331</v>
      </c>
      <c r="D12" s="25" t="s">
        <v>206</v>
      </c>
      <c r="E12" s="26">
        <v>306000</v>
      </c>
      <c r="F12" s="27">
        <v>4806.1890000000003</v>
      </c>
      <c r="G12" s="28">
        <v>3.3662119999999997E-2</v>
      </c>
      <c r="H12" s="23" t="s">
        <v>148</v>
      </c>
    </row>
    <row r="13" spans="1:9" x14ac:dyDescent="0.2">
      <c r="A13" s="24">
        <v>7</v>
      </c>
      <c r="B13" s="25" t="s">
        <v>332</v>
      </c>
      <c r="C13" s="25" t="s">
        <v>333</v>
      </c>
      <c r="D13" s="25" t="s">
        <v>28</v>
      </c>
      <c r="E13" s="26">
        <v>419000</v>
      </c>
      <c r="F13" s="27">
        <v>4617.38</v>
      </c>
      <c r="G13" s="28">
        <v>3.2339720000000002E-2</v>
      </c>
      <c r="H13" s="23" t="s">
        <v>148</v>
      </c>
    </row>
    <row r="14" spans="1:9" x14ac:dyDescent="0.2">
      <c r="A14" s="24">
        <v>8</v>
      </c>
      <c r="B14" s="25" t="s">
        <v>41</v>
      </c>
      <c r="C14" s="25" t="s">
        <v>42</v>
      </c>
      <c r="D14" s="25" t="s">
        <v>28</v>
      </c>
      <c r="E14" s="26">
        <v>595000</v>
      </c>
      <c r="F14" s="27">
        <v>4590.4250000000002</v>
      </c>
      <c r="G14" s="28">
        <v>3.2150930000000001E-2</v>
      </c>
      <c r="H14" s="23" t="s">
        <v>148</v>
      </c>
    </row>
    <row r="15" spans="1:9" x14ac:dyDescent="0.2">
      <c r="A15" s="24">
        <v>9</v>
      </c>
      <c r="B15" s="25" t="s">
        <v>54</v>
      </c>
      <c r="C15" s="25" t="s">
        <v>55</v>
      </c>
      <c r="D15" s="25" t="s">
        <v>56</v>
      </c>
      <c r="E15" s="26">
        <v>74000</v>
      </c>
      <c r="F15" s="27">
        <v>3785.3589999999999</v>
      </c>
      <c r="G15" s="28">
        <v>2.6512319999999999E-2</v>
      </c>
      <c r="H15" s="23" t="s">
        <v>148</v>
      </c>
    </row>
    <row r="16" spans="1:9" ht="25.5" x14ac:dyDescent="0.2">
      <c r="A16" s="24">
        <v>10</v>
      </c>
      <c r="B16" s="25" t="s">
        <v>23</v>
      </c>
      <c r="C16" s="25" t="s">
        <v>24</v>
      </c>
      <c r="D16" s="25" t="s">
        <v>25</v>
      </c>
      <c r="E16" s="26">
        <v>32000</v>
      </c>
      <c r="F16" s="27">
        <v>3683.056</v>
      </c>
      <c r="G16" s="28">
        <v>2.5795789999999999E-2</v>
      </c>
      <c r="H16" s="23" t="s">
        <v>148</v>
      </c>
    </row>
    <row r="17" spans="1:8" x14ac:dyDescent="0.2">
      <c r="A17" s="24">
        <v>11</v>
      </c>
      <c r="B17" s="25" t="s">
        <v>581</v>
      </c>
      <c r="C17" s="25" t="s">
        <v>582</v>
      </c>
      <c r="D17" s="25" t="s">
        <v>272</v>
      </c>
      <c r="E17" s="26">
        <v>24000</v>
      </c>
      <c r="F17" s="27">
        <v>2765.3159999999998</v>
      </c>
      <c r="G17" s="28">
        <v>1.9368030000000001E-2</v>
      </c>
      <c r="H17" s="23" t="s">
        <v>148</v>
      </c>
    </row>
    <row r="18" spans="1:8" x14ac:dyDescent="0.2">
      <c r="A18" s="24">
        <v>12</v>
      </c>
      <c r="B18" s="25" t="s">
        <v>351</v>
      </c>
      <c r="C18" s="25" t="s">
        <v>352</v>
      </c>
      <c r="D18" s="25" t="s">
        <v>353</v>
      </c>
      <c r="E18" s="26">
        <v>670000</v>
      </c>
      <c r="F18" s="27">
        <v>2745.3249999999998</v>
      </c>
      <c r="G18" s="28">
        <v>1.922801E-2</v>
      </c>
      <c r="H18" s="23" t="s">
        <v>148</v>
      </c>
    </row>
    <row r="19" spans="1:8" x14ac:dyDescent="0.2">
      <c r="A19" s="24">
        <v>13</v>
      </c>
      <c r="B19" s="25" t="s">
        <v>336</v>
      </c>
      <c r="C19" s="25" t="s">
        <v>337</v>
      </c>
      <c r="D19" s="25" t="s">
        <v>206</v>
      </c>
      <c r="E19" s="26">
        <v>74734</v>
      </c>
      <c r="F19" s="27">
        <v>2695.020141</v>
      </c>
      <c r="G19" s="28">
        <v>1.8875679999999999E-2</v>
      </c>
      <c r="H19" s="23" t="s">
        <v>148</v>
      </c>
    </row>
    <row r="20" spans="1:8" ht="25.5" x14ac:dyDescent="0.2">
      <c r="A20" s="24">
        <v>14</v>
      </c>
      <c r="B20" s="25" t="s">
        <v>334</v>
      </c>
      <c r="C20" s="25" t="s">
        <v>335</v>
      </c>
      <c r="D20" s="25" t="s">
        <v>200</v>
      </c>
      <c r="E20" s="26">
        <v>150000</v>
      </c>
      <c r="F20" s="27">
        <v>2602.0500000000002</v>
      </c>
      <c r="G20" s="28">
        <v>1.8224529999999999E-2</v>
      </c>
      <c r="H20" s="23" t="s">
        <v>148</v>
      </c>
    </row>
    <row r="21" spans="1:8" x14ac:dyDescent="0.2">
      <c r="A21" s="24">
        <v>15</v>
      </c>
      <c r="B21" s="25" t="s">
        <v>503</v>
      </c>
      <c r="C21" s="25" t="s">
        <v>504</v>
      </c>
      <c r="D21" s="25" t="s">
        <v>353</v>
      </c>
      <c r="E21" s="26">
        <v>114000</v>
      </c>
      <c r="F21" s="27">
        <v>2575.0889999999999</v>
      </c>
      <c r="G21" s="28">
        <v>1.803569E-2</v>
      </c>
      <c r="H21" s="23" t="s">
        <v>148</v>
      </c>
    </row>
    <row r="22" spans="1:8" x14ac:dyDescent="0.2">
      <c r="A22" s="24">
        <v>16</v>
      </c>
      <c r="B22" s="25" t="s">
        <v>104</v>
      </c>
      <c r="C22" s="25" t="s">
        <v>105</v>
      </c>
      <c r="D22" s="25" t="s">
        <v>28</v>
      </c>
      <c r="E22" s="26">
        <v>116000</v>
      </c>
      <c r="F22" s="27">
        <v>2518.5920000000001</v>
      </c>
      <c r="G22" s="28">
        <v>1.7639990000000001E-2</v>
      </c>
      <c r="H22" s="23" t="s">
        <v>148</v>
      </c>
    </row>
    <row r="23" spans="1:8" ht="25.5" x14ac:dyDescent="0.2">
      <c r="A23" s="24">
        <v>17</v>
      </c>
      <c r="B23" s="25" t="s">
        <v>347</v>
      </c>
      <c r="C23" s="25" t="s">
        <v>348</v>
      </c>
      <c r="D23" s="25" t="s">
        <v>89</v>
      </c>
      <c r="E23" s="26">
        <v>149000</v>
      </c>
      <c r="F23" s="27">
        <v>2264.7255</v>
      </c>
      <c r="G23" s="28">
        <v>1.5861940000000001E-2</v>
      </c>
      <c r="H23" s="23" t="s">
        <v>148</v>
      </c>
    </row>
    <row r="24" spans="1:8" ht="25.5" x14ac:dyDescent="0.2">
      <c r="A24" s="24">
        <v>18</v>
      </c>
      <c r="B24" s="25" t="s">
        <v>656</v>
      </c>
      <c r="C24" s="25" t="s">
        <v>657</v>
      </c>
      <c r="D24" s="25" t="s">
        <v>200</v>
      </c>
      <c r="E24" s="26">
        <v>193000</v>
      </c>
      <c r="F24" s="27">
        <v>2239.7649999999999</v>
      </c>
      <c r="G24" s="28">
        <v>1.5687110000000001E-2</v>
      </c>
      <c r="H24" s="23" t="s">
        <v>148</v>
      </c>
    </row>
    <row r="25" spans="1:8" x14ac:dyDescent="0.2">
      <c r="A25" s="24">
        <v>19</v>
      </c>
      <c r="B25" s="25" t="s">
        <v>240</v>
      </c>
      <c r="C25" s="25" t="s">
        <v>241</v>
      </c>
      <c r="D25" s="25" t="s">
        <v>233</v>
      </c>
      <c r="E25" s="26">
        <v>31000</v>
      </c>
      <c r="F25" s="27">
        <v>2226.2339999999999</v>
      </c>
      <c r="G25" s="28">
        <v>1.559234E-2</v>
      </c>
      <c r="H25" s="23" t="s">
        <v>148</v>
      </c>
    </row>
    <row r="26" spans="1:8" x14ac:dyDescent="0.2">
      <c r="A26" s="24">
        <v>20</v>
      </c>
      <c r="B26" s="25" t="s">
        <v>710</v>
      </c>
      <c r="C26" s="25" t="s">
        <v>711</v>
      </c>
      <c r="D26" s="25" t="s">
        <v>248</v>
      </c>
      <c r="E26" s="26">
        <v>34000</v>
      </c>
      <c r="F26" s="27">
        <v>1871.7170000000001</v>
      </c>
      <c r="G26" s="28">
        <v>1.3109340000000001E-2</v>
      </c>
      <c r="H26" s="23" t="s">
        <v>148</v>
      </c>
    </row>
    <row r="27" spans="1:8" x14ac:dyDescent="0.2">
      <c r="A27" s="24">
        <v>21</v>
      </c>
      <c r="B27" s="25" t="s">
        <v>340</v>
      </c>
      <c r="C27" s="25" t="s">
        <v>341</v>
      </c>
      <c r="D27" s="25" t="s">
        <v>89</v>
      </c>
      <c r="E27" s="26">
        <v>20000</v>
      </c>
      <c r="F27" s="27">
        <v>1789.12</v>
      </c>
      <c r="G27" s="28">
        <v>1.253084E-2</v>
      </c>
      <c r="H27" s="23" t="s">
        <v>148</v>
      </c>
    </row>
    <row r="28" spans="1:8" x14ac:dyDescent="0.2">
      <c r="A28" s="24">
        <v>22</v>
      </c>
      <c r="B28" s="25" t="s">
        <v>706</v>
      </c>
      <c r="C28" s="25" t="s">
        <v>707</v>
      </c>
      <c r="D28" s="25" t="s">
        <v>272</v>
      </c>
      <c r="E28" s="26">
        <v>19735</v>
      </c>
      <c r="F28" s="27">
        <v>1785.1787624999999</v>
      </c>
      <c r="G28" s="28">
        <v>1.2503230000000001E-2</v>
      </c>
      <c r="H28" s="23" t="s">
        <v>148</v>
      </c>
    </row>
    <row r="29" spans="1:8" x14ac:dyDescent="0.2">
      <c r="A29" s="24">
        <v>23</v>
      </c>
      <c r="B29" s="25" t="s">
        <v>191</v>
      </c>
      <c r="C29" s="25" t="s">
        <v>192</v>
      </c>
      <c r="D29" s="25" t="s">
        <v>28</v>
      </c>
      <c r="E29" s="26">
        <v>923000</v>
      </c>
      <c r="F29" s="27">
        <v>1778.8978999999999</v>
      </c>
      <c r="G29" s="28">
        <v>1.245924E-2</v>
      </c>
      <c r="H29" s="23" t="s">
        <v>148</v>
      </c>
    </row>
    <row r="30" spans="1:8" x14ac:dyDescent="0.2">
      <c r="A30" s="24">
        <v>24</v>
      </c>
      <c r="B30" s="25" t="s">
        <v>803</v>
      </c>
      <c r="C30" s="25" t="s">
        <v>804</v>
      </c>
      <c r="D30" s="25" t="s">
        <v>38</v>
      </c>
      <c r="E30" s="26">
        <v>144000</v>
      </c>
      <c r="F30" s="27">
        <v>1756.6559999999999</v>
      </c>
      <c r="G30" s="28">
        <v>1.230346E-2</v>
      </c>
      <c r="H30" s="23" t="s">
        <v>148</v>
      </c>
    </row>
    <row r="31" spans="1:8" x14ac:dyDescent="0.2">
      <c r="A31" s="24">
        <v>25</v>
      </c>
      <c r="B31" s="25" t="s">
        <v>507</v>
      </c>
      <c r="C31" s="25" t="s">
        <v>508</v>
      </c>
      <c r="D31" s="25" t="s">
        <v>28</v>
      </c>
      <c r="E31" s="26">
        <v>270000</v>
      </c>
      <c r="F31" s="27">
        <v>1754.595</v>
      </c>
      <c r="G31" s="28">
        <v>1.2289029999999999E-2</v>
      </c>
      <c r="H31" s="23" t="s">
        <v>148</v>
      </c>
    </row>
    <row r="32" spans="1:8" x14ac:dyDescent="0.2">
      <c r="A32" s="24">
        <v>26</v>
      </c>
      <c r="B32" s="25" t="s">
        <v>744</v>
      </c>
      <c r="C32" s="25" t="s">
        <v>745</v>
      </c>
      <c r="D32" s="25" t="s">
        <v>203</v>
      </c>
      <c r="E32" s="26">
        <v>110000</v>
      </c>
      <c r="F32" s="27">
        <v>1721.0050000000001</v>
      </c>
      <c r="G32" s="28">
        <v>1.205377E-2</v>
      </c>
      <c r="H32" s="23" t="s">
        <v>148</v>
      </c>
    </row>
    <row r="33" spans="1:8" ht="25.5" x14ac:dyDescent="0.2">
      <c r="A33" s="24">
        <v>27</v>
      </c>
      <c r="B33" s="25" t="s">
        <v>805</v>
      </c>
      <c r="C33" s="25" t="s">
        <v>806</v>
      </c>
      <c r="D33" s="25" t="s">
        <v>195</v>
      </c>
      <c r="E33" s="26">
        <v>268000</v>
      </c>
      <c r="F33" s="27">
        <v>1705.15</v>
      </c>
      <c r="G33" s="28">
        <v>1.194272E-2</v>
      </c>
      <c r="H33" s="23" t="s">
        <v>148</v>
      </c>
    </row>
    <row r="34" spans="1:8" ht="25.5" x14ac:dyDescent="0.2">
      <c r="A34" s="24">
        <v>28</v>
      </c>
      <c r="B34" s="25" t="s">
        <v>499</v>
      </c>
      <c r="C34" s="25" t="s">
        <v>500</v>
      </c>
      <c r="D34" s="25" t="s">
        <v>211</v>
      </c>
      <c r="E34" s="26">
        <v>169962</v>
      </c>
      <c r="F34" s="27">
        <v>1702.8492779999999</v>
      </c>
      <c r="G34" s="28">
        <v>1.1926600000000001E-2</v>
      </c>
      <c r="H34" s="23" t="s">
        <v>148</v>
      </c>
    </row>
    <row r="35" spans="1:8" x14ac:dyDescent="0.2">
      <c r="A35" s="24">
        <v>29</v>
      </c>
      <c r="B35" s="25" t="s">
        <v>683</v>
      </c>
      <c r="C35" s="25" t="s">
        <v>684</v>
      </c>
      <c r="D35" s="25" t="s">
        <v>38</v>
      </c>
      <c r="E35" s="26">
        <v>73750</v>
      </c>
      <c r="F35" s="27">
        <v>1575.595</v>
      </c>
      <c r="G35" s="28">
        <v>1.1035329999999999E-2</v>
      </c>
      <c r="H35" s="23" t="s">
        <v>148</v>
      </c>
    </row>
    <row r="36" spans="1:8" ht="25.5" x14ac:dyDescent="0.2">
      <c r="A36" s="24">
        <v>30</v>
      </c>
      <c r="B36" s="25" t="s">
        <v>497</v>
      </c>
      <c r="C36" s="25" t="s">
        <v>498</v>
      </c>
      <c r="D36" s="25" t="s">
        <v>200</v>
      </c>
      <c r="E36" s="26">
        <v>109000</v>
      </c>
      <c r="F36" s="27">
        <v>1571.998</v>
      </c>
      <c r="G36" s="28">
        <v>1.101013E-2</v>
      </c>
      <c r="H36" s="23" t="s">
        <v>148</v>
      </c>
    </row>
    <row r="37" spans="1:8" x14ac:dyDescent="0.2">
      <c r="A37" s="24">
        <v>31</v>
      </c>
      <c r="B37" s="25" t="s">
        <v>708</v>
      </c>
      <c r="C37" s="25" t="s">
        <v>709</v>
      </c>
      <c r="D37" s="25" t="s">
        <v>203</v>
      </c>
      <c r="E37" s="26">
        <v>23000</v>
      </c>
      <c r="F37" s="27">
        <v>1521.7260000000001</v>
      </c>
      <c r="G37" s="28">
        <v>1.0658030000000001E-2</v>
      </c>
      <c r="H37" s="23" t="s">
        <v>148</v>
      </c>
    </row>
    <row r="38" spans="1:8" x14ac:dyDescent="0.2">
      <c r="A38" s="24">
        <v>32</v>
      </c>
      <c r="B38" s="25" t="s">
        <v>80</v>
      </c>
      <c r="C38" s="25" t="s">
        <v>81</v>
      </c>
      <c r="D38" s="25" t="s">
        <v>82</v>
      </c>
      <c r="E38" s="26">
        <v>810000</v>
      </c>
      <c r="F38" s="27">
        <v>1482.624</v>
      </c>
      <c r="G38" s="28">
        <v>1.038417E-2</v>
      </c>
      <c r="H38" s="23" t="s">
        <v>148</v>
      </c>
    </row>
    <row r="39" spans="1:8" x14ac:dyDescent="0.2">
      <c r="A39" s="24">
        <v>33</v>
      </c>
      <c r="B39" s="25" t="s">
        <v>362</v>
      </c>
      <c r="C39" s="25" t="s">
        <v>363</v>
      </c>
      <c r="D39" s="25" t="s">
        <v>272</v>
      </c>
      <c r="E39" s="26">
        <v>219000</v>
      </c>
      <c r="F39" s="27">
        <v>1477.0454999999999</v>
      </c>
      <c r="G39" s="28">
        <v>1.0345089999999999E-2</v>
      </c>
      <c r="H39" s="23" t="s">
        <v>148</v>
      </c>
    </row>
    <row r="40" spans="1:8" x14ac:dyDescent="0.2">
      <c r="A40" s="24">
        <v>34</v>
      </c>
      <c r="B40" s="25" t="s">
        <v>224</v>
      </c>
      <c r="C40" s="25" t="s">
        <v>225</v>
      </c>
      <c r="D40" s="25" t="s">
        <v>226</v>
      </c>
      <c r="E40" s="26">
        <v>221000</v>
      </c>
      <c r="F40" s="27">
        <v>1468.2135000000001</v>
      </c>
      <c r="G40" s="28">
        <v>1.0283240000000001E-2</v>
      </c>
      <c r="H40" s="23" t="s">
        <v>148</v>
      </c>
    </row>
    <row r="41" spans="1:8" ht="25.5" x14ac:dyDescent="0.2">
      <c r="A41" s="24">
        <v>35</v>
      </c>
      <c r="B41" s="25" t="s">
        <v>290</v>
      </c>
      <c r="C41" s="25" t="s">
        <v>291</v>
      </c>
      <c r="D41" s="25" t="s">
        <v>195</v>
      </c>
      <c r="E41" s="26">
        <v>40000</v>
      </c>
      <c r="F41" s="27">
        <v>1371.28</v>
      </c>
      <c r="G41" s="28">
        <v>9.6043199999999995E-3</v>
      </c>
      <c r="H41" s="23" t="s">
        <v>148</v>
      </c>
    </row>
    <row r="42" spans="1:8" x14ac:dyDescent="0.2">
      <c r="A42" s="24">
        <v>36</v>
      </c>
      <c r="B42" s="25" t="s">
        <v>20</v>
      </c>
      <c r="C42" s="25" t="s">
        <v>21</v>
      </c>
      <c r="D42" s="25" t="s">
        <v>22</v>
      </c>
      <c r="E42" s="26">
        <v>382000</v>
      </c>
      <c r="F42" s="27">
        <v>1366.0319999999999</v>
      </c>
      <c r="G42" s="28">
        <v>9.5675699999999992E-3</v>
      </c>
      <c r="H42" s="23" t="s">
        <v>148</v>
      </c>
    </row>
    <row r="43" spans="1:8" x14ac:dyDescent="0.2">
      <c r="A43" s="24">
        <v>37</v>
      </c>
      <c r="B43" s="25" t="s">
        <v>579</v>
      </c>
      <c r="C43" s="25" t="s">
        <v>580</v>
      </c>
      <c r="D43" s="25" t="s">
        <v>221</v>
      </c>
      <c r="E43" s="26">
        <v>96000</v>
      </c>
      <c r="F43" s="27">
        <v>1345.248</v>
      </c>
      <c r="G43" s="28">
        <v>9.4219999999999998E-3</v>
      </c>
      <c r="H43" s="23" t="s">
        <v>148</v>
      </c>
    </row>
    <row r="44" spans="1:8" ht="25.5" x14ac:dyDescent="0.2">
      <c r="A44" s="24">
        <v>38</v>
      </c>
      <c r="B44" s="25" t="s">
        <v>126</v>
      </c>
      <c r="C44" s="25" t="s">
        <v>127</v>
      </c>
      <c r="D44" s="25" t="s">
        <v>128</v>
      </c>
      <c r="E44" s="26">
        <v>238000</v>
      </c>
      <c r="F44" s="27">
        <v>1320.5429999999999</v>
      </c>
      <c r="G44" s="28">
        <v>9.2489700000000005E-3</v>
      </c>
      <c r="H44" s="23" t="s">
        <v>148</v>
      </c>
    </row>
    <row r="45" spans="1:8" ht="25.5" x14ac:dyDescent="0.2">
      <c r="A45" s="24">
        <v>39</v>
      </c>
      <c r="B45" s="25" t="s">
        <v>770</v>
      </c>
      <c r="C45" s="25" t="s">
        <v>771</v>
      </c>
      <c r="D45" s="25" t="s">
        <v>265</v>
      </c>
      <c r="E45" s="26">
        <v>45000</v>
      </c>
      <c r="F45" s="27">
        <v>1282.1849999999999</v>
      </c>
      <c r="G45" s="28">
        <v>8.98031E-3</v>
      </c>
      <c r="H45" s="23" t="s">
        <v>148</v>
      </c>
    </row>
    <row r="46" spans="1:8" x14ac:dyDescent="0.2">
      <c r="A46" s="24">
        <v>40</v>
      </c>
      <c r="B46" s="25" t="s">
        <v>354</v>
      </c>
      <c r="C46" s="25" t="s">
        <v>355</v>
      </c>
      <c r="D46" s="25" t="s">
        <v>233</v>
      </c>
      <c r="E46" s="26">
        <v>631000</v>
      </c>
      <c r="F46" s="27">
        <v>1272.7270000000001</v>
      </c>
      <c r="G46" s="28">
        <v>8.9140699999999996E-3</v>
      </c>
      <c r="H46" s="23" t="s">
        <v>148</v>
      </c>
    </row>
    <row r="47" spans="1:8" x14ac:dyDescent="0.2">
      <c r="A47" s="24">
        <v>41</v>
      </c>
      <c r="B47" s="25" t="s">
        <v>798</v>
      </c>
      <c r="C47" s="25" t="s">
        <v>799</v>
      </c>
      <c r="D47" s="25" t="s">
        <v>233</v>
      </c>
      <c r="E47" s="26">
        <v>381140</v>
      </c>
      <c r="F47" s="27">
        <v>1258.5242800000001</v>
      </c>
      <c r="G47" s="28">
        <v>8.8145900000000006E-3</v>
      </c>
      <c r="H47" s="23" t="s">
        <v>148</v>
      </c>
    </row>
    <row r="48" spans="1:8" x14ac:dyDescent="0.2">
      <c r="A48" s="24">
        <v>42</v>
      </c>
      <c r="B48" s="25" t="s">
        <v>131</v>
      </c>
      <c r="C48" s="25" t="s">
        <v>132</v>
      </c>
      <c r="D48" s="25" t="s">
        <v>56</v>
      </c>
      <c r="E48" s="26">
        <v>475000</v>
      </c>
      <c r="F48" s="27">
        <v>1211.7249999999999</v>
      </c>
      <c r="G48" s="28">
        <v>8.4868099999999991E-3</v>
      </c>
      <c r="H48" s="23" t="s">
        <v>148</v>
      </c>
    </row>
    <row r="49" spans="1:8" x14ac:dyDescent="0.2">
      <c r="A49" s="24">
        <v>43</v>
      </c>
      <c r="B49" s="25" t="s">
        <v>589</v>
      </c>
      <c r="C49" s="25" t="s">
        <v>590</v>
      </c>
      <c r="D49" s="25" t="s">
        <v>206</v>
      </c>
      <c r="E49" s="26">
        <v>83000</v>
      </c>
      <c r="F49" s="27">
        <v>1177.1475</v>
      </c>
      <c r="G49" s="28">
        <v>8.2446399999999993E-3</v>
      </c>
      <c r="H49" s="23" t="s">
        <v>148</v>
      </c>
    </row>
    <row r="50" spans="1:8" x14ac:dyDescent="0.2">
      <c r="A50" s="24">
        <v>44</v>
      </c>
      <c r="B50" s="25" t="s">
        <v>519</v>
      </c>
      <c r="C50" s="25" t="s">
        <v>520</v>
      </c>
      <c r="D50" s="25" t="s">
        <v>89</v>
      </c>
      <c r="E50" s="26">
        <v>129000</v>
      </c>
      <c r="F50" s="27">
        <v>1137.135</v>
      </c>
      <c r="G50" s="28">
        <v>7.96439E-3</v>
      </c>
      <c r="H50" s="23" t="s">
        <v>148</v>
      </c>
    </row>
    <row r="51" spans="1:8" x14ac:dyDescent="0.2">
      <c r="A51" s="24">
        <v>45</v>
      </c>
      <c r="B51" s="25" t="s">
        <v>577</v>
      </c>
      <c r="C51" s="25" t="s">
        <v>578</v>
      </c>
      <c r="D51" s="25" t="s">
        <v>272</v>
      </c>
      <c r="E51" s="26">
        <v>40000</v>
      </c>
      <c r="F51" s="27">
        <v>1066.32</v>
      </c>
      <c r="G51" s="28">
        <v>7.46841E-3</v>
      </c>
      <c r="H51" s="23" t="s">
        <v>148</v>
      </c>
    </row>
    <row r="52" spans="1:8" x14ac:dyDescent="0.2">
      <c r="A52" s="24">
        <v>46</v>
      </c>
      <c r="B52" s="25" t="s">
        <v>807</v>
      </c>
      <c r="C52" s="25" t="s">
        <v>808</v>
      </c>
      <c r="D52" s="25" t="s">
        <v>48</v>
      </c>
      <c r="E52" s="26">
        <v>274000</v>
      </c>
      <c r="F52" s="27">
        <v>1059.6949999999999</v>
      </c>
      <c r="G52" s="28">
        <v>7.4220099999999997E-3</v>
      </c>
      <c r="H52" s="23" t="s">
        <v>148</v>
      </c>
    </row>
    <row r="53" spans="1:8" x14ac:dyDescent="0.2">
      <c r="A53" s="24">
        <v>47</v>
      </c>
      <c r="B53" s="25" t="s">
        <v>278</v>
      </c>
      <c r="C53" s="25" t="s">
        <v>279</v>
      </c>
      <c r="D53" s="25" t="s">
        <v>248</v>
      </c>
      <c r="E53" s="26">
        <v>28000</v>
      </c>
      <c r="F53" s="27">
        <v>1042.538</v>
      </c>
      <c r="G53" s="28">
        <v>7.3018400000000004E-3</v>
      </c>
      <c r="H53" s="23" t="s">
        <v>148</v>
      </c>
    </row>
    <row r="54" spans="1:8" x14ac:dyDescent="0.2">
      <c r="A54" s="24">
        <v>48</v>
      </c>
      <c r="B54" s="25" t="s">
        <v>227</v>
      </c>
      <c r="C54" s="25" t="s">
        <v>228</v>
      </c>
      <c r="D54" s="25" t="s">
        <v>71</v>
      </c>
      <c r="E54" s="26">
        <v>225000</v>
      </c>
      <c r="F54" s="27">
        <v>958.61249999999995</v>
      </c>
      <c r="G54" s="28">
        <v>6.7140400000000001E-3</v>
      </c>
      <c r="H54" s="23" t="s">
        <v>148</v>
      </c>
    </row>
    <row r="55" spans="1:8" x14ac:dyDescent="0.2">
      <c r="A55" s="24">
        <v>49</v>
      </c>
      <c r="B55" s="25" t="s">
        <v>43</v>
      </c>
      <c r="C55" s="25" t="s">
        <v>44</v>
      </c>
      <c r="D55" s="25" t="s">
        <v>45</v>
      </c>
      <c r="E55" s="26">
        <v>60000</v>
      </c>
      <c r="F55" s="27">
        <v>935.25</v>
      </c>
      <c r="G55" s="28">
        <v>6.5504100000000004E-3</v>
      </c>
      <c r="H55" s="23" t="s">
        <v>148</v>
      </c>
    </row>
    <row r="56" spans="1:8" x14ac:dyDescent="0.2">
      <c r="A56" s="24">
        <v>50</v>
      </c>
      <c r="B56" s="25" t="s">
        <v>319</v>
      </c>
      <c r="C56" s="25" t="s">
        <v>320</v>
      </c>
      <c r="D56" s="25" t="s">
        <v>38</v>
      </c>
      <c r="E56" s="26">
        <v>103000</v>
      </c>
      <c r="F56" s="27">
        <v>884.66700000000003</v>
      </c>
      <c r="G56" s="28">
        <v>6.1961300000000002E-3</v>
      </c>
      <c r="H56" s="23" t="s">
        <v>148</v>
      </c>
    </row>
    <row r="57" spans="1:8" x14ac:dyDescent="0.2">
      <c r="A57" s="24">
        <v>51</v>
      </c>
      <c r="B57" s="25" t="s">
        <v>344</v>
      </c>
      <c r="C57" s="25" t="s">
        <v>345</v>
      </c>
      <c r="D57" s="25" t="s">
        <v>346</v>
      </c>
      <c r="E57" s="26">
        <v>49000</v>
      </c>
      <c r="F57" s="27">
        <v>788.18949999999995</v>
      </c>
      <c r="G57" s="28">
        <v>5.5204099999999999E-3</v>
      </c>
      <c r="H57" s="23" t="s">
        <v>148</v>
      </c>
    </row>
    <row r="58" spans="1:8" x14ac:dyDescent="0.2">
      <c r="A58" s="24">
        <v>52</v>
      </c>
      <c r="B58" s="25" t="s">
        <v>214</v>
      </c>
      <c r="C58" s="25" t="s">
        <v>215</v>
      </c>
      <c r="D58" s="25" t="s">
        <v>16</v>
      </c>
      <c r="E58" s="26">
        <v>211000</v>
      </c>
      <c r="F58" s="27">
        <v>760.33849999999995</v>
      </c>
      <c r="G58" s="28">
        <v>5.3253399999999996E-3</v>
      </c>
      <c r="H58" s="23" t="s">
        <v>148</v>
      </c>
    </row>
    <row r="59" spans="1:8" ht="25.5" x14ac:dyDescent="0.2">
      <c r="A59" s="24">
        <v>53</v>
      </c>
      <c r="B59" s="25" t="s">
        <v>51</v>
      </c>
      <c r="C59" s="25" t="s">
        <v>52</v>
      </c>
      <c r="D59" s="25" t="s">
        <v>53</v>
      </c>
      <c r="E59" s="26">
        <v>64000</v>
      </c>
      <c r="F59" s="27">
        <v>757.08799999999997</v>
      </c>
      <c r="G59" s="28">
        <v>5.3025800000000003E-3</v>
      </c>
      <c r="H59" s="23" t="s">
        <v>148</v>
      </c>
    </row>
    <row r="60" spans="1:8" ht="25.5" x14ac:dyDescent="0.2">
      <c r="A60" s="24">
        <v>54</v>
      </c>
      <c r="B60" s="25" t="s">
        <v>530</v>
      </c>
      <c r="C60" s="25" t="s">
        <v>531</v>
      </c>
      <c r="D60" s="25" t="s">
        <v>200</v>
      </c>
      <c r="E60" s="26">
        <v>6191</v>
      </c>
      <c r="F60" s="27">
        <v>747.34966050000003</v>
      </c>
      <c r="G60" s="28">
        <v>5.2343700000000003E-3</v>
      </c>
      <c r="H60" s="23" t="s">
        <v>148</v>
      </c>
    </row>
    <row r="61" spans="1:8" x14ac:dyDescent="0.2">
      <c r="A61" s="24">
        <v>55</v>
      </c>
      <c r="B61" s="25" t="s">
        <v>106</v>
      </c>
      <c r="C61" s="25" t="s">
        <v>107</v>
      </c>
      <c r="D61" s="25" t="s">
        <v>71</v>
      </c>
      <c r="E61" s="26">
        <v>22000</v>
      </c>
      <c r="F61" s="27">
        <v>742.80799999999999</v>
      </c>
      <c r="G61" s="28">
        <v>5.2025600000000002E-3</v>
      </c>
      <c r="H61" s="23" t="s">
        <v>148</v>
      </c>
    </row>
    <row r="62" spans="1:8" x14ac:dyDescent="0.2">
      <c r="A62" s="24">
        <v>56</v>
      </c>
      <c r="B62" s="25" t="s">
        <v>296</v>
      </c>
      <c r="C62" s="25" t="s">
        <v>297</v>
      </c>
      <c r="D62" s="25" t="s">
        <v>277</v>
      </c>
      <c r="E62" s="26">
        <v>60000</v>
      </c>
      <c r="F62" s="27">
        <v>688.62</v>
      </c>
      <c r="G62" s="28">
        <v>4.8230299999999999E-3</v>
      </c>
      <c r="H62" s="23" t="s">
        <v>148</v>
      </c>
    </row>
    <row r="63" spans="1:8" x14ac:dyDescent="0.2">
      <c r="A63" s="24">
        <v>57</v>
      </c>
      <c r="B63" s="25" t="s">
        <v>275</v>
      </c>
      <c r="C63" s="25" t="s">
        <v>276</v>
      </c>
      <c r="D63" s="25" t="s">
        <v>277</v>
      </c>
      <c r="E63" s="26">
        <v>119000</v>
      </c>
      <c r="F63" s="27">
        <v>671.57650000000001</v>
      </c>
      <c r="G63" s="28">
        <v>4.7036600000000001E-3</v>
      </c>
      <c r="H63" s="23" t="s">
        <v>148</v>
      </c>
    </row>
    <row r="64" spans="1:8" x14ac:dyDescent="0.2">
      <c r="A64" s="24">
        <v>58</v>
      </c>
      <c r="B64" s="25" t="s">
        <v>782</v>
      </c>
      <c r="C64" s="25" t="s">
        <v>783</v>
      </c>
      <c r="D64" s="25" t="s">
        <v>272</v>
      </c>
      <c r="E64" s="26">
        <v>38619</v>
      </c>
      <c r="F64" s="27">
        <v>659.47735350000005</v>
      </c>
      <c r="G64" s="28">
        <v>4.6189200000000003E-3</v>
      </c>
      <c r="H64" s="23" t="s">
        <v>148</v>
      </c>
    </row>
    <row r="65" spans="1:8" ht="25.5" x14ac:dyDescent="0.2">
      <c r="A65" s="24">
        <v>59</v>
      </c>
      <c r="B65" s="25" t="s">
        <v>714</v>
      </c>
      <c r="C65" s="25" t="s">
        <v>715</v>
      </c>
      <c r="D65" s="25" t="s">
        <v>25</v>
      </c>
      <c r="E65" s="26">
        <v>32737</v>
      </c>
      <c r="F65" s="27">
        <v>596.32082349999996</v>
      </c>
      <c r="G65" s="28">
        <v>4.17658E-3</v>
      </c>
      <c r="H65" s="23" t="s">
        <v>148</v>
      </c>
    </row>
    <row r="66" spans="1:8" x14ac:dyDescent="0.2">
      <c r="A66" s="24">
        <v>60</v>
      </c>
      <c r="B66" s="25" t="s">
        <v>100</v>
      </c>
      <c r="C66" s="25" t="s">
        <v>101</v>
      </c>
      <c r="D66" s="25" t="s">
        <v>45</v>
      </c>
      <c r="E66" s="26">
        <v>6001</v>
      </c>
      <c r="F66" s="27">
        <v>332.83046250000001</v>
      </c>
      <c r="G66" s="28">
        <v>2.3311199999999999E-3</v>
      </c>
      <c r="H66" s="23" t="s">
        <v>148</v>
      </c>
    </row>
    <row r="67" spans="1:8" x14ac:dyDescent="0.2">
      <c r="A67" s="24">
        <v>61</v>
      </c>
      <c r="B67" s="25" t="s">
        <v>366</v>
      </c>
      <c r="C67" s="25" t="s">
        <v>367</v>
      </c>
      <c r="D67" s="25" t="s">
        <v>38</v>
      </c>
      <c r="E67" s="26">
        <v>10000</v>
      </c>
      <c r="F67" s="27">
        <v>306.33499999999998</v>
      </c>
      <c r="G67" s="28">
        <v>2.14554E-3</v>
      </c>
      <c r="H67" s="23" t="s">
        <v>148</v>
      </c>
    </row>
    <row r="68" spans="1:8" x14ac:dyDescent="0.2">
      <c r="A68" s="24">
        <v>62</v>
      </c>
      <c r="B68" s="25" t="s">
        <v>219</v>
      </c>
      <c r="C68" s="25" t="s">
        <v>220</v>
      </c>
      <c r="D68" s="25" t="s">
        <v>221</v>
      </c>
      <c r="E68" s="26">
        <v>15000</v>
      </c>
      <c r="F68" s="27">
        <v>299.88749999999999</v>
      </c>
      <c r="G68" s="28">
        <v>2.1003900000000002E-3</v>
      </c>
      <c r="H68" s="23" t="s">
        <v>148</v>
      </c>
    </row>
    <row r="69" spans="1:8" ht="25.5" x14ac:dyDescent="0.2">
      <c r="A69" s="24">
        <v>63</v>
      </c>
      <c r="B69" s="25" t="s">
        <v>284</v>
      </c>
      <c r="C69" s="25" t="s">
        <v>285</v>
      </c>
      <c r="D69" s="25" t="s">
        <v>200</v>
      </c>
      <c r="E69" s="26">
        <v>10649</v>
      </c>
      <c r="F69" s="27">
        <v>258.21162750000002</v>
      </c>
      <c r="G69" s="28">
        <v>1.8084900000000001E-3</v>
      </c>
      <c r="H69" s="23" t="s">
        <v>148</v>
      </c>
    </row>
    <row r="70" spans="1:8" x14ac:dyDescent="0.2">
      <c r="A70" s="21"/>
      <c r="B70" s="21"/>
      <c r="C70" s="22" t="s">
        <v>147</v>
      </c>
      <c r="D70" s="21"/>
      <c r="E70" s="21" t="s">
        <v>148</v>
      </c>
      <c r="F70" s="29">
        <v>137261.244947</v>
      </c>
      <c r="G70" s="30">
        <v>0.96136551999999997</v>
      </c>
      <c r="H70" s="23" t="s">
        <v>148</v>
      </c>
    </row>
    <row r="71" spans="1:8" x14ac:dyDescent="0.2">
      <c r="A71" s="21"/>
      <c r="B71" s="21"/>
      <c r="C71" s="31"/>
      <c r="D71" s="21"/>
      <c r="E71" s="21"/>
      <c r="F71" s="32"/>
      <c r="G71" s="32"/>
      <c r="H71" s="23" t="s">
        <v>148</v>
      </c>
    </row>
    <row r="72" spans="1:8" x14ac:dyDescent="0.2">
      <c r="A72" s="21"/>
      <c r="B72" s="21"/>
      <c r="C72" s="22" t="s">
        <v>149</v>
      </c>
      <c r="D72" s="21"/>
      <c r="E72" s="21"/>
      <c r="F72" s="21"/>
      <c r="G72" s="21"/>
      <c r="H72" s="23" t="s">
        <v>148</v>
      </c>
    </row>
    <row r="73" spans="1:8" x14ac:dyDescent="0.2">
      <c r="A73" s="21"/>
      <c r="B73" s="21"/>
      <c r="C73" s="22" t="s">
        <v>147</v>
      </c>
      <c r="D73" s="21"/>
      <c r="E73" s="21" t="s">
        <v>148</v>
      </c>
      <c r="F73" s="33" t="s">
        <v>150</v>
      </c>
      <c r="G73" s="30">
        <v>0</v>
      </c>
      <c r="H73" s="23" t="s">
        <v>148</v>
      </c>
    </row>
    <row r="74" spans="1:8" x14ac:dyDescent="0.2">
      <c r="A74" s="21"/>
      <c r="B74" s="21"/>
      <c r="C74" s="31"/>
      <c r="D74" s="21"/>
      <c r="E74" s="21"/>
      <c r="F74" s="32"/>
      <c r="G74" s="32"/>
      <c r="H74" s="23" t="s">
        <v>148</v>
      </c>
    </row>
    <row r="75" spans="1:8" x14ac:dyDescent="0.2">
      <c r="A75" s="21"/>
      <c r="B75" s="21"/>
      <c r="C75" s="22" t="s">
        <v>151</v>
      </c>
      <c r="D75" s="21"/>
      <c r="E75" s="21"/>
      <c r="F75" s="21"/>
      <c r="G75" s="21"/>
      <c r="H75" s="23" t="s">
        <v>148</v>
      </c>
    </row>
    <row r="76" spans="1:8" x14ac:dyDescent="0.2">
      <c r="A76" s="21"/>
      <c r="B76" s="21"/>
      <c r="C76" s="22" t="s">
        <v>147</v>
      </c>
      <c r="D76" s="21"/>
      <c r="E76" s="21" t="s">
        <v>148</v>
      </c>
      <c r="F76" s="33" t="s">
        <v>150</v>
      </c>
      <c r="G76" s="30">
        <v>0</v>
      </c>
      <c r="H76" s="23" t="s">
        <v>148</v>
      </c>
    </row>
    <row r="77" spans="1:8" x14ac:dyDescent="0.2">
      <c r="A77" s="21"/>
      <c r="B77" s="21"/>
      <c r="C77" s="31"/>
      <c r="D77" s="21"/>
      <c r="E77" s="21"/>
      <c r="F77" s="32"/>
      <c r="G77" s="32"/>
      <c r="H77" s="23" t="s">
        <v>148</v>
      </c>
    </row>
    <row r="78" spans="1:8" x14ac:dyDescent="0.2">
      <c r="A78" s="21"/>
      <c r="B78" s="21"/>
      <c r="C78" s="22" t="s">
        <v>152</v>
      </c>
      <c r="D78" s="21"/>
      <c r="E78" s="21"/>
      <c r="F78" s="21"/>
      <c r="G78" s="21"/>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153</v>
      </c>
      <c r="D81" s="21"/>
      <c r="E81" s="21"/>
      <c r="F81" s="32"/>
      <c r="G81" s="32"/>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154</v>
      </c>
      <c r="D84" s="21"/>
      <c r="E84" s="21"/>
      <c r="F84" s="32"/>
      <c r="G84" s="32"/>
      <c r="H84" s="23" t="s">
        <v>148</v>
      </c>
    </row>
    <row r="85" spans="1:8" x14ac:dyDescent="0.2">
      <c r="A85" s="21"/>
      <c r="B85" s="21"/>
      <c r="C85" s="22" t="s">
        <v>147</v>
      </c>
      <c r="D85" s="21"/>
      <c r="E85" s="21" t="s">
        <v>148</v>
      </c>
      <c r="F85" s="33" t="s">
        <v>150</v>
      </c>
      <c r="G85" s="30">
        <v>0</v>
      </c>
      <c r="H85" s="23" t="s">
        <v>148</v>
      </c>
    </row>
    <row r="86" spans="1:8" x14ac:dyDescent="0.2">
      <c r="A86" s="21"/>
      <c r="B86" s="21"/>
      <c r="C86" s="31"/>
      <c r="D86" s="21"/>
      <c r="E86" s="21"/>
      <c r="F86" s="32"/>
      <c r="G86" s="32"/>
      <c r="H86" s="23" t="s">
        <v>148</v>
      </c>
    </row>
    <row r="87" spans="1:8" x14ac:dyDescent="0.2">
      <c r="A87" s="21"/>
      <c r="B87" s="21"/>
      <c r="C87" s="22" t="s">
        <v>155</v>
      </c>
      <c r="D87" s="21"/>
      <c r="E87" s="21"/>
      <c r="F87" s="29">
        <v>137261.244947</v>
      </c>
      <c r="G87" s="30">
        <v>0.96136551999999997</v>
      </c>
      <c r="H87" s="23" t="s">
        <v>148</v>
      </c>
    </row>
    <row r="88" spans="1:8" x14ac:dyDescent="0.2">
      <c r="A88" s="21"/>
      <c r="B88" s="21"/>
      <c r="C88" s="31"/>
      <c r="D88" s="21"/>
      <c r="E88" s="21"/>
      <c r="F88" s="32"/>
      <c r="G88" s="32"/>
      <c r="H88" s="23" t="s">
        <v>148</v>
      </c>
    </row>
    <row r="89" spans="1:8" x14ac:dyDescent="0.2">
      <c r="A89" s="21"/>
      <c r="B89" s="21"/>
      <c r="C89" s="22" t="s">
        <v>156</v>
      </c>
      <c r="D89" s="21"/>
      <c r="E89" s="21"/>
      <c r="F89" s="32"/>
      <c r="G89" s="32"/>
      <c r="H89" s="23" t="s">
        <v>148</v>
      </c>
    </row>
    <row r="90" spans="1:8" x14ac:dyDescent="0.2">
      <c r="A90" s="21"/>
      <c r="B90" s="21"/>
      <c r="C90" s="22" t="s">
        <v>10</v>
      </c>
      <c r="D90" s="21"/>
      <c r="E90" s="21"/>
      <c r="F90" s="32"/>
      <c r="G90" s="32"/>
      <c r="H90" s="23" t="s">
        <v>148</v>
      </c>
    </row>
    <row r="91" spans="1:8" x14ac:dyDescent="0.2">
      <c r="A91" s="21"/>
      <c r="B91" s="21"/>
      <c r="C91" s="22" t="s">
        <v>147</v>
      </c>
      <c r="D91" s="21"/>
      <c r="E91" s="21" t="s">
        <v>148</v>
      </c>
      <c r="F91" s="33" t="s">
        <v>150</v>
      </c>
      <c r="G91" s="30">
        <v>0</v>
      </c>
      <c r="H91" s="23" t="s">
        <v>148</v>
      </c>
    </row>
    <row r="92" spans="1:8" x14ac:dyDescent="0.2">
      <c r="A92" s="21"/>
      <c r="B92" s="21"/>
      <c r="C92" s="31"/>
      <c r="D92" s="21"/>
      <c r="E92" s="21"/>
      <c r="F92" s="32"/>
      <c r="G92" s="32"/>
      <c r="H92" s="23" t="s">
        <v>148</v>
      </c>
    </row>
    <row r="93" spans="1:8" x14ac:dyDescent="0.2">
      <c r="A93" s="21"/>
      <c r="B93" s="21"/>
      <c r="C93" s="22" t="s">
        <v>157</v>
      </c>
      <c r="D93" s="21"/>
      <c r="E93" s="21"/>
      <c r="F93" s="21"/>
      <c r="G93" s="21"/>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158</v>
      </c>
      <c r="D96" s="21"/>
      <c r="E96" s="21"/>
      <c r="F96" s="21"/>
      <c r="G96" s="21"/>
      <c r="H96" s="23" t="s">
        <v>148</v>
      </c>
    </row>
    <row r="97" spans="1:8" x14ac:dyDescent="0.2">
      <c r="A97" s="21"/>
      <c r="B97" s="21"/>
      <c r="C97" s="22" t="s">
        <v>147</v>
      </c>
      <c r="D97" s="21"/>
      <c r="E97" s="21" t="s">
        <v>148</v>
      </c>
      <c r="F97" s="33" t="s">
        <v>150</v>
      </c>
      <c r="G97" s="30">
        <v>0</v>
      </c>
      <c r="H97" s="23" t="s">
        <v>148</v>
      </c>
    </row>
    <row r="98" spans="1:8" x14ac:dyDescent="0.2">
      <c r="A98" s="21"/>
      <c r="B98" s="21"/>
      <c r="C98" s="31"/>
      <c r="D98" s="21"/>
      <c r="E98" s="21"/>
      <c r="F98" s="32"/>
      <c r="G98" s="32"/>
      <c r="H98" s="23" t="s">
        <v>148</v>
      </c>
    </row>
    <row r="99" spans="1:8" x14ac:dyDescent="0.2">
      <c r="A99" s="21"/>
      <c r="B99" s="21"/>
      <c r="C99" s="22" t="s">
        <v>159</v>
      </c>
      <c r="D99" s="21"/>
      <c r="E99" s="21"/>
      <c r="F99" s="32"/>
      <c r="G99" s="32"/>
      <c r="H99" s="23" t="s">
        <v>148</v>
      </c>
    </row>
    <row r="100" spans="1:8" x14ac:dyDescent="0.2">
      <c r="A100" s="21"/>
      <c r="B100" s="21"/>
      <c r="C100" s="22" t="s">
        <v>147</v>
      </c>
      <c r="D100" s="21"/>
      <c r="E100" s="21" t="s">
        <v>148</v>
      </c>
      <c r="F100" s="33" t="s">
        <v>150</v>
      </c>
      <c r="G100" s="30">
        <v>0</v>
      </c>
      <c r="H100" s="23" t="s">
        <v>148</v>
      </c>
    </row>
    <row r="101" spans="1:8" x14ac:dyDescent="0.2">
      <c r="A101" s="21"/>
      <c r="B101" s="21"/>
      <c r="C101" s="31"/>
      <c r="D101" s="21"/>
      <c r="E101" s="21"/>
      <c r="F101" s="32"/>
      <c r="G101" s="32"/>
      <c r="H101" s="23" t="s">
        <v>148</v>
      </c>
    </row>
    <row r="102" spans="1:8" x14ac:dyDescent="0.2">
      <c r="A102" s="21"/>
      <c r="B102" s="21"/>
      <c r="C102" s="22" t="s">
        <v>160</v>
      </c>
      <c r="D102" s="21"/>
      <c r="E102" s="21"/>
      <c r="F102" s="29">
        <v>0</v>
      </c>
      <c r="G102" s="30">
        <v>0</v>
      </c>
      <c r="H102" s="23" t="s">
        <v>148</v>
      </c>
    </row>
    <row r="103" spans="1:8" x14ac:dyDescent="0.2">
      <c r="A103" s="21"/>
      <c r="B103" s="21"/>
      <c r="C103" s="31"/>
      <c r="D103" s="21"/>
      <c r="E103" s="21"/>
      <c r="F103" s="32"/>
      <c r="G103" s="32"/>
      <c r="H103" s="23" t="s">
        <v>148</v>
      </c>
    </row>
    <row r="104" spans="1:8" x14ac:dyDescent="0.2">
      <c r="A104" s="21"/>
      <c r="B104" s="21"/>
      <c r="C104" s="22" t="s">
        <v>161</v>
      </c>
      <c r="D104" s="21"/>
      <c r="E104" s="21"/>
      <c r="F104" s="32"/>
      <c r="G104" s="32"/>
      <c r="H104" s="23" t="s">
        <v>148</v>
      </c>
    </row>
    <row r="105" spans="1:8" x14ac:dyDescent="0.2">
      <c r="A105" s="21"/>
      <c r="B105" s="21"/>
      <c r="C105" s="22" t="s">
        <v>162</v>
      </c>
      <c r="D105" s="21"/>
      <c r="E105" s="21"/>
      <c r="F105" s="32"/>
      <c r="G105" s="32"/>
      <c r="H105" s="23" t="s">
        <v>148</v>
      </c>
    </row>
    <row r="106" spans="1:8" x14ac:dyDescent="0.2">
      <c r="A106" s="21"/>
      <c r="B106" s="21"/>
      <c r="C106" s="22" t="s">
        <v>147</v>
      </c>
      <c r="D106" s="21"/>
      <c r="E106" s="21" t="s">
        <v>148</v>
      </c>
      <c r="F106" s="33" t="s">
        <v>150</v>
      </c>
      <c r="G106" s="30">
        <v>0</v>
      </c>
      <c r="H106" s="23" t="s">
        <v>148</v>
      </c>
    </row>
    <row r="107" spans="1:8" x14ac:dyDescent="0.2">
      <c r="A107" s="21"/>
      <c r="B107" s="21"/>
      <c r="C107" s="31"/>
      <c r="D107" s="21"/>
      <c r="E107" s="21"/>
      <c r="F107" s="32"/>
      <c r="G107" s="32"/>
      <c r="H107" s="23" t="s">
        <v>148</v>
      </c>
    </row>
    <row r="108" spans="1:8" x14ac:dyDescent="0.2">
      <c r="A108" s="21"/>
      <c r="B108" s="21"/>
      <c r="C108" s="22" t="s">
        <v>163</v>
      </c>
      <c r="D108" s="21"/>
      <c r="E108" s="21"/>
      <c r="F108" s="32"/>
      <c r="G108" s="32"/>
      <c r="H108" s="23" t="s">
        <v>148</v>
      </c>
    </row>
    <row r="109" spans="1:8" x14ac:dyDescent="0.2">
      <c r="A109" s="21"/>
      <c r="B109" s="21"/>
      <c r="C109" s="22" t="s">
        <v>147</v>
      </c>
      <c r="D109" s="21"/>
      <c r="E109" s="21" t="s">
        <v>148</v>
      </c>
      <c r="F109" s="33" t="s">
        <v>150</v>
      </c>
      <c r="G109" s="30">
        <v>0</v>
      </c>
      <c r="H109" s="23" t="s">
        <v>148</v>
      </c>
    </row>
    <row r="110" spans="1:8" x14ac:dyDescent="0.2">
      <c r="A110" s="21"/>
      <c r="B110" s="21"/>
      <c r="C110" s="31"/>
      <c r="D110" s="21"/>
      <c r="E110" s="21"/>
      <c r="F110" s="32"/>
      <c r="G110" s="32"/>
      <c r="H110" s="23" t="s">
        <v>148</v>
      </c>
    </row>
    <row r="111" spans="1:8" x14ac:dyDescent="0.2">
      <c r="A111" s="21"/>
      <c r="B111" s="21"/>
      <c r="C111" s="22" t="s">
        <v>164</v>
      </c>
      <c r="D111" s="21"/>
      <c r="E111" s="21"/>
      <c r="F111" s="32"/>
      <c r="G111" s="32"/>
      <c r="H111" s="23" t="s">
        <v>148</v>
      </c>
    </row>
    <row r="112" spans="1:8" x14ac:dyDescent="0.2">
      <c r="A112" s="21"/>
      <c r="B112" s="21"/>
      <c r="C112" s="22" t="s">
        <v>147</v>
      </c>
      <c r="D112" s="21"/>
      <c r="E112" s="21" t="s">
        <v>148</v>
      </c>
      <c r="F112" s="33" t="s">
        <v>150</v>
      </c>
      <c r="G112" s="30">
        <v>0</v>
      </c>
      <c r="H112" s="23" t="s">
        <v>148</v>
      </c>
    </row>
    <row r="113" spans="1:8" x14ac:dyDescent="0.2">
      <c r="A113" s="21"/>
      <c r="B113" s="21"/>
      <c r="C113" s="31"/>
      <c r="D113" s="21"/>
      <c r="E113" s="21"/>
      <c r="F113" s="32"/>
      <c r="G113" s="32"/>
      <c r="H113" s="23" t="s">
        <v>148</v>
      </c>
    </row>
    <row r="114" spans="1:8" x14ac:dyDescent="0.2">
      <c r="A114" s="21"/>
      <c r="B114" s="21"/>
      <c r="C114" s="22" t="s">
        <v>165</v>
      </c>
      <c r="D114" s="21"/>
      <c r="E114" s="21"/>
      <c r="F114" s="32"/>
      <c r="G114" s="32"/>
      <c r="H114" s="23" t="s">
        <v>148</v>
      </c>
    </row>
    <row r="115" spans="1:8" x14ac:dyDescent="0.2">
      <c r="A115" s="24">
        <v>1</v>
      </c>
      <c r="B115" s="25"/>
      <c r="C115" s="25" t="s">
        <v>166</v>
      </c>
      <c r="D115" s="25"/>
      <c r="E115" s="35"/>
      <c r="F115" s="27">
        <v>6005.9618298730002</v>
      </c>
      <c r="G115" s="28">
        <v>4.206522E-2</v>
      </c>
      <c r="H115" s="23">
        <v>6.76</v>
      </c>
    </row>
    <row r="116" spans="1:8" x14ac:dyDescent="0.2">
      <c r="A116" s="21"/>
      <c r="B116" s="21"/>
      <c r="C116" s="22" t="s">
        <v>147</v>
      </c>
      <c r="D116" s="21"/>
      <c r="E116" s="21" t="s">
        <v>148</v>
      </c>
      <c r="F116" s="29">
        <v>6005.9618298730002</v>
      </c>
      <c r="G116" s="30">
        <v>4.206522E-2</v>
      </c>
      <c r="H116" s="23" t="s">
        <v>148</v>
      </c>
    </row>
    <row r="117" spans="1:8" x14ac:dyDescent="0.2">
      <c r="A117" s="21"/>
      <c r="B117" s="21"/>
      <c r="C117" s="31"/>
      <c r="D117" s="21"/>
      <c r="E117" s="21"/>
      <c r="F117" s="32"/>
      <c r="G117" s="32"/>
      <c r="H117" s="23" t="s">
        <v>148</v>
      </c>
    </row>
    <row r="118" spans="1:8" x14ac:dyDescent="0.2">
      <c r="A118" s="21"/>
      <c r="B118" s="21"/>
      <c r="C118" s="22" t="s">
        <v>167</v>
      </c>
      <c r="D118" s="21"/>
      <c r="E118" s="21"/>
      <c r="F118" s="29">
        <v>6005.9618298730002</v>
      </c>
      <c r="G118" s="30">
        <v>4.206522E-2</v>
      </c>
      <c r="H118" s="23" t="s">
        <v>148</v>
      </c>
    </row>
    <row r="119" spans="1:8" x14ac:dyDescent="0.2">
      <c r="A119" s="21"/>
      <c r="B119" s="21"/>
      <c r="C119" s="32"/>
      <c r="D119" s="21"/>
      <c r="E119" s="21"/>
      <c r="F119" s="21"/>
      <c r="G119" s="21"/>
      <c r="H119" s="23" t="s">
        <v>148</v>
      </c>
    </row>
    <row r="120" spans="1:8" x14ac:dyDescent="0.2">
      <c r="A120" s="21"/>
      <c r="B120" s="21"/>
      <c r="C120" s="22" t="s">
        <v>168</v>
      </c>
      <c r="D120" s="21"/>
      <c r="E120" s="21"/>
      <c r="F120" s="21"/>
      <c r="G120" s="21"/>
      <c r="H120" s="23" t="s">
        <v>148</v>
      </c>
    </row>
    <row r="121" spans="1:8" x14ac:dyDescent="0.2">
      <c r="A121" s="21"/>
      <c r="B121" s="21"/>
      <c r="C121" s="22" t="s">
        <v>169</v>
      </c>
      <c r="D121" s="21"/>
      <c r="E121" s="21"/>
      <c r="F121" s="21"/>
      <c r="G121" s="21"/>
      <c r="H121" s="23" t="s">
        <v>148</v>
      </c>
    </row>
    <row r="122" spans="1:8" x14ac:dyDescent="0.2">
      <c r="A122" s="21"/>
      <c r="B122" s="21"/>
      <c r="C122" s="22" t="s">
        <v>147</v>
      </c>
      <c r="D122" s="21"/>
      <c r="E122" s="21" t="s">
        <v>148</v>
      </c>
      <c r="F122" s="33" t="s">
        <v>150</v>
      </c>
      <c r="G122" s="30">
        <v>0</v>
      </c>
      <c r="H122" s="23" t="s">
        <v>148</v>
      </c>
    </row>
    <row r="123" spans="1:8" x14ac:dyDescent="0.2">
      <c r="A123" s="21"/>
      <c r="B123" s="21"/>
      <c r="C123" s="31"/>
      <c r="D123" s="21"/>
      <c r="E123" s="21"/>
      <c r="F123" s="32"/>
      <c r="G123" s="32"/>
      <c r="H123" s="23" t="s">
        <v>148</v>
      </c>
    </row>
    <row r="124" spans="1:8" x14ac:dyDescent="0.2">
      <c r="A124" s="21"/>
      <c r="B124" s="21"/>
      <c r="C124" s="22" t="s">
        <v>170</v>
      </c>
      <c r="D124" s="21"/>
      <c r="E124" s="21"/>
      <c r="F124" s="21"/>
      <c r="G124" s="21"/>
      <c r="H124" s="23" t="s">
        <v>148</v>
      </c>
    </row>
    <row r="125" spans="1:8" x14ac:dyDescent="0.2">
      <c r="A125" s="21"/>
      <c r="B125" s="21"/>
      <c r="C125" s="22" t="s">
        <v>171</v>
      </c>
      <c r="D125" s="21"/>
      <c r="E125" s="21"/>
      <c r="F125" s="21"/>
      <c r="G125" s="21"/>
      <c r="H125" s="23" t="s">
        <v>148</v>
      </c>
    </row>
    <row r="126" spans="1:8" x14ac:dyDescent="0.2">
      <c r="A126" s="21"/>
      <c r="B126" s="21"/>
      <c r="C126" s="22" t="s">
        <v>147</v>
      </c>
      <c r="D126" s="21"/>
      <c r="E126" s="21" t="s">
        <v>148</v>
      </c>
      <c r="F126" s="33" t="s">
        <v>150</v>
      </c>
      <c r="G126" s="30">
        <v>0</v>
      </c>
      <c r="H126" s="23" t="s">
        <v>148</v>
      </c>
    </row>
    <row r="127" spans="1:8" x14ac:dyDescent="0.2">
      <c r="A127" s="21"/>
      <c r="B127" s="21"/>
      <c r="C127" s="31"/>
      <c r="D127" s="21"/>
      <c r="E127" s="21"/>
      <c r="F127" s="32"/>
      <c r="G127" s="32"/>
      <c r="H127" s="23" t="s">
        <v>148</v>
      </c>
    </row>
    <row r="128" spans="1:8" x14ac:dyDescent="0.2">
      <c r="A128" s="21"/>
      <c r="B128" s="21"/>
      <c r="C128" s="22" t="s">
        <v>172</v>
      </c>
      <c r="D128" s="21"/>
      <c r="E128" s="21"/>
      <c r="F128" s="32"/>
      <c r="G128" s="32"/>
      <c r="H128" s="23" t="s">
        <v>148</v>
      </c>
    </row>
    <row r="129" spans="1:17" x14ac:dyDescent="0.2">
      <c r="A129" s="21"/>
      <c r="B129" s="21"/>
      <c r="C129" s="22" t="s">
        <v>147</v>
      </c>
      <c r="D129" s="21"/>
      <c r="E129" s="21" t="s">
        <v>148</v>
      </c>
      <c r="F129" s="33" t="s">
        <v>150</v>
      </c>
      <c r="G129" s="30">
        <v>0</v>
      </c>
      <c r="H129" s="23" t="s">
        <v>148</v>
      </c>
    </row>
    <row r="130" spans="1:17" x14ac:dyDescent="0.2">
      <c r="A130" s="21"/>
      <c r="B130" s="25"/>
      <c r="C130" s="25"/>
      <c r="D130" s="22"/>
      <c r="E130" s="21"/>
      <c r="F130" s="25"/>
      <c r="G130" s="35"/>
      <c r="H130" s="23" t="s">
        <v>148</v>
      </c>
    </row>
    <row r="131" spans="1:17" x14ac:dyDescent="0.2">
      <c r="A131" s="35"/>
      <c r="B131" s="25"/>
      <c r="C131" s="25" t="s">
        <v>173</v>
      </c>
      <c r="D131" s="25"/>
      <c r="E131" s="35"/>
      <c r="F131" s="27">
        <v>-489.82391331999997</v>
      </c>
      <c r="G131" s="28">
        <v>-3.4306800000000002E-3</v>
      </c>
      <c r="H131" s="23" t="s">
        <v>148</v>
      </c>
    </row>
    <row r="132" spans="1:17" x14ac:dyDescent="0.2">
      <c r="A132" s="31"/>
      <c r="B132" s="31"/>
      <c r="C132" s="22" t="s">
        <v>174</v>
      </c>
      <c r="D132" s="32"/>
      <c r="E132" s="32"/>
      <c r="F132" s="29">
        <v>142777.38286355301</v>
      </c>
      <c r="G132" s="36">
        <v>1.0000000600000001</v>
      </c>
      <c r="H132" s="23" t="s">
        <v>148</v>
      </c>
    </row>
    <row r="133" spans="1:17" x14ac:dyDescent="0.2">
      <c r="A133" s="66"/>
      <c r="B133" s="66"/>
      <c r="C133" s="66"/>
      <c r="D133" s="67"/>
      <c r="E133" s="67"/>
      <c r="F133" s="67"/>
      <c r="G133" s="67"/>
    </row>
    <row r="134" spans="1:17" x14ac:dyDescent="0.2">
      <c r="A134" s="39"/>
      <c r="B134" s="217" t="s">
        <v>848</v>
      </c>
      <c r="C134" s="217"/>
      <c r="D134" s="217"/>
      <c r="E134" s="217"/>
      <c r="F134" s="217"/>
      <c r="G134" s="217"/>
      <c r="H134" s="217"/>
      <c r="J134" s="41"/>
    </row>
    <row r="135" spans="1:17" x14ac:dyDescent="0.2">
      <c r="A135" s="39"/>
      <c r="B135" s="217" t="s">
        <v>849</v>
      </c>
      <c r="C135" s="217"/>
      <c r="D135" s="217"/>
      <c r="E135" s="217"/>
      <c r="F135" s="217"/>
      <c r="G135" s="217"/>
      <c r="H135" s="217"/>
      <c r="J135" s="41"/>
    </row>
    <row r="136" spans="1:17" x14ac:dyDescent="0.2">
      <c r="A136" s="39"/>
      <c r="B136" s="217" t="s">
        <v>850</v>
      </c>
      <c r="C136" s="217"/>
      <c r="D136" s="217"/>
      <c r="E136" s="217"/>
      <c r="F136" s="217"/>
      <c r="G136" s="217"/>
      <c r="H136" s="217"/>
      <c r="J136" s="41"/>
    </row>
    <row r="137" spans="1:17" s="43" customFormat="1" ht="66.75" customHeight="1" x14ac:dyDescent="0.25">
      <c r="A137" s="42"/>
      <c r="B137" s="218" t="s">
        <v>851</v>
      </c>
      <c r="C137" s="218"/>
      <c r="D137" s="218"/>
      <c r="E137" s="218"/>
      <c r="F137" s="218"/>
      <c r="G137" s="218"/>
      <c r="H137" s="218"/>
      <c r="I137"/>
      <c r="J137" s="41"/>
      <c r="K137"/>
      <c r="L137"/>
      <c r="M137"/>
      <c r="N137"/>
      <c r="O137"/>
      <c r="P137"/>
      <c r="Q137"/>
    </row>
    <row r="138" spans="1:17" x14ac:dyDescent="0.2">
      <c r="A138" s="39"/>
      <c r="B138" s="217" t="s">
        <v>852</v>
      </c>
      <c r="C138" s="217"/>
      <c r="D138" s="217"/>
      <c r="E138" s="217"/>
      <c r="F138" s="217"/>
      <c r="G138" s="217"/>
      <c r="H138" s="217"/>
      <c r="J138" s="41"/>
    </row>
    <row r="139" spans="1:17" x14ac:dyDescent="0.2">
      <c r="A139" s="45"/>
      <c r="B139" s="45"/>
      <c r="C139" s="45"/>
      <c r="D139" s="47"/>
      <c r="E139" s="47"/>
      <c r="F139" s="47"/>
      <c r="G139" s="47"/>
    </row>
    <row r="140" spans="1:17" x14ac:dyDescent="0.2">
      <c r="A140" s="45"/>
      <c r="B140" s="214" t="s">
        <v>175</v>
      </c>
      <c r="C140" s="215"/>
      <c r="D140" s="216"/>
      <c r="E140" s="46"/>
      <c r="F140" s="47"/>
      <c r="G140" s="47"/>
    </row>
    <row r="141" spans="1:17" ht="27" customHeight="1" x14ac:dyDescent="0.2">
      <c r="A141" s="45"/>
      <c r="B141" s="212" t="s">
        <v>176</v>
      </c>
      <c r="C141" s="213"/>
      <c r="D141" s="22" t="s">
        <v>177</v>
      </c>
      <c r="E141" s="46"/>
      <c r="F141" s="47"/>
      <c r="G141" s="47"/>
    </row>
    <row r="142" spans="1:17" ht="12.75" customHeight="1" x14ac:dyDescent="0.2">
      <c r="A142" s="45"/>
      <c r="B142" s="210" t="s">
        <v>853</v>
      </c>
      <c r="C142" s="211"/>
      <c r="D142" s="22" t="s">
        <v>177</v>
      </c>
      <c r="E142" s="46"/>
      <c r="F142" s="47"/>
      <c r="G142" s="47"/>
    </row>
    <row r="143" spans="1:17" x14ac:dyDescent="0.2">
      <c r="A143" s="45"/>
      <c r="B143" s="212" t="s">
        <v>178</v>
      </c>
      <c r="C143" s="213"/>
      <c r="D143" s="32" t="s">
        <v>148</v>
      </c>
      <c r="E143" s="46"/>
      <c r="F143" s="47"/>
      <c r="G143" s="47"/>
    </row>
    <row r="144" spans="1:17" x14ac:dyDescent="0.2">
      <c r="A144" s="50"/>
      <c r="B144" s="51" t="s">
        <v>148</v>
      </c>
      <c r="C144" s="51" t="s">
        <v>854</v>
      </c>
      <c r="D144" s="51" t="s">
        <v>179</v>
      </c>
      <c r="E144" s="50"/>
      <c r="F144" s="50"/>
      <c r="G144" s="50"/>
      <c r="H144" s="50"/>
      <c r="J144" s="41"/>
    </row>
    <row r="145" spans="1:10" x14ac:dyDescent="0.2">
      <c r="A145" s="50"/>
      <c r="B145" s="52" t="s">
        <v>180</v>
      </c>
      <c r="C145" s="53">
        <v>45716</v>
      </c>
      <c r="D145" s="53">
        <v>45747</v>
      </c>
      <c r="E145" s="50"/>
      <c r="F145" s="50"/>
      <c r="G145" s="50"/>
      <c r="J145" s="41"/>
    </row>
    <row r="146" spans="1:10" x14ac:dyDescent="0.2">
      <c r="A146" s="54"/>
      <c r="B146" s="25" t="s">
        <v>181</v>
      </c>
      <c r="C146" s="55">
        <v>203.5027</v>
      </c>
      <c r="D146" s="55">
        <v>215.7748</v>
      </c>
      <c r="E146" s="54"/>
      <c r="F146" s="56"/>
      <c r="G146" s="57"/>
    </row>
    <row r="147" spans="1:10" x14ac:dyDescent="0.2">
      <c r="A147" s="54"/>
      <c r="B147" s="25" t="s">
        <v>1025</v>
      </c>
      <c r="C147" s="55">
        <v>18.225899999999999</v>
      </c>
      <c r="D147" s="55">
        <v>19.185199999999998</v>
      </c>
      <c r="E147" s="54"/>
      <c r="F147" s="56"/>
      <c r="G147" s="57"/>
    </row>
    <row r="148" spans="1:10" x14ac:dyDescent="0.2">
      <c r="A148" s="54"/>
      <c r="B148" s="25" t="s">
        <v>182</v>
      </c>
      <c r="C148" s="55">
        <v>192.4889</v>
      </c>
      <c r="D148" s="55">
        <v>204.01179999999999</v>
      </c>
      <c r="E148" s="54"/>
      <c r="F148" s="56"/>
      <c r="G148" s="57"/>
    </row>
    <row r="149" spans="1:10" x14ac:dyDescent="0.2">
      <c r="A149" s="54"/>
      <c r="B149" s="25" t="s">
        <v>1026</v>
      </c>
      <c r="C149" s="55">
        <v>15.0297</v>
      </c>
      <c r="D149" s="55">
        <v>15.8139</v>
      </c>
      <c r="E149" s="54"/>
      <c r="F149" s="56"/>
      <c r="G149" s="57"/>
    </row>
    <row r="150" spans="1:10" x14ac:dyDescent="0.2">
      <c r="A150" s="54"/>
      <c r="B150" s="54"/>
      <c r="C150" s="54"/>
      <c r="D150" s="54"/>
      <c r="E150" s="54"/>
      <c r="F150" s="54"/>
      <c r="G150" s="54"/>
    </row>
    <row r="151" spans="1:10" x14ac:dyDescent="0.2">
      <c r="A151" s="54"/>
      <c r="B151" s="212" t="s">
        <v>855</v>
      </c>
      <c r="C151" s="213"/>
      <c r="D151" s="22" t="s">
        <v>148</v>
      </c>
      <c r="E151" s="54"/>
      <c r="F151" s="54"/>
      <c r="G151" s="54"/>
    </row>
    <row r="152" spans="1:10" x14ac:dyDescent="0.2">
      <c r="A152" s="54"/>
      <c r="B152" s="81" t="s">
        <v>180</v>
      </c>
      <c r="C152" s="82" t="s">
        <v>423</v>
      </c>
      <c r="D152" s="82" t="s">
        <v>424</v>
      </c>
      <c r="E152" s="54"/>
      <c r="F152" s="54"/>
      <c r="G152" s="54"/>
    </row>
    <row r="153" spans="1:10" x14ac:dyDescent="0.2">
      <c r="A153" s="54"/>
      <c r="B153" s="25" t="s">
        <v>1025</v>
      </c>
      <c r="C153" s="83">
        <v>0.13800000000000001</v>
      </c>
      <c r="D153" s="83">
        <v>0.13800000000000001</v>
      </c>
      <c r="E153" s="54"/>
      <c r="F153" s="56"/>
      <c r="G153" s="57"/>
    </row>
    <row r="154" spans="1:10" x14ac:dyDescent="0.2">
      <c r="A154" s="54"/>
      <c r="B154" s="25" t="s">
        <v>1026</v>
      </c>
      <c r="C154" s="83">
        <v>0.114</v>
      </c>
      <c r="D154" s="83">
        <v>0.114</v>
      </c>
      <c r="E154" s="54"/>
      <c r="F154" s="56"/>
      <c r="G154" s="57"/>
    </row>
    <row r="155" spans="1:10" x14ac:dyDescent="0.2">
      <c r="A155" s="50"/>
      <c r="B155" s="75"/>
      <c r="C155" s="75"/>
      <c r="D155" s="75"/>
      <c r="E155" s="50"/>
      <c r="F155" s="50"/>
      <c r="G155" s="50"/>
    </row>
    <row r="156" spans="1:10" x14ac:dyDescent="0.2">
      <c r="A156" s="50"/>
      <c r="B156" s="210" t="s">
        <v>183</v>
      </c>
      <c r="C156" s="211"/>
      <c r="D156" s="48" t="s">
        <v>177</v>
      </c>
      <c r="E156" s="61"/>
      <c r="F156" s="50"/>
      <c r="G156" s="50"/>
    </row>
    <row r="157" spans="1:10" x14ac:dyDescent="0.2">
      <c r="A157" s="50"/>
      <c r="B157" s="210" t="s">
        <v>184</v>
      </c>
      <c r="C157" s="211"/>
      <c r="D157" s="48" t="s">
        <v>177</v>
      </c>
      <c r="E157" s="61"/>
      <c r="F157" s="50"/>
      <c r="G157" s="50"/>
    </row>
    <row r="158" spans="1:10" x14ac:dyDescent="0.2">
      <c r="A158" s="50"/>
      <c r="B158" s="210" t="s">
        <v>185</v>
      </c>
      <c r="C158" s="211"/>
      <c r="D158" s="48" t="s">
        <v>177</v>
      </c>
      <c r="E158" s="61"/>
      <c r="F158" s="50"/>
      <c r="G158" s="50"/>
    </row>
    <row r="159" spans="1:10" x14ac:dyDescent="0.2">
      <c r="A159" s="50"/>
      <c r="B159" s="210" t="s">
        <v>186</v>
      </c>
      <c r="C159" s="211"/>
      <c r="D159" s="62">
        <v>0.30679852652774547</v>
      </c>
      <c r="E159" s="50"/>
      <c r="F159" s="40"/>
      <c r="G159" s="60"/>
    </row>
    <row r="161" spans="2:10" x14ac:dyDescent="0.2">
      <c r="B161" s="219" t="s">
        <v>856</v>
      </c>
      <c r="C161" s="219"/>
    </row>
    <row r="163" spans="2:10" ht="153.75" customHeight="1" x14ac:dyDescent="0.2"/>
    <row r="166" spans="2:10" x14ac:dyDescent="0.2">
      <c r="B166" s="63" t="s">
        <v>857</v>
      </c>
      <c r="C166" s="64"/>
      <c r="D166" s="63"/>
    </row>
    <row r="167" spans="2:10" x14ac:dyDescent="0.2">
      <c r="B167" s="63" t="s">
        <v>1007</v>
      </c>
      <c r="D167" s="63"/>
    </row>
    <row r="168" spans="2:10" ht="165" customHeight="1" x14ac:dyDescent="0.2"/>
    <row r="170" spans="2:10" x14ac:dyDescent="0.2">
      <c r="J170" s="20"/>
    </row>
  </sheetData>
  <mergeCells count="18">
    <mergeCell ref="A1:H1"/>
    <mergeCell ref="A2:H2"/>
    <mergeCell ref="A3:H3"/>
    <mergeCell ref="B142:C142"/>
    <mergeCell ref="B143:C143"/>
    <mergeCell ref="B140:D140"/>
    <mergeCell ref="B141:C141"/>
    <mergeCell ref="B134:H134"/>
    <mergeCell ref="B135:H135"/>
    <mergeCell ref="B136:H136"/>
    <mergeCell ref="B137:H137"/>
    <mergeCell ref="B138:H138"/>
    <mergeCell ref="B158:C158"/>
    <mergeCell ref="B151:C151"/>
    <mergeCell ref="B156:C156"/>
    <mergeCell ref="B157:C157"/>
    <mergeCell ref="B161:C161"/>
    <mergeCell ref="B159:C159"/>
  </mergeCells>
  <hyperlinks>
    <hyperlink ref="I1" location="Index!B2" display="Index" xr:uid="{99BD5C6E-4724-499F-AB9F-443DB06D6D3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CE0A4-97A0-4FD6-ADDA-83E4EE2721B1}">
  <sheetPr>
    <outlinePr summaryBelow="0" summaryRight="0"/>
  </sheetPr>
  <dimension ref="A1:Q13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817</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1839000</v>
      </c>
      <c r="F7" s="27">
        <v>33620.597999999998</v>
      </c>
      <c r="G7" s="28">
        <v>0.10195957</v>
      </c>
      <c r="H7" s="23" t="s">
        <v>148</v>
      </c>
    </row>
    <row r="8" spans="1:9" x14ac:dyDescent="0.2">
      <c r="A8" s="24">
        <v>2</v>
      </c>
      <c r="B8" s="25" t="s">
        <v>26</v>
      </c>
      <c r="C8" s="25" t="s">
        <v>27</v>
      </c>
      <c r="D8" s="25" t="s">
        <v>28</v>
      </c>
      <c r="E8" s="26">
        <v>2365000</v>
      </c>
      <c r="F8" s="27">
        <v>31888.477500000001</v>
      </c>
      <c r="G8" s="28">
        <v>9.6706650000000005E-2</v>
      </c>
      <c r="H8" s="23" t="s">
        <v>148</v>
      </c>
    </row>
    <row r="9" spans="1:9" x14ac:dyDescent="0.2">
      <c r="A9" s="24">
        <v>3</v>
      </c>
      <c r="B9" s="25" t="s">
        <v>17</v>
      </c>
      <c r="C9" s="25" t="s">
        <v>18</v>
      </c>
      <c r="D9" s="25" t="s">
        <v>19</v>
      </c>
      <c r="E9" s="26">
        <v>555000</v>
      </c>
      <c r="F9" s="27">
        <v>19382.264999999999</v>
      </c>
      <c r="G9" s="28">
        <v>5.8779659999999997E-2</v>
      </c>
      <c r="H9" s="23" t="s">
        <v>148</v>
      </c>
    </row>
    <row r="10" spans="1:9" x14ac:dyDescent="0.2">
      <c r="A10" s="24">
        <v>4</v>
      </c>
      <c r="B10" s="25" t="s">
        <v>14</v>
      </c>
      <c r="C10" s="25" t="s">
        <v>15</v>
      </c>
      <c r="D10" s="25" t="s">
        <v>16</v>
      </c>
      <c r="E10" s="26">
        <v>1504000</v>
      </c>
      <c r="F10" s="27">
        <v>19177.504000000001</v>
      </c>
      <c r="G10" s="28">
        <v>5.8158689999999999E-2</v>
      </c>
      <c r="H10" s="23" t="s">
        <v>148</v>
      </c>
    </row>
    <row r="11" spans="1:9" x14ac:dyDescent="0.2">
      <c r="A11" s="24">
        <v>5</v>
      </c>
      <c r="B11" s="25" t="s">
        <v>11</v>
      </c>
      <c r="C11" s="25" t="s">
        <v>12</v>
      </c>
      <c r="D11" s="25" t="s">
        <v>13</v>
      </c>
      <c r="E11" s="26">
        <v>977000</v>
      </c>
      <c r="F11" s="27">
        <v>16935.317999999999</v>
      </c>
      <c r="G11" s="28">
        <v>5.1358929999999997E-2</v>
      </c>
      <c r="H11" s="23" t="s">
        <v>148</v>
      </c>
    </row>
    <row r="12" spans="1:9" x14ac:dyDescent="0.2">
      <c r="A12" s="24">
        <v>6</v>
      </c>
      <c r="B12" s="25" t="s">
        <v>330</v>
      </c>
      <c r="C12" s="25" t="s">
        <v>331</v>
      </c>
      <c r="D12" s="25" t="s">
        <v>206</v>
      </c>
      <c r="E12" s="26">
        <v>1067000</v>
      </c>
      <c r="F12" s="27">
        <v>16758.835500000001</v>
      </c>
      <c r="G12" s="28">
        <v>5.0823720000000003E-2</v>
      </c>
      <c r="H12" s="23" t="s">
        <v>148</v>
      </c>
    </row>
    <row r="13" spans="1:9" ht="25.5" x14ac:dyDescent="0.2">
      <c r="A13" s="24">
        <v>7</v>
      </c>
      <c r="B13" s="25" t="s">
        <v>585</v>
      </c>
      <c r="C13" s="25" t="s">
        <v>586</v>
      </c>
      <c r="D13" s="25" t="s">
        <v>200</v>
      </c>
      <c r="E13" s="26">
        <v>1137987</v>
      </c>
      <c r="F13" s="27">
        <v>13020.847254</v>
      </c>
      <c r="G13" s="28">
        <v>3.9487700000000001E-2</v>
      </c>
      <c r="H13" s="23" t="s">
        <v>148</v>
      </c>
    </row>
    <row r="14" spans="1:9" ht="25.5" x14ac:dyDescent="0.2">
      <c r="A14" s="24">
        <v>8</v>
      </c>
      <c r="B14" s="25" t="s">
        <v>334</v>
      </c>
      <c r="C14" s="25" t="s">
        <v>335</v>
      </c>
      <c r="D14" s="25" t="s">
        <v>200</v>
      </c>
      <c r="E14" s="26">
        <v>662000</v>
      </c>
      <c r="F14" s="27">
        <v>11483.714</v>
      </c>
      <c r="G14" s="28">
        <v>3.482611E-2</v>
      </c>
      <c r="H14" s="23" t="s">
        <v>148</v>
      </c>
    </row>
    <row r="15" spans="1:9" x14ac:dyDescent="0.2">
      <c r="A15" s="24">
        <v>9</v>
      </c>
      <c r="B15" s="25" t="s">
        <v>104</v>
      </c>
      <c r="C15" s="25" t="s">
        <v>105</v>
      </c>
      <c r="D15" s="25" t="s">
        <v>28</v>
      </c>
      <c r="E15" s="26">
        <v>496353</v>
      </c>
      <c r="F15" s="27">
        <v>10776.816336</v>
      </c>
      <c r="G15" s="28">
        <v>3.2682330000000002E-2</v>
      </c>
      <c r="H15" s="23" t="s">
        <v>148</v>
      </c>
    </row>
    <row r="16" spans="1:9" x14ac:dyDescent="0.2">
      <c r="A16" s="24">
        <v>10</v>
      </c>
      <c r="B16" s="25" t="s">
        <v>332</v>
      </c>
      <c r="C16" s="25" t="s">
        <v>333</v>
      </c>
      <c r="D16" s="25" t="s">
        <v>28</v>
      </c>
      <c r="E16" s="26">
        <v>976671</v>
      </c>
      <c r="F16" s="27">
        <v>10762.914419999999</v>
      </c>
      <c r="G16" s="28">
        <v>3.2640170000000003E-2</v>
      </c>
      <c r="H16" s="23" t="s">
        <v>148</v>
      </c>
    </row>
    <row r="17" spans="1:8" x14ac:dyDescent="0.2">
      <c r="A17" s="24">
        <v>11</v>
      </c>
      <c r="B17" s="25" t="s">
        <v>41</v>
      </c>
      <c r="C17" s="25" t="s">
        <v>42</v>
      </c>
      <c r="D17" s="25" t="s">
        <v>28</v>
      </c>
      <c r="E17" s="26">
        <v>1307239</v>
      </c>
      <c r="F17" s="27">
        <v>10085.348884999999</v>
      </c>
      <c r="G17" s="28">
        <v>3.0585350000000001E-2</v>
      </c>
      <c r="H17" s="23" t="s">
        <v>148</v>
      </c>
    </row>
    <row r="18" spans="1:8" x14ac:dyDescent="0.2">
      <c r="A18" s="24">
        <v>12</v>
      </c>
      <c r="B18" s="25" t="s">
        <v>733</v>
      </c>
      <c r="C18" s="25" t="s">
        <v>734</v>
      </c>
      <c r="D18" s="25" t="s">
        <v>277</v>
      </c>
      <c r="E18" s="26">
        <v>543333</v>
      </c>
      <c r="F18" s="27">
        <v>9741.1456904999995</v>
      </c>
      <c r="G18" s="28">
        <v>2.9541499999999998E-2</v>
      </c>
      <c r="H18" s="23" t="s">
        <v>148</v>
      </c>
    </row>
    <row r="19" spans="1:8" x14ac:dyDescent="0.2">
      <c r="A19" s="24">
        <v>13</v>
      </c>
      <c r="B19" s="25" t="s">
        <v>589</v>
      </c>
      <c r="C19" s="25" t="s">
        <v>590</v>
      </c>
      <c r="D19" s="25" t="s">
        <v>206</v>
      </c>
      <c r="E19" s="26">
        <v>596688</v>
      </c>
      <c r="F19" s="27">
        <v>8462.5275600000004</v>
      </c>
      <c r="G19" s="28">
        <v>2.56639E-2</v>
      </c>
      <c r="H19" s="23" t="s">
        <v>148</v>
      </c>
    </row>
    <row r="20" spans="1:8" x14ac:dyDescent="0.2">
      <c r="A20" s="24">
        <v>14</v>
      </c>
      <c r="B20" s="25" t="s">
        <v>739</v>
      </c>
      <c r="C20" s="25" t="s">
        <v>740</v>
      </c>
      <c r="D20" s="25" t="s">
        <v>233</v>
      </c>
      <c r="E20" s="26">
        <v>198923</v>
      </c>
      <c r="F20" s="27">
        <v>8122.4239360000001</v>
      </c>
      <c r="G20" s="28">
        <v>2.463249E-2</v>
      </c>
      <c r="H20" s="23" t="s">
        <v>148</v>
      </c>
    </row>
    <row r="21" spans="1:8" x14ac:dyDescent="0.2">
      <c r="A21" s="24">
        <v>15</v>
      </c>
      <c r="B21" s="25" t="s">
        <v>581</v>
      </c>
      <c r="C21" s="25" t="s">
        <v>582</v>
      </c>
      <c r="D21" s="25" t="s">
        <v>272</v>
      </c>
      <c r="E21" s="26">
        <v>66000</v>
      </c>
      <c r="F21" s="27">
        <v>7604.6189999999997</v>
      </c>
      <c r="G21" s="28">
        <v>2.3062160000000002E-2</v>
      </c>
      <c r="H21" s="23" t="s">
        <v>148</v>
      </c>
    </row>
    <row r="22" spans="1:8" x14ac:dyDescent="0.2">
      <c r="A22" s="24">
        <v>16</v>
      </c>
      <c r="B22" s="25" t="s">
        <v>54</v>
      </c>
      <c r="C22" s="25" t="s">
        <v>55</v>
      </c>
      <c r="D22" s="25" t="s">
        <v>56</v>
      </c>
      <c r="E22" s="26">
        <v>145000</v>
      </c>
      <c r="F22" s="27">
        <v>7417.2574999999997</v>
      </c>
      <c r="G22" s="28">
        <v>2.249396E-2</v>
      </c>
      <c r="H22" s="23" t="s">
        <v>148</v>
      </c>
    </row>
    <row r="23" spans="1:8" ht="25.5" x14ac:dyDescent="0.2">
      <c r="A23" s="24">
        <v>17</v>
      </c>
      <c r="B23" s="25" t="s">
        <v>23</v>
      </c>
      <c r="C23" s="25" t="s">
        <v>24</v>
      </c>
      <c r="D23" s="25" t="s">
        <v>25</v>
      </c>
      <c r="E23" s="26">
        <v>62000</v>
      </c>
      <c r="F23" s="27">
        <v>7135.9210000000003</v>
      </c>
      <c r="G23" s="28">
        <v>2.164077E-2</v>
      </c>
      <c r="H23" s="23" t="s">
        <v>148</v>
      </c>
    </row>
    <row r="24" spans="1:8" x14ac:dyDescent="0.2">
      <c r="A24" s="24">
        <v>18</v>
      </c>
      <c r="B24" s="25" t="s">
        <v>492</v>
      </c>
      <c r="C24" s="25" t="s">
        <v>493</v>
      </c>
      <c r="D24" s="25" t="s">
        <v>494</v>
      </c>
      <c r="E24" s="26">
        <v>1033842</v>
      </c>
      <c r="F24" s="27">
        <v>7055.454729</v>
      </c>
      <c r="G24" s="28">
        <v>2.1396740000000001E-2</v>
      </c>
      <c r="H24" s="23" t="s">
        <v>148</v>
      </c>
    </row>
    <row r="25" spans="1:8" x14ac:dyDescent="0.2">
      <c r="A25" s="24">
        <v>19</v>
      </c>
      <c r="B25" s="25" t="s">
        <v>20</v>
      </c>
      <c r="C25" s="25" t="s">
        <v>21</v>
      </c>
      <c r="D25" s="25" t="s">
        <v>22</v>
      </c>
      <c r="E25" s="26">
        <v>1967000</v>
      </c>
      <c r="F25" s="27">
        <v>7033.9920000000002</v>
      </c>
      <c r="G25" s="28">
        <v>2.1331650000000001E-2</v>
      </c>
      <c r="H25" s="23" t="s">
        <v>148</v>
      </c>
    </row>
    <row r="26" spans="1:8" x14ac:dyDescent="0.2">
      <c r="A26" s="24">
        <v>20</v>
      </c>
      <c r="B26" s="25" t="s">
        <v>270</v>
      </c>
      <c r="C26" s="25" t="s">
        <v>271</v>
      </c>
      <c r="D26" s="25" t="s">
        <v>272</v>
      </c>
      <c r="E26" s="26">
        <v>278803</v>
      </c>
      <c r="F26" s="27">
        <v>6746.6143954999998</v>
      </c>
      <c r="G26" s="28">
        <v>2.046013E-2</v>
      </c>
      <c r="H26" s="23" t="s">
        <v>148</v>
      </c>
    </row>
    <row r="27" spans="1:8" x14ac:dyDescent="0.2">
      <c r="A27" s="24">
        <v>21</v>
      </c>
      <c r="B27" s="25" t="s">
        <v>342</v>
      </c>
      <c r="C27" s="25" t="s">
        <v>343</v>
      </c>
      <c r="D27" s="25" t="s">
        <v>221</v>
      </c>
      <c r="E27" s="26">
        <v>1187500</v>
      </c>
      <c r="F27" s="27">
        <v>6408.34375</v>
      </c>
      <c r="G27" s="28">
        <v>1.9434280000000002E-2</v>
      </c>
      <c r="H27" s="23" t="s">
        <v>148</v>
      </c>
    </row>
    <row r="28" spans="1:8" x14ac:dyDescent="0.2">
      <c r="A28" s="24">
        <v>22</v>
      </c>
      <c r="B28" s="25" t="s">
        <v>583</v>
      </c>
      <c r="C28" s="25" t="s">
        <v>584</v>
      </c>
      <c r="D28" s="25" t="s">
        <v>272</v>
      </c>
      <c r="E28" s="26">
        <v>70454</v>
      </c>
      <c r="F28" s="27">
        <v>5550.9649790000003</v>
      </c>
      <c r="G28" s="28">
        <v>1.6834149999999999E-2</v>
      </c>
      <c r="H28" s="23" t="s">
        <v>148</v>
      </c>
    </row>
    <row r="29" spans="1:8" x14ac:dyDescent="0.2">
      <c r="A29" s="24">
        <v>23</v>
      </c>
      <c r="B29" s="25" t="s">
        <v>69</v>
      </c>
      <c r="C29" s="25" t="s">
        <v>70</v>
      </c>
      <c r="D29" s="25" t="s">
        <v>71</v>
      </c>
      <c r="E29" s="26">
        <v>109075</v>
      </c>
      <c r="F29" s="27">
        <v>5319.9149749999997</v>
      </c>
      <c r="G29" s="28">
        <v>1.6133450000000001E-2</v>
      </c>
      <c r="H29" s="23" t="s">
        <v>148</v>
      </c>
    </row>
    <row r="30" spans="1:8" x14ac:dyDescent="0.2">
      <c r="A30" s="24">
        <v>24</v>
      </c>
      <c r="B30" s="25" t="s">
        <v>490</v>
      </c>
      <c r="C30" s="25" t="s">
        <v>491</v>
      </c>
      <c r="D30" s="25" t="s">
        <v>206</v>
      </c>
      <c r="E30" s="26">
        <v>285965</v>
      </c>
      <c r="F30" s="27">
        <v>4553.9926249999999</v>
      </c>
      <c r="G30" s="28">
        <v>1.3810670000000001E-2</v>
      </c>
      <c r="H30" s="23" t="s">
        <v>148</v>
      </c>
    </row>
    <row r="31" spans="1:8" x14ac:dyDescent="0.2">
      <c r="A31" s="24">
        <v>25</v>
      </c>
      <c r="B31" s="25" t="s">
        <v>224</v>
      </c>
      <c r="C31" s="25" t="s">
        <v>225</v>
      </c>
      <c r="D31" s="25" t="s">
        <v>226</v>
      </c>
      <c r="E31" s="26">
        <v>586911</v>
      </c>
      <c r="F31" s="27">
        <v>3899.1432285000001</v>
      </c>
      <c r="G31" s="28">
        <v>1.182474E-2</v>
      </c>
      <c r="H31" s="23" t="s">
        <v>148</v>
      </c>
    </row>
    <row r="32" spans="1:8" x14ac:dyDescent="0.2">
      <c r="A32" s="24">
        <v>26</v>
      </c>
      <c r="B32" s="25" t="s">
        <v>495</v>
      </c>
      <c r="C32" s="25" t="s">
        <v>496</v>
      </c>
      <c r="D32" s="25" t="s">
        <v>277</v>
      </c>
      <c r="E32" s="26">
        <v>229431</v>
      </c>
      <c r="F32" s="27">
        <v>3551.2477334999999</v>
      </c>
      <c r="G32" s="28">
        <v>1.07697E-2</v>
      </c>
      <c r="H32" s="23" t="s">
        <v>148</v>
      </c>
    </row>
    <row r="33" spans="1:8" x14ac:dyDescent="0.2">
      <c r="A33" s="24">
        <v>27</v>
      </c>
      <c r="B33" s="25" t="s">
        <v>240</v>
      </c>
      <c r="C33" s="25" t="s">
        <v>241</v>
      </c>
      <c r="D33" s="25" t="s">
        <v>233</v>
      </c>
      <c r="E33" s="26">
        <v>47000</v>
      </c>
      <c r="F33" s="27">
        <v>3375.2579999999998</v>
      </c>
      <c r="G33" s="28">
        <v>1.023598E-2</v>
      </c>
      <c r="H33" s="23" t="s">
        <v>148</v>
      </c>
    </row>
    <row r="34" spans="1:8" x14ac:dyDescent="0.2">
      <c r="A34" s="24">
        <v>28</v>
      </c>
      <c r="B34" s="25" t="s">
        <v>579</v>
      </c>
      <c r="C34" s="25" t="s">
        <v>580</v>
      </c>
      <c r="D34" s="25" t="s">
        <v>221</v>
      </c>
      <c r="E34" s="26">
        <v>237000</v>
      </c>
      <c r="F34" s="27">
        <v>3321.0810000000001</v>
      </c>
      <c r="G34" s="28">
        <v>1.007168E-2</v>
      </c>
      <c r="H34" s="23" t="s">
        <v>148</v>
      </c>
    </row>
    <row r="35" spans="1:8" ht="25.5" x14ac:dyDescent="0.2">
      <c r="A35" s="24">
        <v>29</v>
      </c>
      <c r="B35" s="25" t="s">
        <v>499</v>
      </c>
      <c r="C35" s="25" t="s">
        <v>500</v>
      </c>
      <c r="D35" s="25" t="s">
        <v>211</v>
      </c>
      <c r="E35" s="26">
        <v>319989</v>
      </c>
      <c r="F35" s="27">
        <v>3205.969791</v>
      </c>
      <c r="G35" s="28">
        <v>9.7225899999999997E-3</v>
      </c>
      <c r="H35" s="23" t="s">
        <v>148</v>
      </c>
    </row>
    <row r="36" spans="1:8" x14ac:dyDescent="0.2">
      <c r="A36" s="24">
        <v>30</v>
      </c>
      <c r="B36" s="25" t="s">
        <v>366</v>
      </c>
      <c r="C36" s="25" t="s">
        <v>367</v>
      </c>
      <c r="D36" s="25" t="s">
        <v>38</v>
      </c>
      <c r="E36" s="26">
        <v>95000</v>
      </c>
      <c r="F36" s="27">
        <v>2910.1824999999999</v>
      </c>
      <c r="G36" s="28">
        <v>8.8255699999999996E-3</v>
      </c>
      <c r="H36" s="23" t="s">
        <v>148</v>
      </c>
    </row>
    <row r="37" spans="1:8" x14ac:dyDescent="0.2">
      <c r="A37" s="24">
        <v>31</v>
      </c>
      <c r="B37" s="25" t="s">
        <v>507</v>
      </c>
      <c r="C37" s="25" t="s">
        <v>508</v>
      </c>
      <c r="D37" s="25" t="s">
        <v>28</v>
      </c>
      <c r="E37" s="26">
        <v>439432</v>
      </c>
      <c r="F37" s="27">
        <v>2855.6488519999998</v>
      </c>
      <c r="G37" s="28">
        <v>8.6601899999999999E-3</v>
      </c>
      <c r="H37" s="23" t="s">
        <v>148</v>
      </c>
    </row>
    <row r="38" spans="1:8" x14ac:dyDescent="0.2">
      <c r="A38" s="24">
        <v>32</v>
      </c>
      <c r="B38" s="25" t="s">
        <v>133</v>
      </c>
      <c r="C38" s="25" t="s">
        <v>134</v>
      </c>
      <c r="D38" s="25" t="s">
        <v>66</v>
      </c>
      <c r="E38" s="26">
        <v>85031</v>
      </c>
      <c r="F38" s="27">
        <v>2459.8192835</v>
      </c>
      <c r="G38" s="28">
        <v>7.4597800000000001E-3</v>
      </c>
      <c r="H38" s="23" t="s">
        <v>148</v>
      </c>
    </row>
    <row r="39" spans="1:8" x14ac:dyDescent="0.2">
      <c r="A39" s="24">
        <v>33</v>
      </c>
      <c r="B39" s="25" t="s">
        <v>319</v>
      </c>
      <c r="C39" s="25" t="s">
        <v>320</v>
      </c>
      <c r="D39" s="25" t="s">
        <v>38</v>
      </c>
      <c r="E39" s="26">
        <v>281548</v>
      </c>
      <c r="F39" s="27">
        <v>2418.215772</v>
      </c>
      <c r="G39" s="28">
        <v>7.33361E-3</v>
      </c>
      <c r="H39" s="23" t="s">
        <v>148</v>
      </c>
    </row>
    <row r="40" spans="1:8" x14ac:dyDescent="0.2">
      <c r="A40" s="21"/>
      <c r="B40" s="21"/>
      <c r="C40" s="22" t="s">
        <v>147</v>
      </c>
      <c r="D40" s="21"/>
      <c r="E40" s="21" t="s">
        <v>148</v>
      </c>
      <c r="F40" s="29">
        <v>313042.37719550001</v>
      </c>
      <c r="G40" s="30">
        <v>0.94934856999999995</v>
      </c>
      <c r="H40" s="23" t="s">
        <v>148</v>
      </c>
    </row>
    <row r="41" spans="1:8" x14ac:dyDescent="0.2">
      <c r="A41" s="21"/>
      <c r="B41" s="21"/>
      <c r="C41" s="31"/>
      <c r="D41" s="21"/>
      <c r="E41" s="21"/>
      <c r="F41" s="32"/>
      <c r="G41" s="32"/>
      <c r="H41" s="23" t="s">
        <v>148</v>
      </c>
    </row>
    <row r="42" spans="1:8" x14ac:dyDescent="0.2">
      <c r="A42" s="21"/>
      <c r="B42" s="21"/>
      <c r="C42" s="22" t="s">
        <v>149</v>
      </c>
      <c r="D42" s="21"/>
      <c r="E42" s="21"/>
      <c r="F42" s="21"/>
      <c r="G42" s="21"/>
      <c r="H42" s="23" t="s">
        <v>148</v>
      </c>
    </row>
    <row r="43" spans="1:8" x14ac:dyDescent="0.2">
      <c r="A43" s="21"/>
      <c r="B43" s="21"/>
      <c r="C43" s="22" t="s">
        <v>147</v>
      </c>
      <c r="D43" s="21"/>
      <c r="E43" s="21" t="s">
        <v>148</v>
      </c>
      <c r="F43" s="33" t="s">
        <v>150</v>
      </c>
      <c r="G43" s="30">
        <v>0</v>
      </c>
      <c r="H43" s="23" t="s">
        <v>148</v>
      </c>
    </row>
    <row r="44" spans="1:8" x14ac:dyDescent="0.2">
      <c r="A44" s="21"/>
      <c r="B44" s="21"/>
      <c r="C44" s="31"/>
      <c r="D44" s="21"/>
      <c r="E44" s="21"/>
      <c r="F44" s="32"/>
      <c r="G44" s="32"/>
      <c r="H44" s="23" t="s">
        <v>148</v>
      </c>
    </row>
    <row r="45" spans="1:8" x14ac:dyDescent="0.2">
      <c r="A45" s="21"/>
      <c r="B45" s="21"/>
      <c r="C45" s="22" t="s">
        <v>151</v>
      </c>
      <c r="D45" s="21"/>
      <c r="E45" s="21"/>
      <c r="F45" s="21"/>
      <c r="G45" s="21"/>
      <c r="H45" s="23" t="s">
        <v>148</v>
      </c>
    </row>
    <row r="46" spans="1:8" x14ac:dyDescent="0.2">
      <c r="A46" s="21"/>
      <c r="B46" s="21"/>
      <c r="C46" s="22" t="s">
        <v>147</v>
      </c>
      <c r="D46" s="21"/>
      <c r="E46" s="21" t="s">
        <v>148</v>
      </c>
      <c r="F46" s="33" t="s">
        <v>150</v>
      </c>
      <c r="G46" s="30">
        <v>0</v>
      </c>
      <c r="H46" s="23" t="s">
        <v>148</v>
      </c>
    </row>
    <row r="47" spans="1:8" x14ac:dyDescent="0.2">
      <c r="A47" s="21"/>
      <c r="B47" s="21"/>
      <c r="C47" s="31"/>
      <c r="D47" s="21"/>
      <c r="E47" s="21"/>
      <c r="F47" s="32"/>
      <c r="G47" s="32"/>
      <c r="H47" s="23" t="s">
        <v>148</v>
      </c>
    </row>
    <row r="48" spans="1:8" x14ac:dyDescent="0.2">
      <c r="A48" s="21"/>
      <c r="B48" s="21"/>
      <c r="C48" s="22" t="s">
        <v>152</v>
      </c>
      <c r="D48" s="21"/>
      <c r="E48" s="21"/>
      <c r="F48" s="21"/>
      <c r="G48" s="21"/>
      <c r="H48" s="23" t="s">
        <v>148</v>
      </c>
    </row>
    <row r="49" spans="1:8" x14ac:dyDescent="0.2">
      <c r="A49" s="21"/>
      <c r="B49" s="21"/>
      <c r="C49" s="22" t="s">
        <v>147</v>
      </c>
      <c r="D49" s="21"/>
      <c r="E49" s="21" t="s">
        <v>148</v>
      </c>
      <c r="F49" s="33" t="s">
        <v>150</v>
      </c>
      <c r="G49" s="30">
        <v>0</v>
      </c>
      <c r="H49" s="23" t="s">
        <v>148</v>
      </c>
    </row>
    <row r="50" spans="1:8" x14ac:dyDescent="0.2">
      <c r="A50" s="21"/>
      <c r="B50" s="21"/>
      <c r="C50" s="31"/>
      <c r="D50" s="21"/>
      <c r="E50" s="21"/>
      <c r="F50" s="32"/>
      <c r="G50" s="32"/>
      <c r="H50" s="23" t="s">
        <v>148</v>
      </c>
    </row>
    <row r="51" spans="1:8" x14ac:dyDescent="0.2">
      <c r="A51" s="21"/>
      <c r="B51" s="21"/>
      <c r="C51" s="22" t="s">
        <v>153</v>
      </c>
      <c r="D51" s="21"/>
      <c r="E51" s="21"/>
      <c r="F51" s="32"/>
      <c r="G51" s="32"/>
      <c r="H51" s="23" t="s">
        <v>148</v>
      </c>
    </row>
    <row r="52" spans="1:8" x14ac:dyDescent="0.2">
      <c r="A52" s="21"/>
      <c r="B52" s="21"/>
      <c r="C52" s="22" t="s">
        <v>147</v>
      </c>
      <c r="D52" s="21"/>
      <c r="E52" s="21" t="s">
        <v>148</v>
      </c>
      <c r="F52" s="33" t="s">
        <v>150</v>
      </c>
      <c r="G52" s="30">
        <v>0</v>
      </c>
      <c r="H52" s="23" t="s">
        <v>148</v>
      </c>
    </row>
    <row r="53" spans="1:8" x14ac:dyDescent="0.2">
      <c r="A53" s="21"/>
      <c r="B53" s="21"/>
      <c r="C53" s="31"/>
      <c r="D53" s="21"/>
      <c r="E53" s="21"/>
      <c r="F53" s="32"/>
      <c r="G53" s="32"/>
      <c r="H53" s="23" t="s">
        <v>148</v>
      </c>
    </row>
    <row r="54" spans="1:8" x14ac:dyDescent="0.2">
      <c r="A54" s="21"/>
      <c r="B54" s="21"/>
      <c r="C54" s="22" t="s">
        <v>154</v>
      </c>
      <c r="D54" s="21"/>
      <c r="E54" s="21"/>
      <c r="F54" s="32"/>
      <c r="G54" s="32"/>
      <c r="H54" s="23" t="s">
        <v>148</v>
      </c>
    </row>
    <row r="55" spans="1:8" x14ac:dyDescent="0.2">
      <c r="A55" s="21"/>
      <c r="B55" s="21"/>
      <c r="C55" s="22" t="s">
        <v>147</v>
      </c>
      <c r="D55" s="21"/>
      <c r="E55" s="21" t="s">
        <v>148</v>
      </c>
      <c r="F55" s="33" t="s">
        <v>150</v>
      </c>
      <c r="G55" s="30">
        <v>0</v>
      </c>
      <c r="H55" s="23" t="s">
        <v>148</v>
      </c>
    </row>
    <row r="56" spans="1:8" x14ac:dyDescent="0.2">
      <c r="A56" s="21"/>
      <c r="B56" s="21"/>
      <c r="C56" s="31"/>
      <c r="D56" s="21"/>
      <c r="E56" s="21"/>
      <c r="F56" s="32"/>
      <c r="G56" s="32"/>
      <c r="H56" s="23" t="s">
        <v>148</v>
      </c>
    </row>
    <row r="57" spans="1:8" x14ac:dyDescent="0.2">
      <c r="A57" s="21"/>
      <c r="B57" s="21"/>
      <c r="C57" s="22" t="s">
        <v>155</v>
      </c>
      <c r="D57" s="21"/>
      <c r="E57" s="21"/>
      <c r="F57" s="29">
        <v>313042.37719550001</v>
      </c>
      <c r="G57" s="30">
        <v>0.94934856999999995</v>
      </c>
      <c r="H57" s="23" t="s">
        <v>148</v>
      </c>
    </row>
    <row r="58" spans="1:8" x14ac:dyDescent="0.2">
      <c r="A58" s="21"/>
      <c r="B58" s="21"/>
      <c r="C58" s="31"/>
      <c r="D58" s="21"/>
      <c r="E58" s="21"/>
      <c r="F58" s="32"/>
      <c r="G58" s="32"/>
      <c r="H58" s="23" t="s">
        <v>148</v>
      </c>
    </row>
    <row r="59" spans="1:8" x14ac:dyDescent="0.2">
      <c r="A59" s="21"/>
      <c r="B59" s="21"/>
      <c r="C59" s="22" t="s">
        <v>156</v>
      </c>
      <c r="D59" s="21"/>
      <c r="E59" s="21"/>
      <c r="F59" s="32"/>
      <c r="G59" s="32"/>
      <c r="H59" s="23" t="s">
        <v>148</v>
      </c>
    </row>
    <row r="60" spans="1:8" x14ac:dyDescent="0.2">
      <c r="A60" s="21"/>
      <c r="B60" s="21"/>
      <c r="C60" s="22" t="s">
        <v>10</v>
      </c>
      <c r="D60" s="21"/>
      <c r="E60" s="21"/>
      <c r="F60" s="32"/>
      <c r="G60" s="32"/>
      <c r="H60" s="23" t="s">
        <v>148</v>
      </c>
    </row>
    <row r="61" spans="1:8" x14ac:dyDescent="0.2">
      <c r="A61" s="21"/>
      <c r="B61" s="21"/>
      <c r="C61" s="22" t="s">
        <v>147</v>
      </c>
      <c r="D61" s="21"/>
      <c r="E61" s="21" t="s">
        <v>148</v>
      </c>
      <c r="F61" s="33" t="s">
        <v>150</v>
      </c>
      <c r="G61" s="30">
        <v>0</v>
      </c>
      <c r="H61" s="23" t="s">
        <v>148</v>
      </c>
    </row>
    <row r="62" spans="1:8" x14ac:dyDescent="0.2">
      <c r="A62" s="21"/>
      <c r="B62" s="21"/>
      <c r="C62" s="31"/>
      <c r="D62" s="21"/>
      <c r="E62" s="21"/>
      <c r="F62" s="32"/>
      <c r="G62" s="32"/>
      <c r="H62" s="23" t="s">
        <v>148</v>
      </c>
    </row>
    <row r="63" spans="1:8" x14ac:dyDescent="0.2">
      <c r="A63" s="21"/>
      <c r="B63" s="21"/>
      <c r="C63" s="22" t="s">
        <v>157</v>
      </c>
      <c r="D63" s="21"/>
      <c r="E63" s="21"/>
      <c r="F63" s="21"/>
      <c r="G63" s="21"/>
      <c r="H63" s="23" t="s">
        <v>148</v>
      </c>
    </row>
    <row r="64" spans="1:8" x14ac:dyDescent="0.2">
      <c r="A64" s="21"/>
      <c r="B64" s="21"/>
      <c r="C64" s="22" t="s">
        <v>147</v>
      </c>
      <c r="D64" s="21"/>
      <c r="E64" s="21" t="s">
        <v>148</v>
      </c>
      <c r="F64" s="33" t="s">
        <v>150</v>
      </c>
      <c r="G64" s="30">
        <v>0</v>
      </c>
      <c r="H64" s="23" t="s">
        <v>148</v>
      </c>
    </row>
    <row r="65" spans="1:8" x14ac:dyDescent="0.2">
      <c r="A65" s="21"/>
      <c r="B65" s="21"/>
      <c r="C65" s="31"/>
      <c r="D65" s="21"/>
      <c r="E65" s="21"/>
      <c r="F65" s="32"/>
      <c r="G65" s="32"/>
      <c r="H65" s="23" t="s">
        <v>148</v>
      </c>
    </row>
    <row r="66" spans="1:8" x14ac:dyDescent="0.2">
      <c r="A66" s="21"/>
      <c r="B66" s="21"/>
      <c r="C66" s="22" t="s">
        <v>158</v>
      </c>
      <c r="D66" s="21"/>
      <c r="E66" s="21"/>
      <c r="F66" s="21"/>
      <c r="G66" s="21"/>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159</v>
      </c>
      <c r="D69" s="21"/>
      <c r="E69" s="21"/>
      <c r="F69" s="32"/>
      <c r="G69" s="32"/>
      <c r="H69" s="23" t="s">
        <v>148</v>
      </c>
    </row>
    <row r="70" spans="1:8" x14ac:dyDescent="0.2">
      <c r="A70" s="21"/>
      <c r="B70" s="21"/>
      <c r="C70" s="22" t="s">
        <v>147</v>
      </c>
      <c r="D70" s="21"/>
      <c r="E70" s="21" t="s">
        <v>148</v>
      </c>
      <c r="F70" s="33" t="s">
        <v>150</v>
      </c>
      <c r="G70" s="30">
        <v>0</v>
      </c>
      <c r="H70" s="23" t="s">
        <v>148</v>
      </c>
    </row>
    <row r="71" spans="1:8" x14ac:dyDescent="0.2">
      <c r="A71" s="21"/>
      <c r="B71" s="21"/>
      <c r="C71" s="31"/>
      <c r="D71" s="21"/>
      <c r="E71" s="21"/>
      <c r="F71" s="32"/>
      <c r="G71" s="32"/>
      <c r="H71" s="23" t="s">
        <v>148</v>
      </c>
    </row>
    <row r="72" spans="1:8" x14ac:dyDescent="0.2">
      <c r="A72" s="21"/>
      <c r="B72" s="21"/>
      <c r="C72" s="22" t="s">
        <v>160</v>
      </c>
      <c r="D72" s="21"/>
      <c r="E72" s="21"/>
      <c r="F72" s="29">
        <v>0</v>
      </c>
      <c r="G72" s="30">
        <v>0</v>
      </c>
      <c r="H72" s="23" t="s">
        <v>148</v>
      </c>
    </row>
    <row r="73" spans="1:8" x14ac:dyDescent="0.2">
      <c r="A73" s="21"/>
      <c r="B73" s="21"/>
      <c r="C73" s="31"/>
      <c r="D73" s="21"/>
      <c r="E73" s="21"/>
      <c r="F73" s="32"/>
      <c r="G73" s="32"/>
      <c r="H73" s="23" t="s">
        <v>148</v>
      </c>
    </row>
    <row r="74" spans="1:8" x14ac:dyDescent="0.2">
      <c r="A74" s="21"/>
      <c r="B74" s="21"/>
      <c r="C74" s="22" t="s">
        <v>161</v>
      </c>
      <c r="D74" s="21"/>
      <c r="E74" s="21"/>
      <c r="F74" s="32"/>
      <c r="G74" s="32"/>
      <c r="H74" s="23" t="s">
        <v>148</v>
      </c>
    </row>
    <row r="75" spans="1:8" x14ac:dyDescent="0.2">
      <c r="A75" s="21"/>
      <c r="B75" s="21"/>
      <c r="C75" s="22" t="s">
        <v>162</v>
      </c>
      <c r="D75" s="21"/>
      <c r="E75" s="21"/>
      <c r="F75" s="32"/>
      <c r="G75" s="32"/>
      <c r="H75" s="23" t="s">
        <v>148</v>
      </c>
    </row>
    <row r="76" spans="1:8" x14ac:dyDescent="0.2">
      <c r="A76" s="21"/>
      <c r="B76" s="21"/>
      <c r="C76" s="22" t="s">
        <v>147</v>
      </c>
      <c r="D76" s="21"/>
      <c r="E76" s="21" t="s">
        <v>148</v>
      </c>
      <c r="F76" s="33" t="s">
        <v>150</v>
      </c>
      <c r="G76" s="30">
        <v>0</v>
      </c>
      <c r="H76" s="23" t="s">
        <v>148</v>
      </c>
    </row>
    <row r="77" spans="1:8" x14ac:dyDescent="0.2">
      <c r="A77" s="21"/>
      <c r="B77" s="21"/>
      <c r="C77" s="31"/>
      <c r="D77" s="21"/>
      <c r="E77" s="21"/>
      <c r="F77" s="32"/>
      <c r="G77" s="32"/>
      <c r="H77" s="23" t="s">
        <v>148</v>
      </c>
    </row>
    <row r="78" spans="1:8" x14ac:dyDescent="0.2">
      <c r="A78" s="21"/>
      <c r="B78" s="21"/>
      <c r="C78" s="22" t="s">
        <v>163</v>
      </c>
      <c r="D78" s="21"/>
      <c r="E78" s="21"/>
      <c r="F78" s="32"/>
      <c r="G78" s="32"/>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164</v>
      </c>
      <c r="D81" s="21"/>
      <c r="E81" s="21"/>
      <c r="F81" s="32"/>
      <c r="G81" s="32"/>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165</v>
      </c>
      <c r="D84" s="21"/>
      <c r="E84" s="21"/>
      <c r="F84" s="32"/>
      <c r="G84" s="32"/>
      <c r="H84" s="23" t="s">
        <v>148</v>
      </c>
    </row>
    <row r="85" spans="1:8" x14ac:dyDescent="0.2">
      <c r="A85" s="24">
        <v>1</v>
      </c>
      <c r="B85" s="25"/>
      <c r="C85" s="25" t="s">
        <v>166</v>
      </c>
      <c r="D85" s="25"/>
      <c r="E85" s="35"/>
      <c r="F85" s="27">
        <v>17174.581872049999</v>
      </c>
      <c r="G85" s="28">
        <v>5.2084529999999997E-2</v>
      </c>
      <c r="H85" s="23">
        <v>6.76</v>
      </c>
    </row>
    <row r="86" spans="1:8" x14ac:dyDescent="0.2">
      <c r="A86" s="21"/>
      <c r="B86" s="21"/>
      <c r="C86" s="22" t="s">
        <v>147</v>
      </c>
      <c r="D86" s="21"/>
      <c r="E86" s="21" t="s">
        <v>148</v>
      </c>
      <c r="F86" s="29">
        <v>17174.581872049999</v>
      </c>
      <c r="G86" s="30">
        <v>5.2084529999999997E-2</v>
      </c>
      <c r="H86" s="23" t="s">
        <v>148</v>
      </c>
    </row>
    <row r="87" spans="1:8" x14ac:dyDescent="0.2">
      <c r="A87" s="21"/>
      <c r="B87" s="21"/>
      <c r="C87" s="31"/>
      <c r="D87" s="21"/>
      <c r="E87" s="21"/>
      <c r="F87" s="32"/>
      <c r="G87" s="32"/>
      <c r="H87" s="23" t="s">
        <v>148</v>
      </c>
    </row>
    <row r="88" spans="1:8" x14ac:dyDescent="0.2">
      <c r="A88" s="21"/>
      <c r="B88" s="21"/>
      <c r="C88" s="22" t="s">
        <v>167</v>
      </c>
      <c r="D88" s="21"/>
      <c r="E88" s="21"/>
      <c r="F88" s="29">
        <v>17174.581872049999</v>
      </c>
      <c r="G88" s="30">
        <v>5.2084529999999997E-2</v>
      </c>
      <c r="H88" s="23" t="s">
        <v>148</v>
      </c>
    </row>
    <row r="89" spans="1:8" x14ac:dyDescent="0.2">
      <c r="A89" s="21"/>
      <c r="B89" s="21"/>
      <c r="C89" s="32"/>
      <c r="D89" s="21"/>
      <c r="E89" s="21"/>
      <c r="F89" s="21"/>
      <c r="G89" s="21"/>
      <c r="H89" s="23" t="s">
        <v>148</v>
      </c>
    </row>
    <row r="90" spans="1:8" x14ac:dyDescent="0.2">
      <c r="A90" s="21"/>
      <c r="B90" s="21"/>
      <c r="C90" s="22" t="s">
        <v>168</v>
      </c>
      <c r="D90" s="21"/>
      <c r="E90" s="21"/>
      <c r="F90" s="21"/>
      <c r="G90" s="21"/>
      <c r="H90" s="23" t="s">
        <v>148</v>
      </c>
    </row>
    <row r="91" spans="1:8" x14ac:dyDescent="0.2">
      <c r="A91" s="21"/>
      <c r="B91" s="21"/>
      <c r="C91" s="22" t="s">
        <v>169</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170</v>
      </c>
      <c r="D94" s="21"/>
      <c r="E94" s="21"/>
      <c r="F94" s="21"/>
      <c r="G94" s="21"/>
      <c r="H94" s="23" t="s">
        <v>148</v>
      </c>
    </row>
    <row r="95" spans="1:8" x14ac:dyDescent="0.2">
      <c r="A95" s="21"/>
      <c r="B95" s="21"/>
      <c r="C95" s="22" t="s">
        <v>171</v>
      </c>
      <c r="D95" s="21"/>
      <c r="E95" s="21"/>
      <c r="F95" s="21"/>
      <c r="G95" s="21"/>
      <c r="H95" s="23" t="s">
        <v>148</v>
      </c>
    </row>
    <row r="96" spans="1:8" x14ac:dyDescent="0.2">
      <c r="A96" s="21"/>
      <c r="B96" s="21"/>
      <c r="C96" s="22" t="s">
        <v>147</v>
      </c>
      <c r="D96" s="21"/>
      <c r="E96" s="21" t="s">
        <v>148</v>
      </c>
      <c r="F96" s="33" t="s">
        <v>150</v>
      </c>
      <c r="G96" s="30">
        <v>0</v>
      </c>
      <c r="H96" s="23" t="s">
        <v>148</v>
      </c>
    </row>
    <row r="97" spans="1:17" x14ac:dyDescent="0.2">
      <c r="A97" s="21"/>
      <c r="B97" s="21"/>
      <c r="C97" s="31"/>
      <c r="D97" s="21"/>
      <c r="E97" s="21"/>
      <c r="F97" s="32"/>
      <c r="G97" s="32"/>
      <c r="H97" s="23" t="s">
        <v>148</v>
      </c>
    </row>
    <row r="98" spans="1:17" x14ac:dyDescent="0.2">
      <c r="A98" s="21"/>
      <c r="B98" s="21"/>
      <c r="C98" s="22" t="s">
        <v>172</v>
      </c>
      <c r="D98" s="21"/>
      <c r="E98" s="21"/>
      <c r="F98" s="32"/>
      <c r="G98" s="32"/>
      <c r="H98" s="23" t="s">
        <v>148</v>
      </c>
    </row>
    <row r="99" spans="1:17" x14ac:dyDescent="0.2">
      <c r="A99" s="21"/>
      <c r="B99" s="21"/>
      <c r="C99" s="22" t="s">
        <v>147</v>
      </c>
      <c r="D99" s="21"/>
      <c r="E99" s="21" t="s">
        <v>148</v>
      </c>
      <c r="F99" s="33" t="s">
        <v>150</v>
      </c>
      <c r="G99" s="30">
        <v>0</v>
      </c>
      <c r="H99" s="23" t="s">
        <v>148</v>
      </c>
    </row>
    <row r="100" spans="1:17" x14ac:dyDescent="0.2">
      <c r="A100" s="21"/>
      <c r="B100" s="25"/>
      <c r="C100" s="25"/>
      <c r="D100" s="22"/>
      <c r="E100" s="21"/>
      <c r="F100" s="25"/>
      <c r="G100" s="35"/>
      <c r="H100" s="23" t="s">
        <v>148</v>
      </c>
    </row>
    <row r="101" spans="1:17" x14ac:dyDescent="0.2">
      <c r="A101" s="35"/>
      <c r="B101" s="25"/>
      <c r="C101" s="25" t="s">
        <v>173</v>
      </c>
      <c r="D101" s="25"/>
      <c r="E101" s="35"/>
      <c r="F101" s="27">
        <v>-472.55472916999997</v>
      </c>
      <c r="G101" s="28">
        <v>-1.4330899999999999E-3</v>
      </c>
      <c r="H101" s="23" t="s">
        <v>148</v>
      </c>
    </row>
    <row r="102" spans="1:17" x14ac:dyDescent="0.2">
      <c r="A102" s="31"/>
      <c r="B102" s="31"/>
      <c r="C102" s="22" t="s">
        <v>174</v>
      </c>
      <c r="D102" s="32"/>
      <c r="E102" s="32"/>
      <c r="F102" s="29">
        <v>329744.40433837997</v>
      </c>
      <c r="G102" s="36">
        <v>1.0000000099999999</v>
      </c>
      <c r="H102" s="23" t="s">
        <v>148</v>
      </c>
    </row>
    <row r="103" spans="1:17" x14ac:dyDescent="0.2">
      <c r="A103" s="66"/>
      <c r="B103" s="66"/>
      <c r="C103" s="66"/>
      <c r="D103" s="67"/>
      <c r="E103" s="67"/>
      <c r="F103" s="67"/>
      <c r="G103" s="67"/>
    </row>
    <row r="104" spans="1:17" x14ac:dyDescent="0.2">
      <c r="A104" s="39"/>
      <c r="B104" s="217" t="s">
        <v>848</v>
      </c>
      <c r="C104" s="217"/>
      <c r="D104" s="217"/>
      <c r="E104" s="217"/>
      <c r="F104" s="217"/>
      <c r="G104" s="217"/>
      <c r="H104" s="217"/>
      <c r="J104" s="41"/>
    </row>
    <row r="105" spans="1:17" x14ac:dyDescent="0.2">
      <c r="A105" s="39"/>
      <c r="B105" s="217" t="s">
        <v>849</v>
      </c>
      <c r="C105" s="217"/>
      <c r="D105" s="217"/>
      <c r="E105" s="217"/>
      <c r="F105" s="217"/>
      <c r="G105" s="217"/>
      <c r="H105" s="217"/>
      <c r="J105" s="41"/>
    </row>
    <row r="106" spans="1:17" x14ac:dyDescent="0.2">
      <c r="A106" s="39"/>
      <c r="B106" s="217" t="s">
        <v>850</v>
      </c>
      <c r="C106" s="217"/>
      <c r="D106" s="217"/>
      <c r="E106" s="217"/>
      <c r="F106" s="217"/>
      <c r="G106" s="217"/>
      <c r="H106" s="217"/>
      <c r="J106" s="41"/>
    </row>
    <row r="107" spans="1:17" s="43" customFormat="1" ht="66.75" customHeight="1" x14ac:dyDescent="0.25">
      <c r="A107" s="42"/>
      <c r="B107" s="218" t="s">
        <v>851</v>
      </c>
      <c r="C107" s="218"/>
      <c r="D107" s="218"/>
      <c r="E107" s="218"/>
      <c r="F107" s="218"/>
      <c r="G107" s="218"/>
      <c r="H107" s="218"/>
      <c r="I107"/>
      <c r="J107" s="41"/>
      <c r="K107"/>
      <c r="L107"/>
      <c r="M107"/>
      <c r="N107"/>
      <c r="O107"/>
      <c r="P107"/>
      <c r="Q107"/>
    </row>
    <row r="108" spans="1:17" x14ac:dyDescent="0.2">
      <c r="A108" s="39"/>
      <c r="B108" s="217" t="s">
        <v>852</v>
      </c>
      <c r="C108" s="217"/>
      <c r="D108" s="217"/>
      <c r="E108" s="217"/>
      <c r="F108" s="217"/>
      <c r="G108" s="217"/>
      <c r="H108" s="217"/>
      <c r="J108" s="41"/>
    </row>
    <row r="109" spans="1:17" x14ac:dyDescent="0.2">
      <c r="A109" s="45"/>
      <c r="B109" s="45"/>
      <c r="C109" s="45"/>
      <c r="D109" s="47"/>
      <c r="E109" s="47"/>
      <c r="F109" s="47"/>
      <c r="G109" s="47"/>
    </row>
    <row r="110" spans="1:17" x14ac:dyDescent="0.2">
      <c r="A110" s="45"/>
      <c r="B110" s="214" t="s">
        <v>175</v>
      </c>
      <c r="C110" s="215"/>
      <c r="D110" s="216"/>
      <c r="E110" s="46"/>
      <c r="F110" s="47"/>
      <c r="G110" s="47"/>
    </row>
    <row r="111" spans="1:17" ht="28.5" customHeight="1" x14ac:dyDescent="0.2">
      <c r="A111" s="45"/>
      <c r="B111" s="212" t="s">
        <v>176</v>
      </c>
      <c r="C111" s="213"/>
      <c r="D111" s="22" t="s">
        <v>177</v>
      </c>
      <c r="E111" s="46"/>
      <c r="F111" s="47"/>
      <c r="G111" s="47"/>
    </row>
    <row r="112" spans="1:17" ht="12.75" customHeight="1" x14ac:dyDescent="0.2">
      <c r="A112" s="45"/>
      <c r="B112" s="210" t="s">
        <v>853</v>
      </c>
      <c r="C112" s="211"/>
      <c r="D112" s="22" t="s">
        <v>177</v>
      </c>
      <c r="E112" s="46"/>
      <c r="F112" s="47"/>
      <c r="G112" s="47"/>
    </row>
    <row r="113" spans="1:10" x14ac:dyDescent="0.2">
      <c r="A113" s="45"/>
      <c r="B113" s="212" t="s">
        <v>178</v>
      </c>
      <c r="C113" s="213"/>
      <c r="D113" s="32" t="s">
        <v>148</v>
      </c>
      <c r="E113" s="46"/>
      <c r="F113" s="47"/>
      <c r="G113" s="47"/>
    </row>
    <row r="114" spans="1:10" x14ac:dyDescent="0.2">
      <c r="A114" s="50"/>
      <c r="B114" s="51" t="s">
        <v>148</v>
      </c>
      <c r="C114" s="51" t="s">
        <v>854</v>
      </c>
      <c r="D114" s="51" t="s">
        <v>179</v>
      </c>
      <c r="E114" s="50"/>
      <c r="F114" s="50"/>
      <c r="G114" s="50"/>
      <c r="H114" s="50"/>
      <c r="J114" s="41"/>
    </row>
    <row r="115" spans="1:10" x14ac:dyDescent="0.2">
      <c r="A115" s="50"/>
      <c r="B115" s="52" t="s">
        <v>180</v>
      </c>
      <c r="C115" s="53">
        <v>45716</v>
      </c>
      <c r="D115" s="53">
        <v>45747</v>
      </c>
      <c r="E115" s="50"/>
      <c r="F115" s="50"/>
      <c r="G115" s="50"/>
      <c r="J115" s="41"/>
    </row>
    <row r="116" spans="1:10" x14ac:dyDescent="0.2">
      <c r="A116" s="54"/>
      <c r="B116" s="25" t="s">
        <v>181</v>
      </c>
      <c r="C116" s="55">
        <v>20.378</v>
      </c>
      <c r="D116" s="55">
        <v>21.463100000000001</v>
      </c>
      <c r="E116" s="54"/>
      <c r="F116" s="56"/>
      <c r="G116" s="57"/>
    </row>
    <row r="117" spans="1:10" x14ac:dyDescent="0.2">
      <c r="A117" s="54"/>
      <c r="B117" s="25" t="s">
        <v>1025</v>
      </c>
      <c r="C117" s="55">
        <v>17.055099999999999</v>
      </c>
      <c r="D117" s="55">
        <v>17.9633</v>
      </c>
      <c r="E117" s="54"/>
      <c r="F117" s="56"/>
      <c r="G117" s="57"/>
    </row>
    <row r="118" spans="1:10" x14ac:dyDescent="0.2">
      <c r="A118" s="54"/>
      <c r="B118" s="25" t="s">
        <v>182</v>
      </c>
      <c r="C118" s="55">
        <v>19.073599999999999</v>
      </c>
      <c r="D118" s="55">
        <v>20.067799999999998</v>
      </c>
      <c r="E118" s="54"/>
      <c r="F118" s="56"/>
      <c r="G118" s="57"/>
    </row>
    <row r="119" spans="1:10" x14ac:dyDescent="0.2">
      <c r="A119" s="54"/>
      <c r="B119" s="25" t="s">
        <v>1026</v>
      </c>
      <c r="C119" s="55">
        <v>15.948</v>
      </c>
      <c r="D119" s="55">
        <v>16.779199999999999</v>
      </c>
      <c r="E119" s="54"/>
      <c r="F119" s="56"/>
      <c r="G119" s="57"/>
    </row>
    <row r="120" spans="1:10" x14ac:dyDescent="0.2">
      <c r="A120" s="54"/>
      <c r="B120" s="54"/>
      <c r="C120" s="54"/>
      <c r="D120" s="54"/>
      <c r="E120" s="54"/>
      <c r="F120" s="54"/>
      <c r="G120" s="54"/>
    </row>
    <row r="121" spans="1:10" x14ac:dyDescent="0.2">
      <c r="A121" s="50"/>
      <c r="B121" s="210" t="s">
        <v>855</v>
      </c>
      <c r="C121" s="211"/>
      <c r="D121" s="48" t="s">
        <v>177</v>
      </c>
      <c r="E121" s="50"/>
      <c r="F121" s="50"/>
      <c r="G121" s="50"/>
    </row>
    <row r="122" spans="1:10" x14ac:dyDescent="0.2">
      <c r="A122" s="50"/>
      <c r="B122" s="75"/>
      <c r="C122" s="75"/>
      <c r="D122" s="75"/>
      <c r="E122" s="50"/>
      <c r="F122" s="50"/>
      <c r="G122" s="50"/>
    </row>
    <row r="123" spans="1:10" x14ac:dyDescent="0.2">
      <c r="A123" s="50"/>
      <c r="B123" s="210" t="s">
        <v>183</v>
      </c>
      <c r="C123" s="211"/>
      <c r="D123" s="48" t="s">
        <v>177</v>
      </c>
      <c r="E123" s="61"/>
      <c r="F123" s="50"/>
      <c r="G123" s="50"/>
    </row>
    <row r="124" spans="1:10" x14ac:dyDescent="0.2">
      <c r="A124" s="50"/>
      <c r="B124" s="210" t="s">
        <v>184</v>
      </c>
      <c r="C124" s="211"/>
      <c r="D124" s="48" t="s">
        <v>177</v>
      </c>
      <c r="E124" s="61"/>
      <c r="F124" s="50"/>
      <c r="G124" s="50"/>
    </row>
    <row r="125" spans="1:10" x14ac:dyDescent="0.2">
      <c r="A125" s="50"/>
      <c r="B125" s="210" t="s">
        <v>185</v>
      </c>
      <c r="C125" s="211"/>
      <c r="D125" s="48" t="s">
        <v>177</v>
      </c>
      <c r="E125" s="61"/>
      <c r="F125" s="50"/>
      <c r="G125" s="50"/>
    </row>
    <row r="126" spans="1:10" x14ac:dyDescent="0.2">
      <c r="A126" s="50"/>
      <c r="B126" s="210" t="s">
        <v>186</v>
      </c>
      <c r="C126" s="211"/>
      <c r="D126" s="62">
        <v>0.34580037391044149</v>
      </c>
      <c r="E126" s="50"/>
      <c r="F126" s="40"/>
      <c r="G126" s="60"/>
    </row>
    <row r="128" spans="1:10" x14ac:dyDescent="0.2">
      <c r="B128" s="219" t="s">
        <v>856</v>
      </c>
      <c r="C128" s="219"/>
    </row>
    <row r="130" spans="2:10" ht="153.75" customHeight="1" x14ac:dyDescent="0.2"/>
    <row r="133" spans="2:10" x14ac:dyDescent="0.2">
      <c r="B133" s="63" t="s">
        <v>857</v>
      </c>
      <c r="C133" s="64"/>
      <c r="D133" s="63"/>
    </row>
    <row r="134" spans="2:10" x14ac:dyDescent="0.2">
      <c r="B134" s="63" t="s">
        <v>1008</v>
      </c>
      <c r="D134" s="63"/>
    </row>
    <row r="135" spans="2:10" ht="165" customHeight="1" x14ac:dyDescent="0.2"/>
    <row r="137" spans="2:10" x14ac:dyDescent="0.2">
      <c r="J137" s="20"/>
    </row>
  </sheetData>
  <mergeCells count="18">
    <mergeCell ref="B128:C128"/>
    <mergeCell ref="B121:C121"/>
    <mergeCell ref="B125:C125"/>
    <mergeCell ref="B126:C126"/>
    <mergeCell ref="B123:C123"/>
    <mergeCell ref="B124:C124"/>
    <mergeCell ref="A1:H1"/>
    <mergeCell ref="A2:H2"/>
    <mergeCell ref="A3:H3"/>
    <mergeCell ref="B112:C112"/>
    <mergeCell ref="B113:C113"/>
    <mergeCell ref="B110:D110"/>
    <mergeCell ref="B111:C111"/>
    <mergeCell ref="B104:H104"/>
    <mergeCell ref="B105:H105"/>
    <mergeCell ref="B106:H106"/>
    <mergeCell ref="B107:H107"/>
    <mergeCell ref="B108:H108"/>
  </mergeCells>
  <hyperlinks>
    <hyperlink ref="I1" location="Index!B2" display="Index" xr:uid="{8DCDD484-639D-4A04-ADB6-EA9BA7D6F3B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EB9D-4485-494D-8F24-2F9FB3BBCA47}">
  <sheetPr>
    <outlinePr summaryBelow="0" summaryRight="0"/>
  </sheetPr>
  <dimension ref="A1:Q149"/>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818</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11</v>
      </c>
      <c r="C7" s="25" t="s">
        <v>12</v>
      </c>
      <c r="D7" s="25" t="s">
        <v>13</v>
      </c>
      <c r="E7" s="26">
        <v>508213</v>
      </c>
      <c r="F7" s="27">
        <v>8809.3641420000004</v>
      </c>
      <c r="G7" s="28">
        <v>5.4899749999999997E-2</v>
      </c>
      <c r="H7" s="23" t="s">
        <v>148</v>
      </c>
    </row>
    <row r="8" spans="1:9" x14ac:dyDescent="0.2">
      <c r="A8" s="24">
        <v>2</v>
      </c>
      <c r="B8" s="25" t="s">
        <v>104</v>
      </c>
      <c r="C8" s="25" t="s">
        <v>105</v>
      </c>
      <c r="D8" s="25" t="s">
        <v>28</v>
      </c>
      <c r="E8" s="26">
        <v>403923</v>
      </c>
      <c r="F8" s="27">
        <v>8769.9761760000001</v>
      </c>
      <c r="G8" s="28">
        <v>5.4654290000000001E-2</v>
      </c>
      <c r="H8" s="23" t="s">
        <v>148</v>
      </c>
    </row>
    <row r="9" spans="1:9" x14ac:dyDescent="0.2">
      <c r="A9" s="24">
        <v>3</v>
      </c>
      <c r="B9" s="25" t="s">
        <v>17</v>
      </c>
      <c r="C9" s="25" t="s">
        <v>18</v>
      </c>
      <c r="D9" s="25" t="s">
        <v>19</v>
      </c>
      <c r="E9" s="26">
        <v>194388</v>
      </c>
      <c r="F9" s="27">
        <v>6788.6121240000002</v>
      </c>
      <c r="G9" s="28">
        <v>4.2306469999999999E-2</v>
      </c>
      <c r="H9" s="23" t="s">
        <v>148</v>
      </c>
    </row>
    <row r="10" spans="1:9" x14ac:dyDescent="0.2">
      <c r="A10" s="24">
        <v>4</v>
      </c>
      <c r="B10" s="25" t="s">
        <v>354</v>
      </c>
      <c r="C10" s="25" t="s">
        <v>355</v>
      </c>
      <c r="D10" s="25" t="s">
        <v>233</v>
      </c>
      <c r="E10" s="26">
        <v>3037687</v>
      </c>
      <c r="F10" s="27">
        <v>6127.0146789999999</v>
      </c>
      <c r="G10" s="28">
        <v>3.8183410000000001E-2</v>
      </c>
      <c r="H10" s="23" t="s">
        <v>148</v>
      </c>
    </row>
    <row r="11" spans="1:9" x14ac:dyDescent="0.2">
      <c r="A11" s="24">
        <v>5</v>
      </c>
      <c r="B11" s="25" t="s">
        <v>14</v>
      </c>
      <c r="C11" s="25" t="s">
        <v>15</v>
      </c>
      <c r="D11" s="25" t="s">
        <v>16</v>
      </c>
      <c r="E11" s="26">
        <v>480134</v>
      </c>
      <c r="F11" s="27">
        <v>6122.1886340000001</v>
      </c>
      <c r="G11" s="28">
        <v>3.8153340000000001E-2</v>
      </c>
      <c r="H11" s="23" t="s">
        <v>148</v>
      </c>
    </row>
    <row r="12" spans="1:9" x14ac:dyDescent="0.2">
      <c r="A12" s="24">
        <v>6</v>
      </c>
      <c r="B12" s="25" t="s">
        <v>36</v>
      </c>
      <c r="C12" s="25" t="s">
        <v>37</v>
      </c>
      <c r="D12" s="25" t="s">
        <v>38</v>
      </c>
      <c r="E12" s="26">
        <v>83178</v>
      </c>
      <c r="F12" s="27">
        <v>5997.8408129999998</v>
      </c>
      <c r="G12" s="28">
        <v>3.7378410000000001E-2</v>
      </c>
      <c r="H12" s="23" t="s">
        <v>148</v>
      </c>
    </row>
    <row r="13" spans="1:9" x14ac:dyDescent="0.2">
      <c r="A13" s="24">
        <v>7</v>
      </c>
      <c r="B13" s="25" t="s">
        <v>439</v>
      </c>
      <c r="C13" s="25" t="s">
        <v>440</v>
      </c>
      <c r="D13" s="25" t="s">
        <v>226</v>
      </c>
      <c r="E13" s="26">
        <v>1552120</v>
      </c>
      <c r="F13" s="27">
        <v>4570.2173400000001</v>
      </c>
      <c r="G13" s="28">
        <v>2.8481490000000002E-2</v>
      </c>
      <c r="H13" s="23" t="s">
        <v>148</v>
      </c>
    </row>
    <row r="14" spans="1:9" x14ac:dyDescent="0.2">
      <c r="A14" s="24">
        <v>8</v>
      </c>
      <c r="B14" s="25" t="s">
        <v>712</v>
      </c>
      <c r="C14" s="25" t="s">
        <v>713</v>
      </c>
      <c r="D14" s="25" t="s">
        <v>277</v>
      </c>
      <c r="E14" s="26">
        <v>606043</v>
      </c>
      <c r="F14" s="27">
        <v>4155.6368510000002</v>
      </c>
      <c r="G14" s="28">
        <v>2.589783E-2</v>
      </c>
      <c r="H14" s="23" t="s">
        <v>148</v>
      </c>
    </row>
    <row r="15" spans="1:9" ht="25.5" x14ac:dyDescent="0.2">
      <c r="A15" s="24">
        <v>9</v>
      </c>
      <c r="B15" s="25" t="s">
        <v>90</v>
      </c>
      <c r="C15" s="25" t="s">
        <v>91</v>
      </c>
      <c r="D15" s="25" t="s">
        <v>25</v>
      </c>
      <c r="E15" s="26">
        <v>746498</v>
      </c>
      <c r="F15" s="27">
        <v>4018.7719830000001</v>
      </c>
      <c r="G15" s="28">
        <v>2.504489E-2</v>
      </c>
      <c r="H15" s="23" t="s">
        <v>148</v>
      </c>
    </row>
    <row r="16" spans="1:9" x14ac:dyDescent="0.2">
      <c r="A16" s="24">
        <v>10</v>
      </c>
      <c r="B16" s="25" t="s">
        <v>224</v>
      </c>
      <c r="C16" s="25" t="s">
        <v>225</v>
      </c>
      <c r="D16" s="25" t="s">
        <v>226</v>
      </c>
      <c r="E16" s="26">
        <v>578111</v>
      </c>
      <c r="F16" s="27">
        <v>3840.6804284999998</v>
      </c>
      <c r="G16" s="28">
        <v>2.393503E-2</v>
      </c>
      <c r="H16" s="23" t="s">
        <v>148</v>
      </c>
    </row>
    <row r="17" spans="1:8" x14ac:dyDescent="0.2">
      <c r="A17" s="24">
        <v>11</v>
      </c>
      <c r="B17" s="25" t="s">
        <v>591</v>
      </c>
      <c r="C17" s="25" t="s">
        <v>592</v>
      </c>
      <c r="D17" s="25" t="s">
        <v>71</v>
      </c>
      <c r="E17" s="26">
        <v>380337</v>
      </c>
      <c r="F17" s="27">
        <v>3815.9211209999999</v>
      </c>
      <c r="G17" s="28">
        <v>2.378073E-2</v>
      </c>
      <c r="H17" s="23" t="s">
        <v>148</v>
      </c>
    </row>
    <row r="18" spans="1:8" x14ac:dyDescent="0.2">
      <c r="A18" s="24">
        <v>12</v>
      </c>
      <c r="B18" s="25" t="s">
        <v>344</v>
      </c>
      <c r="C18" s="25" t="s">
        <v>345</v>
      </c>
      <c r="D18" s="25" t="s">
        <v>346</v>
      </c>
      <c r="E18" s="26">
        <v>231762</v>
      </c>
      <c r="F18" s="27">
        <v>3728.0076509999999</v>
      </c>
      <c r="G18" s="28">
        <v>2.3232860000000001E-2</v>
      </c>
      <c r="H18" s="23" t="s">
        <v>148</v>
      </c>
    </row>
    <row r="19" spans="1:8" ht="25.5" x14ac:dyDescent="0.2">
      <c r="A19" s="24">
        <v>13</v>
      </c>
      <c r="B19" s="25" t="s">
        <v>216</v>
      </c>
      <c r="C19" s="25" t="s">
        <v>217</v>
      </c>
      <c r="D19" s="25" t="s">
        <v>218</v>
      </c>
      <c r="E19" s="26">
        <v>224164</v>
      </c>
      <c r="F19" s="27">
        <v>3563.6471900000001</v>
      </c>
      <c r="G19" s="28">
        <v>2.220857E-2</v>
      </c>
      <c r="H19" s="23" t="s">
        <v>148</v>
      </c>
    </row>
    <row r="20" spans="1:8" x14ac:dyDescent="0.2">
      <c r="A20" s="24">
        <v>14</v>
      </c>
      <c r="B20" s="25" t="s">
        <v>492</v>
      </c>
      <c r="C20" s="25" t="s">
        <v>493</v>
      </c>
      <c r="D20" s="25" t="s">
        <v>494</v>
      </c>
      <c r="E20" s="26">
        <v>472816</v>
      </c>
      <c r="F20" s="27">
        <v>3226.7327919999998</v>
      </c>
      <c r="G20" s="28">
        <v>2.0108919999999999E-2</v>
      </c>
      <c r="H20" s="23" t="s">
        <v>148</v>
      </c>
    </row>
    <row r="21" spans="1:8" x14ac:dyDescent="0.2">
      <c r="A21" s="24">
        <v>15</v>
      </c>
      <c r="B21" s="25" t="s">
        <v>362</v>
      </c>
      <c r="C21" s="25" t="s">
        <v>363</v>
      </c>
      <c r="D21" s="25" t="s">
        <v>272</v>
      </c>
      <c r="E21" s="26">
        <v>473820</v>
      </c>
      <c r="F21" s="27">
        <v>3195.6789899999999</v>
      </c>
      <c r="G21" s="28">
        <v>1.99154E-2</v>
      </c>
      <c r="H21" s="23" t="s">
        <v>148</v>
      </c>
    </row>
    <row r="22" spans="1:8" x14ac:dyDescent="0.2">
      <c r="A22" s="24">
        <v>16</v>
      </c>
      <c r="B22" s="25" t="s">
        <v>549</v>
      </c>
      <c r="C22" s="25" t="s">
        <v>550</v>
      </c>
      <c r="D22" s="25" t="s">
        <v>346</v>
      </c>
      <c r="E22" s="26">
        <v>234197</v>
      </c>
      <c r="F22" s="27">
        <v>2962.357853</v>
      </c>
      <c r="G22" s="28">
        <v>1.8461350000000001E-2</v>
      </c>
      <c r="H22" s="23" t="s">
        <v>148</v>
      </c>
    </row>
    <row r="23" spans="1:8" x14ac:dyDescent="0.2">
      <c r="A23" s="24">
        <v>17</v>
      </c>
      <c r="B23" s="25" t="s">
        <v>819</v>
      </c>
      <c r="C23" s="25" t="s">
        <v>820</v>
      </c>
      <c r="D23" s="25" t="s">
        <v>203</v>
      </c>
      <c r="E23" s="26">
        <v>171126</v>
      </c>
      <c r="F23" s="27">
        <v>2895.5374830000001</v>
      </c>
      <c r="G23" s="28">
        <v>1.8044919999999999E-2</v>
      </c>
      <c r="H23" s="23" t="s">
        <v>148</v>
      </c>
    </row>
    <row r="24" spans="1:8" x14ac:dyDescent="0.2">
      <c r="A24" s="24">
        <v>18</v>
      </c>
      <c r="B24" s="25" t="s">
        <v>551</v>
      </c>
      <c r="C24" s="25" t="s">
        <v>552</v>
      </c>
      <c r="D24" s="25" t="s">
        <v>66</v>
      </c>
      <c r="E24" s="26">
        <v>74082</v>
      </c>
      <c r="F24" s="27">
        <v>2852.5644510000002</v>
      </c>
      <c r="G24" s="28">
        <v>1.777712E-2</v>
      </c>
      <c r="H24" s="23" t="s">
        <v>148</v>
      </c>
    </row>
    <row r="25" spans="1:8" x14ac:dyDescent="0.2">
      <c r="A25" s="24">
        <v>19</v>
      </c>
      <c r="B25" s="25" t="s">
        <v>579</v>
      </c>
      <c r="C25" s="25" t="s">
        <v>580</v>
      </c>
      <c r="D25" s="25" t="s">
        <v>221</v>
      </c>
      <c r="E25" s="26">
        <v>199827</v>
      </c>
      <c r="F25" s="27">
        <v>2800.1757510000002</v>
      </c>
      <c r="G25" s="28">
        <v>1.7450630000000002E-2</v>
      </c>
      <c r="H25" s="23" t="s">
        <v>148</v>
      </c>
    </row>
    <row r="26" spans="1:8" x14ac:dyDescent="0.2">
      <c r="A26" s="24">
        <v>20</v>
      </c>
      <c r="B26" s="25" t="s">
        <v>49</v>
      </c>
      <c r="C26" s="25" t="s">
        <v>50</v>
      </c>
      <c r="D26" s="25" t="s">
        <v>22</v>
      </c>
      <c r="E26" s="26">
        <v>740627</v>
      </c>
      <c r="F26" s="27">
        <v>2780.3137579999998</v>
      </c>
      <c r="G26" s="28">
        <v>1.7326850000000001E-2</v>
      </c>
      <c r="H26" s="23" t="s">
        <v>148</v>
      </c>
    </row>
    <row r="27" spans="1:8" x14ac:dyDescent="0.2">
      <c r="A27" s="24">
        <v>21</v>
      </c>
      <c r="B27" s="25" t="s">
        <v>31</v>
      </c>
      <c r="C27" s="25" t="s">
        <v>32</v>
      </c>
      <c r="D27" s="25" t="s">
        <v>33</v>
      </c>
      <c r="E27" s="26">
        <v>909913</v>
      </c>
      <c r="F27" s="27">
        <v>2741.7498516000001</v>
      </c>
      <c r="G27" s="28">
        <v>1.7086520000000001E-2</v>
      </c>
      <c r="H27" s="23" t="s">
        <v>148</v>
      </c>
    </row>
    <row r="28" spans="1:8" x14ac:dyDescent="0.2">
      <c r="A28" s="24">
        <v>22</v>
      </c>
      <c r="B28" s="25" t="s">
        <v>83</v>
      </c>
      <c r="C28" s="25" t="s">
        <v>84</v>
      </c>
      <c r="D28" s="25" t="s">
        <v>66</v>
      </c>
      <c r="E28" s="26">
        <v>217751</v>
      </c>
      <c r="F28" s="27">
        <v>2575.2322015</v>
      </c>
      <c r="G28" s="28">
        <v>1.604879E-2</v>
      </c>
      <c r="H28" s="23" t="s">
        <v>148</v>
      </c>
    </row>
    <row r="29" spans="1:8" x14ac:dyDescent="0.2">
      <c r="A29" s="24">
        <v>23</v>
      </c>
      <c r="B29" s="25" t="s">
        <v>219</v>
      </c>
      <c r="C29" s="25" t="s">
        <v>220</v>
      </c>
      <c r="D29" s="25" t="s">
        <v>221</v>
      </c>
      <c r="E29" s="26">
        <v>127075</v>
      </c>
      <c r="F29" s="27">
        <v>2540.5469374999998</v>
      </c>
      <c r="G29" s="28">
        <v>1.583263E-2</v>
      </c>
      <c r="H29" s="23" t="s">
        <v>148</v>
      </c>
    </row>
    <row r="30" spans="1:8" x14ac:dyDescent="0.2">
      <c r="A30" s="24">
        <v>24</v>
      </c>
      <c r="B30" s="25" t="s">
        <v>69</v>
      </c>
      <c r="C30" s="25" t="s">
        <v>70</v>
      </c>
      <c r="D30" s="25" t="s">
        <v>71</v>
      </c>
      <c r="E30" s="26">
        <v>51129</v>
      </c>
      <c r="F30" s="27">
        <v>2493.7147169999998</v>
      </c>
      <c r="G30" s="28">
        <v>1.5540770000000001E-2</v>
      </c>
      <c r="H30" s="23" t="s">
        <v>148</v>
      </c>
    </row>
    <row r="31" spans="1:8" x14ac:dyDescent="0.2">
      <c r="A31" s="24">
        <v>25</v>
      </c>
      <c r="B31" s="25" t="s">
        <v>131</v>
      </c>
      <c r="C31" s="25" t="s">
        <v>132</v>
      </c>
      <c r="D31" s="25" t="s">
        <v>56</v>
      </c>
      <c r="E31" s="26">
        <v>884502</v>
      </c>
      <c r="F31" s="27">
        <v>2256.3646020000001</v>
      </c>
      <c r="G31" s="28">
        <v>1.406161E-2</v>
      </c>
      <c r="H31" s="23" t="s">
        <v>148</v>
      </c>
    </row>
    <row r="32" spans="1:8" x14ac:dyDescent="0.2">
      <c r="A32" s="24">
        <v>26</v>
      </c>
      <c r="B32" s="25" t="s">
        <v>282</v>
      </c>
      <c r="C32" s="25" t="s">
        <v>283</v>
      </c>
      <c r="D32" s="25" t="s">
        <v>38</v>
      </c>
      <c r="E32" s="26">
        <v>623585</v>
      </c>
      <c r="F32" s="27">
        <v>2207.1791075000001</v>
      </c>
      <c r="G32" s="28">
        <v>1.3755089999999999E-2</v>
      </c>
      <c r="H32" s="23" t="s">
        <v>148</v>
      </c>
    </row>
    <row r="33" spans="1:8" x14ac:dyDescent="0.2">
      <c r="A33" s="24">
        <v>27</v>
      </c>
      <c r="B33" s="25" t="s">
        <v>545</v>
      </c>
      <c r="C33" s="25" t="s">
        <v>546</v>
      </c>
      <c r="D33" s="25" t="s">
        <v>248</v>
      </c>
      <c r="E33" s="26">
        <v>94065</v>
      </c>
      <c r="F33" s="27">
        <v>2197.8757575</v>
      </c>
      <c r="G33" s="28">
        <v>1.369711E-2</v>
      </c>
      <c r="H33" s="23" t="s">
        <v>148</v>
      </c>
    </row>
    <row r="34" spans="1:8" x14ac:dyDescent="0.2">
      <c r="A34" s="24">
        <v>28</v>
      </c>
      <c r="B34" s="25" t="s">
        <v>821</v>
      </c>
      <c r="C34" s="25" t="s">
        <v>822</v>
      </c>
      <c r="D34" s="25" t="s">
        <v>233</v>
      </c>
      <c r="E34" s="26">
        <v>1178268</v>
      </c>
      <c r="F34" s="27">
        <v>2110.0423344000001</v>
      </c>
      <c r="G34" s="28">
        <v>1.314974E-2</v>
      </c>
      <c r="H34" s="23" t="s">
        <v>148</v>
      </c>
    </row>
    <row r="35" spans="1:8" x14ac:dyDescent="0.2">
      <c r="A35" s="24">
        <v>29</v>
      </c>
      <c r="B35" s="25" t="s">
        <v>577</v>
      </c>
      <c r="C35" s="25" t="s">
        <v>578</v>
      </c>
      <c r="D35" s="25" t="s">
        <v>272</v>
      </c>
      <c r="E35" s="26">
        <v>76841</v>
      </c>
      <c r="F35" s="27">
        <v>2048.4273779999999</v>
      </c>
      <c r="G35" s="28">
        <v>1.2765749999999999E-2</v>
      </c>
      <c r="H35" s="23" t="s">
        <v>148</v>
      </c>
    </row>
    <row r="36" spans="1:8" x14ac:dyDescent="0.2">
      <c r="A36" s="24">
        <v>30</v>
      </c>
      <c r="B36" s="25" t="s">
        <v>278</v>
      </c>
      <c r="C36" s="25" t="s">
        <v>279</v>
      </c>
      <c r="D36" s="25" t="s">
        <v>248</v>
      </c>
      <c r="E36" s="26">
        <v>46972</v>
      </c>
      <c r="F36" s="27">
        <v>1748.9319620000001</v>
      </c>
      <c r="G36" s="28">
        <v>1.0899300000000001E-2</v>
      </c>
      <c r="H36" s="23" t="s">
        <v>148</v>
      </c>
    </row>
    <row r="37" spans="1:8" x14ac:dyDescent="0.2">
      <c r="A37" s="24">
        <v>31</v>
      </c>
      <c r="B37" s="25" t="s">
        <v>458</v>
      </c>
      <c r="C37" s="25" t="s">
        <v>459</v>
      </c>
      <c r="D37" s="25" t="s">
        <v>206</v>
      </c>
      <c r="E37" s="26">
        <v>391410</v>
      </c>
      <c r="F37" s="27">
        <v>1741.7745</v>
      </c>
      <c r="G37" s="28">
        <v>1.08547E-2</v>
      </c>
      <c r="H37" s="23" t="s">
        <v>148</v>
      </c>
    </row>
    <row r="38" spans="1:8" x14ac:dyDescent="0.2">
      <c r="A38" s="24">
        <v>32</v>
      </c>
      <c r="B38" s="25" t="s">
        <v>823</v>
      </c>
      <c r="C38" s="25" t="s">
        <v>824</v>
      </c>
      <c r="D38" s="25" t="s">
        <v>248</v>
      </c>
      <c r="E38" s="26">
        <v>968770</v>
      </c>
      <c r="F38" s="27">
        <v>1702.8070290000001</v>
      </c>
      <c r="G38" s="28">
        <v>1.0611850000000001E-2</v>
      </c>
      <c r="H38" s="23" t="s">
        <v>148</v>
      </c>
    </row>
    <row r="39" spans="1:8" ht="25.5" x14ac:dyDescent="0.2">
      <c r="A39" s="24">
        <v>33</v>
      </c>
      <c r="B39" s="25" t="s">
        <v>263</v>
      </c>
      <c r="C39" s="25" t="s">
        <v>264</v>
      </c>
      <c r="D39" s="25" t="s">
        <v>265</v>
      </c>
      <c r="E39" s="26">
        <v>81738</v>
      </c>
      <c r="F39" s="27">
        <v>1621.3549680000001</v>
      </c>
      <c r="G39" s="28">
        <v>1.010425E-2</v>
      </c>
      <c r="H39" s="23" t="s">
        <v>148</v>
      </c>
    </row>
    <row r="40" spans="1:8" x14ac:dyDescent="0.2">
      <c r="A40" s="24">
        <v>34</v>
      </c>
      <c r="B40" s="25" t="s">
        <v>255</v>
      </c>
      <c r="C40" s="25" t="s">
        <v>256</v>
      </c>
      <c r="D40" s="25" t="s">
        <v>203</v>
      </c>
      <c r="E40" s="26">
        <v>64628</v>
      </c>
      <c r="F40" s="27">
        <v>1601.9988639999999</v>
      </c>
      <c r="G40" s="28">
        <v>9.9836200000000003E-3</v>
      </c>
      <c r="H40" s="23" t="s">
        <v>148</v>
      </c>
    </row>
    <row r="41" spans="1:8" x14ac:dyDescent="0.2">
      <c r="A41" s="24">
        <v>35</v>
      </c>
      <c r="B41" s="25" t="s">
        <v>559</v>
      </c>
      <c r="C41" s="25" t="s">
        <v>560</v>
      </c>
      <c r="D41" s="25" t="s">
        <v>233</v>
      </c>
      <c r="E41" s="26">
        <v>1288176</v>
      </c>
      <c r="F41" s="27">
        <v>1567.066104</v>
      </c>
      <c r="G41" s="28">
        <v>9.7659200000000009E-3</v>
      </c>
      <c r="H41" s="23" t="s">
        <v>148</v>
      </c>
    </row>
    <row r="42" spans="1:8" ht="25.5" x14ac:dyDescent="0.2">
      <c r="A42" s="24">
        <v>36</v>
      </c>
      <c r="B42" s="25" t="s">
        <v>126</v>
      </c>
      <c r="C42" s="25" t="s">
        <v>127</v>
      </c>
      <c r="D42" s="25" t="s">
        <v>128</v>
      </c>
      <c r="E42" s="26">
        <v>278634</v>
      </c>
      <c r="F42" s="27">
        <v>1546.000749</v>
      </c>
      <c r="G42" s="28">
        <v>9.6346399999999999E-3</v>
      </c>
      <c r="H42" s="23" t="s">
        <v>148</v>
      </c>
    </row>
    <row r="43" spans="1:8" x14ac:dyDescent="0.2">
      <c r="A43" s="24">
        <v>37</v>
      </c>
      <c r="B43" s="25" t="s">
        <v>744</v>
      </c>
      <c r="C43" s="25" t="s">
        <v>745</v>
      </c>
      <c r="D43" s="25" t="s">
        <v>203</v>
      </c>
      <c r="E43" s="26">
        <v>94113</v>
      </c>
      <c r="F43" s="27">
        <v>1472.4449414999999</v>
      </c>
      <c r="G43" s="28">
        <v>9.1762400000000004E-3</v>
      </c>
      <c r="H43" s="23" t="s">
        <v>148</v>
      </c>
    </row>
    <row r="44" spans="1:8" x14ac:dyDescent="0.2">
      <c r="A44" s="24">
        <v>38</v>
      </c>
      <c r="B44" s="25" t="s">
        <v>92</v>
      </c>
      <c r="C44" s="25" t="s">
        <v>93</v>
      </c>
      <c r="D44" s="25" t="s">
        <v>71</v>
      </c>
      <c r="E44" s="26">
        <v>141639</v>
      </c>
      <c r="F44" s="27">
        <v>1279.4959065</v>
      </c>
      <c r="G44" s="28">
        <v>7.9737899999999997E-3</v>
      </c>
      <c r="H44" s="23" t="s">
        <v>148</v>
      </c>
    </row>
    <row r="45" spans="1:8" x14ac:dyDescent="0.2">
      <c r="A45" s="24">
        <v>39</v>
      </c>
      <c r="B45" s="25" t="s">
        <v>758</v>
      </c>
      <c r="C45" s="25" t="s">
        <v>759</v>
      </c>
      <c r="D45" s="25" t="s">
        <v>71</v>
      </c>
      <c r="E45" s="26">
        <v>4473</v>
      </c>
      <c r="F45" s="27">
        <v>1268.4734685000001</v>
      </c>
      <c r="G45" s="28">
        <v>7.9051E-3</v>
      </c>
      <c r="H45" s="23" t="s">
        <v>148</v>
      </c>
    </row>
    <row r="46" spans="1:8" x14ac:dyDescent="0.2">
      <c r="A46" s="24">
        <v>40</v>
      </c>
      <c r="B46" s="25" t="s">
        <v>310</v>
      </c>
      <c r="C46" s="25" t="s">
        <v>311</v>
      </c>
      <c r="D46" s="25" t="s">
        <v>272</v>
      </c>
      <c r="E46" s="26">
        <v>2386504</v>
      </c>
      <c r="F46" s="27">
        <v>1266.0403719999999</v>
      </c>
      <c r="G46" s="28">
        <v>7.8899299999999999E-3</v>
      </c>
      <c r="H46" s="23" t="s">
        <v>148</v>
      </c>
    </row>
    <row r="47" spans="1:8" x14ac:dyDescent="0.2">
      <c r="A47" s="24">
        <v>41</v>
      </c>
      <c r="B47" s="25" t="s">
        <v>825</v>
      </c>
      <c r="C47" s="25" t="s">
        <v>826</v>
      </c>
      <c r="D47" s="25" t="s">
        <v>66</v>
      </c>
      <c r="E47" s="26">
        <v>250773</v>
      </c>
      <c r="F47" s="27">
        <v>1198.5695535</v>
      </c>
      <c r="G47" s="28">
        <v>7.4694599999999998E-3</v>
      </c>
      <c r="H47" s="23" t="s">
        <v>148</v>
      </c>
    </row>
    <row r="48" spans="1:8" x14ac:dyDescent="0.2">
      <c r="A48" s="24">
        <v>42</v>
      </c>
      <c r="B48" s="25" t="s">
        <v>810</v>
      </c>
      <c r="C48" s="25" t="s">
        <v>811</v>
      </c>
      <c r="D48" s="25" t="s">
        <v>233</v>
      </c>
      <c r="E48" s="26">
        <v>172163</v>
      </c>
      <c r="F48" s="27">
        <v>1158.484827</v>
      </c>
      <c r="G48" s="28">
        <v>7.2196500000000002E-3</v>
      </c>
      <c r="H48" s="23" t="s">
        <v>148</v>
      </c>
    </row>
    <row r="49" spans="1:8" x14ac:dyDescent="0.2">
      <c r="A49" s="24">
        <v>43</v>
      </c>
      <c r="B49" s="25" t="s">
        <v>565</v>
      </c>
      <c r="C49" s="25" t="s">
        <v>566</v>
      </c>
      <c r="D49" s="25" t="s">
        <v>38</v>
      </c>
      <c r="E49" s="26">
        <v>167719</v>
      </c>
      <c r="F49" s="27">
        <v>916.16503750000004</v>
      </c>
      <c r="G49" s="28">
        <v>5.70952E-3</v>
      </c>
      <c r="H49" s="23" t="s">
        <v>148</v>
      </c>
    </row>
    <row r="50" spans="1:8" x14ac:dyDescent="0.2">
      <c r="A50" s="24">
        <v>44</v>
      </c>
      <c r="B50" s="25" t="s">
        <v>54</v>
      </c>
      <c r="C50" s="25" t="s">
        <v>55</v>
      </c>
      <c r="D50" s="25" t="s">
        <v>56</v>
      </c>
      <c r="E50" s="26">
        <v>14747</v>
      </c>
      <c r="F50" s="27">
        <v>754.36066449999998</v>
      </c>
      <c r="G50" s="28">
        <v>4.7011600000000002E-3</v>
      </c>
      <c r="H50" s="23" t="s">
        <v>148</v>
      </c>
    </row>
    <row r="51" spans="1:8" x14ac:dyDescent="0.2">
      <c r="A51" s="24">
        <v>45</v>
      </c>
      <c r="B51" s="25" t="s">
        <v>827</v>
      </c>
      <c r="C51" s="25" t="s">
        <v>828</v>
      </c>
      <c r="D51" s="25" t="s">
        <v>66</v>
      </c>
      <c r="E51" s="26">
        <v>307486</v>
      </c>
      <c r="F51" s="27">
        <v>660.47992799999997</v>
      </c>
      <c r="G51" s="28">
        <v>4.1161000000000001E-3</v>
      </c>
      <c r="H51" s="23" t="s">
        <v>148</v>
      </c>
    </row>
    <row r="52" spans="1:8" x14ac:dyDescent="0.2">
      <c r="A52" s="21"/>
      <c r="B52" s="21"/>
      <c r="C52" s="22" t="s">
        <v>147</v>
      </c>
      <c r="D52" s="21"/>
      <c r="E52" s="21" t="s">
        <v>148</v>
      </c>
      <c r="F52" s="29">
        <v>133696.82197250001</v>
      </c>
      <c r="G52" s="30">
        <v>0.83319549999999998</v>
      </c>
      <c r="H52" s="23" t="s">
        <v>148</v>
      </c>
    </row>
    <row r="53" spans="1:8" x14ac:dyDescent="0.2">
      <c r="A53" s="21"/>
      <c r="B53" s="21"/>
      <c r="C53" s="31"/>
      <c r="D53" s="21"/>
      <c r="E53" s="21"/>
      <c r="F53" s="32"/>
      <c r="G53" s="32"/>
      <c r="H53" s="23" t="s">
        <v>148</v>
      </c>
    </row>
    <row r="54" spans="1:8" x14ac:dyDescent="0.2">
      <c r="A54" s="21"/>
      <c r="B54" s="21"/>
      <c r="C54" s="22" t="s">
        <v>149</v>
      </c>
      <c r="D54" s="21"/>
      <c r="E54" s="21"/>
      <c r="F54" s="21"/>
      <c r="G54" s="21"/>
      <c r="H54" s="23" t="s">
        <v>148</v>
      </c>
    </row>
    <row r="55" spans="1:8" x14ac:dyDescent="0.2">
      <c r="A55" s="21"/>
      <c r="B55" s="21"/>
      <c r="C55" s="22" t="s">
        <v>147</v>
      </c>
      <c r="D55" s="21"/>
      <c r="E55" s="21" t="s">
        <v>148</v>
      </c>
      <c r="F55" s="33" t="s">
        <v>150</v>
      </c>
      <c r="G55" s="30">
        <v>0</v>
      </c>
      <c r="H55" s="23" t="s">
        <v>148</v>
      </c>
    </row>
    <row r="56" spans="1:8" x14ac:dyDescent="0.2">
      <c r="A56" s="21"/>
      <c r="B56" s="21"/>
      <c r="C56" s="31"/>
      <c r="D56" s="21"/>
      <c r="E56" s="21"/>
      <c r="F56" s="32"/>
      <c r="G56" s="32"/>
      <c r="H56" s="23" t="s">
        <v>148</v>
      </c>
    </row>
    <row r="57" spans="1:8" x14ac:dyDescent="0.2">
      <c r="A57" s="21"/>
      <c r="B57" s="21"/>
      <c r="C57" s="22" t="s">
        <v>151</v>
      </c>
      <c r="D57" s="21"/>
      <c r="E57" s="21"/>
      <c r="F57" s="21"/>
      <c r="G57" s="21"/>
      <c r="H57" s="23" t="s">
        <v>148</v>
      </c>
    </row>
    <row r="58" spans="1:8" x14ac:dyDescent="0.2">
      <c r="A58" s="21"/>
      <c r="B58" s="21"/>
      <c r="C58" s="22" t="s">
        <v>147</v>
      </c>
      <c r="D58" s="21"/>
      <c r="E58" s="21" t="s">
        <v>148</v>
      </c>
      <c r="F58" s="33" t="s">
        <v>150</v>
      </c>
      <c r="G58" s="30">
        <v>0</v>
      </c>
      <c r="H58" s="23" t="s">
        <v>148</v>
      </c>
    </row>
    <row r="59" spans="1:8" x14ac:dyDescent="0.2">
      <c r="A59" s="21"/>
      <c r="B59" s="21"/>
      <c r="C59" s="31"/>
      <c r="D59" s="21"/>
      <c r="E59" s="21"/>
      <c r="F59" s="32"/>
      <c r="G59" s="32"/>
      <c r="H59" s="23" t="s">
        <v>148</v>
      </c>
    </row>
    <row r="60" spans="1:8" x14ac:dyDescent="0.2">
      <c r="A60" s="21"/>
      <c r="B60" s="21"/>
      <c r="C60" s="22" t="s">
        <v>152</v>
      </c>
      <c r="D60" s="21"/>
      <c r="E60" s="21"/>
      <c r="F60" s="21"/>
      <c r="G60" s="21"/>
      <c r="H60" s="23" t="s">
        <v>148</v>
      </c>
    </row>
    <row r="61" spans="1:8" x14ac:dyDescent="0.2">
      <c r="A61" s="21"/>
      <c r="B61" s="21"/>
      <c r="C61" s="22" t="s">
        <v>147</v>
      </c>
      <c r="D61" s="21"/>
      <c r="E61" s="21" t="s">
        <v>148</v>
      </c>
      <c r="F61" s="33" t="s">
        <v>150</v>
      </c>
      <c r="G61" s="30">
        <v>0</v>
      </c>
      <c r="H61" s="23" t="s">
        <v>148</v>
      </c>
    </row>
    <row r="62" spans="1:8" x14ac:dyDescent="0.2">
      <c r="A62" s="21"/>
      <c r="B62" s="21"/>
      <c r="C62" s="31"/>
      <c r="D62" s="21"/>
      <c r="E62" s="21"/>
      <c r="F62" s="32"/>
      <c r="G62" s="32"/>
      <c r="H62" s="23" t="s">
        <v>148</v>
      </c>
    </row>
    <row r="63" spans="1:8" x14ac:dyDescent="0.2">
      <c r="A63" s="21"/>
      <c r="B63" s="21"/>
      <c r="C63" s="22" t="s">
        <v>153</v>
      </c>
      <c r="D63" s="21"/>
      <c r="E63" s="21"/>
      <c r="F63" s="32"/>
      <c r="G63" s="32"/>
      <c r="H63" s="23" t="s">
        <v>148</v>
      </c>
    </row>
    <row r="64" spans="1:8" x14ac:dyDescent="0.2">
      <c r="A64" s="21"/>
      <c r="B64" s="21"/>
      <c r="C64" s="22" t="s">
        <v>147</v>
      </c>
      <c r="D64" s="21"/>
      <c r="E64" s="21" t="s">
        <v>148</v>
      </c>
      <c r="F64" s="33" t="s">
        <v>150</v>
      </c>
      <c r="G64" s="30">
        <v>0</v>
      </c>
      <c r="H64" s="23" t="s">
        <v>148</v>
      </c>
    </row>
    <row r="65" spans="1:8" x14ac:dyDescent="0.2">
      <c r="A65" s="21"/>
      <c r="B65" s="21"/>
      <c r="C65" s="31"/>
      <c r="D65" s="21"/>
      <c r="E65" s="21"/>
      <c r="F65" s="32"/>
      <c r="G65" s="32"/>
      <c r="H65" s="23" t="s">
        <v>148</v>
      </c>
    </row>
    <row r="66" spans="1:8" x14ac:dyDescent="0.2">
      <c r="A66" s="21"/>
      <c r="B66" s="21"/>
      <c r="C66" s="22" t="s">
        <v>154</v>
      </c>
      <c r="D66" s="21"/>
      <c r="E66" s="21"/>
      <c r="F66" s="32"/>
      <c r="G66" s="32"/>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155</v>
      </c>
      <c r="D69" s="21"/>
      <c r="E69" s="21"/>
      <c r="F69" s="29">
        <v>133696.82197250001</v>
      </c>
      <c r="G69" s="30">
        <v>0.83319549999999998</v>
      </c>
      <c r="H69" s="23" t="s">
        <v>148</v>
      </c>
    </row>
    <row r="70" spans="1:8" x14ac:dyDescent="0.2">
      <c r="A70" s="21"/>
      <c r="B70" s="21"/>
      <c r="C70" s="31"/>
      <c r="D70" s="21"/>
      <c r="E70" s="21"/>
      <c r="F70" s="32"/>
      <c r="G70" s="32"/>
      <c r="H70" s="23" t="s">
        <v>148</v>
      </c>
    </row>
    <row r="71" spans="1:8" x14ac:dyDescent="0.2">
      <c r="A71" s="21"/>
      <c r="B71" s="21"/>
      <c r="C71" s="22" t="s">
        <v>156</v>
      </c>
      <c r="D71" s="21"/>
      <c r="E71" s="21"/>
      <c r="F71" s="32"/>
      <c r="G71" s="32"/>
      <c r="H71" s="23" t="s">
        <v>148</v>
      </c>
    </row>
    <row r="72" spans="1:8" x14ac:dyDescent="0.2">
      <c r="A72" s="21"/>
      <c r="B72" s="21"/>
      <c r="C72" s="22" t="s">
        <v>10</v>
      </c>
      <c r="D72" s="21"/>
      <c r="E72" s="21"/>
      <c r="F72" s="32"/>
      <c r="G72" s="32"/>
      <c r="H72" s="23" t="s">
        <v>148</v>
      </c>
    </row>
    <row r="73" spans="1:8" x14ac:dyDescent="0.2">
      <c r="A73" s="21"/>
      <c r="B73" s="21"/>
      <c r="C73" s="22" t="s">
        <v>147</v>
      </c>
      <c r="D73" s="21"/>
      <c r="E73" s="21" t="s">
        <v>148</v>
      </c>
      <c r="F73" s="33" t="s">
        <v>150</v>
      </c>
      <c r="G73" s="30">
        <v>0</v>
      </c>
      <c r="H73" s="23" t="s">
        <v>148</v>
      </c>
    </row>
    <row r="74" spans="1:8" x14ac:dyDescent="0.2">
      <c r="A74" s="21"/>
      <c r="B74" s="21"/>
      <c r="C74" s="31"/>
      <c r="D74" s="21"/>
      <c r="E74" s="21"/>
      <c r="F74" s="32"/>
      <c r="G74" s="32"/>
      <c r="H74" s="23" t="s">
        <v>148</v>
      </c>
    </row>
    <row r="75" spans="1:8" x14ac:dyDescent="0.2">
      <c r="A75" s="21"/>
      <c r="B75" s="21"/>
      <c r="C75" s="22" t="s">
        <v>157</v>
      </c>
      <c r="D75" s="21"/>
      <c r="E75" s="21"/>
      <c r="F75" s="21"/>
      <c r="G75" s="21"/>
      <c r="H75" s="23" t="s">
        <v>148</v>
      </c>
    </row>
    <row r="76" spans="1:8" x14ac:dyDescent="0.2">
      <c r="A76" s="21"/>
      <c r="B76" s="21"/>
      <c r="C76" s="22" t="s">
        <v>147</v>
      </c>
      <c r="D76" s="21"/>
      <c r="E76" s="21" t="s">
        <v>148</v>
      </c>
      <c r="F76" s="33" t="s">
        <v>150</v>
      </c>
      <c r="G76" s="30">
        <v>0</v>
      </c>
      <c r="H76" s="23" t="s">
        <v>148</v>
      </c>
    </row>
    <row r="77" spans="1:8" x14ac:dyDescent="0.2">
      <c r="A77" s="21"/>
      <c r="B77" s="21"/>
      <c r="C77" s="31"/>
      <c r="D77" s="21"/>
      <c r="E77" s="21"/>
      <c r="F77" s="32"/>
      <c r="G77" s="32"/>
      <c r="H77" s="23" t="s">
        <v>148</v>
      </c>
    </row>
    <row r="78" spans="1:8" x14ac:dyDescent="0.2">
      <c r="A78" s="21"/>
      <c r="B78" s="21"/>
      <c r="C78" s="22" t="s">
        <v>158</v>
      </c>
      <c r="D78" s="21"/>
      <c r="E78" s="21"/>
      <c r="F78" s="21"/>
      <c r="G78" s="21"/>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159</v>
      </c>
      <c r="D81" s="21"/>
      <c r="E81" s="21"/>
      <c r="F81" s="32"/>
      <c r="G81" s="32"/>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160</v>
      </c>
      <c r="D84" s="21"/>
      <c r="E84" s="21"/>
      <c r="F84" s="29">
        <v>0</v>
      </c>
      <c r="G84" s="30">
        <v>0</v>
      </c>
      <c r="H84" s="23" t="s">
        <v>148</v>
      </c>
    </row>
    <row r="85" spans="1:8" x14ac:dyDescent="0.2">
      <c r="A85" s="21"/>
      <c r="B85" s="21"/>
      <c r="C85" s="31"/>
      <c r="D85" s="21"/>
      <c r="E85" s="21"/>
      <c r="F85" s="32"/>
      <c r="G85" s="32"/>
      <c r="H85" s="23" t="s">
        <v>148</v>
      </c>
    </row>
    <row r="86" spans="1:8" x14ac:dyDescent="0.2">
      <c r="A86" s="21"/>
      <c r="B86" s="21"/>
      <c r="C86" s="22" t="s">
        <v>161</v>
      </c>
      <c r="D86" s="21"/>
      <c r="E86" s="21"/>
      <c r="F86" s="32"/>
      <c r="G86" s="32"/>
      <c r="H86" s="23" t="s">
        <v>148</v>
      </c>
    </row>
    <row r="87" spans="1:8" x14ac:dyDescent="0.2">
      <c r="A87" s="21"/>
      <c r="B87" s="21"/>
      <c r="C87" s="22" t="s">
        <v>162</v>
      </c>
      <c r="D87" s="21"/>
      <c r="E87" s="21"/>
      <c r="F87" s="32"/>
      <c r="G87" s="32"/>
      <c r="H87" s="23" t="s">
        <v>148</v>
      </c>
    </row>
    <row r="88" spans="1:8" x14ac:dyDescent="0.2">
      <c r="A88" s="21"/>
      <c r="B88" s="21"/>
      <c r="C88" s="22" t="s">
        <v>147</v>
      </c>
      <c r="D88" s="21"/>
      <c r="E88" s="21" t="s">
        <v>148</v>
      </c>
      <c r="F88" s="33" t="s">
        <v>150</v>
      </c>
      <c r="G88" s="30">
        <v>0</v>
      </c>
      <c r="H88" s="23" t="s">
        <v>148</v>
      </c>
    </row>
    <row r="89" spans="1:8" x14ac:dyDescent="0.2">
      <c r="A89" s="21"/>
      <c r="B89" s="21"/>
      <c r="C89" s="31"/>
      <c r="D89" s="21"/>
      <c r="E89" s="21"/>
      <c r="F89" s="32"/>
      <c r="G89" s="32"/>
      <c r="H89" s="23" t="s">
        <v>148</v>
      </c>
    </row>
    <row r="90" spans="1:8" x14ac:dyDescent="0.2">
      <c r="A90" s="21"/>
      <c r="B90" s="21"/>
      <c r="C90" s="22" t="s">
        <v>163</v>
      </c>
      <c r="D90" s="21"/>
      <c r="E90" s="21"/>
      <c r="F90" s="32"/>
      <c r="G90" s="32"/>
      <c r="H90" s="23" t="s">
        <v>148</v>
      </c>
    </row>
    <row r="91" spans="1:8" x14ac:dyDescent="0.2">
      <c r="A91" s="21"/>
      <c r="B91" s="21"/>
      <c r="C91" s="22" t="s">
        <v>147</v>
      </c>
      <c r="D91" s="21"/>
      <c r="E91" s="21" t="s">
        <v>148</v>
      </c>
      <c r="F91" s="33" t="s">
        <v>150</v>
      </c>
      <c r="G91" s="30">
        <v>0</v>
      </c>
      <c r="H91" s="23" t="s">
        <v>148</v>
      </c>
    </row>
    <row r="92" spans="1:8" x14ac:dyDescent="0.2">
      <c r="A92" s="21"/>
      <c r="B92" s="21"/>
      <c r="C92" s="31"/>
      <c r="D92" s="21"/>
      <c r="E92" s="21"/>
      <c r="F92" s="32"/>
      <c r="G92" s="32"/>
      <c r="H92" s="23" t="s">
        <v>148</v>
      </c>
    </row>
    <row r="93" spans="1:8" x14ac:dyDescent="0.2">
      <c r="A93" s="21"/>
      <c r="B93" s="21"/>
      <c r="C93" s="22" t="s">
        <v>164</v>
      </c>
      <c r="D93" s="21"/>
      <c r="E93" s="21"/>
      <c r="F93" s="32"/>
      <c r="G93" s="32"/>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165</v>
      </c>
      <c r="D96" s="21"/>
      <c r="E96" s="21"/>
      <c r="F96" s="32"/>
      <c r="G96" s="32"/>
      <c r="H96" s="23" t="s">
        <v>148</v>
      </c>
    </row>
    <row r="97" spans="1:8" x14ac:dyDescent="0.2">
      <c r="A97" s="24">
        <v>1</v>
      </c>
      <c r="B97" s="25"/>
      <c r="C97" s="25" t="s">
        <v>166</v>
      </c>
      <c r="D97" s="25"/>
      <c r="E97" s="35"/>
      <c r="F97" s="27">
        <v>25109.252979697001</v>
      </c>
      <c r="G97" s="28">
        <v>0.15648028</v>
      </c>
      <c r="H97" s="23">
        <v>6.76</v>
      </c>
    </row>
    <row r="98" spans="1:8" x14ac:dyDescent="0.2">
      <c r="A98" s="21"/>
      <c r="B98" s="21"/>
      <c r="C98" s="22" t="s">
        <v>147</v>
      </c>
      <c r="D98" s="21"/>
      <c r="E98" s="21" t="s">
        <v>148</v>
      </c>
      <c r="F98" s="29">
        <v>25109.252979697001</v>
      </c>
      <c r="G98" s="30">
        <v>0.15648028</v>
      </c>
      <c r="H98" s="23" t="s">
        <v>148</v>
      </c>
    </row>
    <row r="99" spans="1:8" x14ac:dyDescent="0.2">
      <c r="A99" s="21"/>
      <c r="B99" s="21"/>
      <c r="C99" s="31"/>
      <c r="D99" s="21"/>
      <c r="E99" s="21"/>
      <c r="F99" s="32"/>
      <c r="G99" s="32"/>
      <c r="H99" s="23" t="s">
        <v>148</v>
      </c>
    </row>
    <row r="100" spans="1:8" x14ac:dyDescent="0.2">
      <c r="A100" s="21"/>
      <c r="B100" s="21"/>
      <c r="C100" s="22" t="s">
        <v>167</v>
      </c>
      <c r="D100" s="21"/>
      <c r="E100" s="21"/>
      <c r="F100" s="29">
        <v>25109.252979697001</v>
      </c>
      <c r="G100" s="30">
        <v>0.15648028</v>
      </c>
      <c r="H100" s="23" t="s">
        <v>148</v>
      </c>
    </row>
    <row r="101" spans="1:8" x14ac:dyDescent="0.2">
      <c r="A101" s="21"/>
      <c r="B101" s="21"/>
      <c r="C101" s="32"/>
      <c r="D101" s="21"/>
      <c r="E101" s="21"/>
      <c r="F101" s="21"/>
      <c r="G101" s="21"/>
      <c r="H101" s="23" t="s">
        <v>148</v>
      </c>
    </row>
    <row r="102" spans="1:8" x14ac:dyDescent="0.2">
      <c r="A102" s="21"/>
      <c r="B102" s="21"/>
      <c r="C102" s="22" t="s">
        <v>168</v>
      </c>
      <c r="D102" s="21"/>
      <c r="E102" s="21"/>
      <c r="F102" s="21"/>
      <c r="G102" s="21"/>
      <c r="H102" s="23" t="s">
        <v>148</v>
      </c>
    </row>
    <row r="103" spans="1:8" x14ac:dyDescent="0.2">
      <c r="A103" s="21"/>
      <c r="B103" s="21"/>
      <c r="C103" s="22" t="s">
        <v>169</v>
      </c>
      <c r="D103" s="21"/>
      <c r="E103" s="21"/>
      <c r="F103" s="21"/>
      <c r="G103" s="21"/>
      <c r="H103" s="23" t="s">
        <v>148</v>
      </c>
    </row>
    <row r="104" spans="1:8" x14ac:dyDescent="0.2">
      <c r="A104" s="21"/>
      <c r="B104" s="21"/>
      <c r="C104" s="22" t="s">
        <v>147</v>
      </c>
      <c r="D104" s="21"/>
      <c r="E104" s="21" t="s">
        <v>148</v>
      </c>
      <c r="F104" s="33" t="s">
        <v>150</v>
      </c>
      <c r="G104" s="30">
        <v>0</v>
      </c>
      <c r="H104" s="23" t="s">
        <v>148</v>
      </c>
    </row>
    <row r="105" spans="1:8" x14ac:dyDescent="0.2">
      <c r="A105" s="21"/>
      <c r="B105" s="21"/>
      <c r="C105" s="31"/>
      <c r="D105" s="21"/>
      <c r="E105" s="21"/>
      <c r="F105" s="32"/>
      <c r="G105" s="32"/>
      <c r="H105" s="23" t="s">
        <v>148</v>
      </c>
    </row>
    <row r="106" spans="1:8" x14ac:dyDescent="0.2">
      <c r="A106" s="21"/>
      <c r="B106" s="21"/>
      <c r="C106" s="22" t="s">
        <v>170</v>
      </c>
      <c r="D106" s="21"/>
      <c r="E106" s="21"/>
      <c r="F106" s="21"/>
      <c r="G106" s="21"/>
      <c r="H106" s="23" t="s">
        <v>148</v>
      </c>
    </row>
    <row r="107" spans="1:8" x14ac:dyDescent="0.2">
      <c r="A107" s="21"/>
      <c r="B107" s="21"/>
      <c r="C107" s="22" t="s">
        <v>171</v>
      </c>
      <c r="D107" s="21"/>
      <c r="E107" s="21"/>
      <c r="F107" s="21"/>
      <c r="G107" s="21"/>
      <c r="H107" s="23" t="s">
        <v>148</v>
      </c>
    </row>
    <row r="108" spans="1:8" x14ac:dyDescent="0.2">
      <c r="A108" s="21"/>
      <c r="B108" s="21"/>
      <c r="C108" s="22" t="s">
        <v>147</v>
      </c>
      <c r="D108" s="21"/>
      <c r="E108" s="21" t="s">
        <v>148</v>
      </c>
      <c r="F108" s="33" t="s">
        <v>150</v>
      </c>
      <c r="G108" s="30">
        <v>0</v>
      </c>
      <c r="H108" s="23" t="s">
        <v>148</v>
      </c>
    </row>
    <row r="109" spans="1:8" x14ac:dyDescent="0.2">
      <c r="A109" s="21"/>
      <c r="B109" s="21"/>
      <c r="C109" s="31"/>
      <c r="D109" s="21"/>
      <c r="E109" s="21"/>
      <c r="F109" s="32"/>
      <c r="G109" s="32"/>
      <c r="H109" s="23" t="s">
        <v>148</v>
      </c>
    </row>
    <row r="110" spans="1:8" x14ac:dyDescent="0.2">
      <c r="A110" s="21"/>
      <c r="B110" s="21"/>
      <c r="C110" s="22" t="s">
        <v>172</v>
      </c>
      <c r="D110" s="21"/>
      <c r="E110" s="21"/>
      <c r="F110" s="32"/>
      <c r="G110" s="32"/>
      <c r="H110" s="23" t="s">
        <v>148</v>
      </c>
    </row>
    <row r="111" spans="1:8" x14ac:dyDescent="0.2">
      <c r="A111" s="21"/>
      <c r="B111" s="21"/>
      <c r="C111" s="22" t="s">
        <v>147</v>
      </c>
      <c r="D111" s="21"/>
      <c r="E111" s="21" t="s">
        <v>148</v>
      </c>
      <c r="F111" s="33" t="s">
        <v>150</v>
      </c>
      <c r="G111" s="30">
        <v>0</v>
      </c>
      <c r="H111" s="23" t="s">
        <v>148</v>
      </c>
    </row>
    <row r="112" spans="1:8" x14ac:dyDescent="0.2">
      <c r="A112" s="21"/>
      <c r="B112" s="25"/>
      <c r="C112" s="25"/>
      <c r="D112" s="22"/>
      <c r="E112" s="21"/>
      <c r="F112" s="25"/>
      <c r="G112" s="35"/>
      <c r="H112" s="23" t="s">
        <v>148</v>
      </c>
    </row>
    <row r="113" spans="1:17" x14ac:dyDescent="0.2">
      <c r="A113" s="35"/>
      <c r="B113" s="25"/>
      <c r="C113" s="25" t="s">
        <v>173</v>
      </c>
      <c r="D113" s="25"/>
      <c r="E113" s="35"/>
      <c r="F113" s="27">
        <v>1656.6544575200001</v>
      </c>
      <c r="G113" s="28">
        <v>1.032423E-2</v>
      </c>
      <c r="H113" s="23" t="s">
        <v>148</v>
      </c>
    </row>
    <row r="114" spans="1:17" x14ac:dyDescent="0.2">
      <c r="A114" s="31"/>
      <c r="B114" s="31"/>
      <c r="C114" s="22" t="s">
        <v>174</v>
      </c>
      <c r="D114" s="32"/>
      <c r="E114" s="32"/>
      <c r="F114" s="29">
        <v>160462.72940971699</v>
      </c>
      <c r="G114" s="36">
        <v>1.0000000099999999</v>
      </c>
      <c r="H114" s="23" t="s">
        <v>148</v>
      </c>
    </row>
    <row r="115" spans="1:17" x14ac:dyDescent="0.2">
      <c r="A115" s="66"/>
      <c r="B115" s="66"/>
      <c r="C115" s="66"/>
      <c r="D115" s="67"/>
      <c r="E115" s="67"/>
      <c r="F115" s="67"/>
      <c r="G115" s="67"/>
    </row>
    <row r="116" spans="1:17" x14ac:dyDescent="0.2">
      <c r="A116" s="39"/>
      <c r="B116" s="217" t="s">
        <v>848</v>
      </c>
      <c r="C116" s="217"/>
      <c r="D116" s="217"/>
      <c r="E116" s="217"/>
      <c r="F116" s="217"/>
      <c r="G116" s="217"/>
      <c r="H116" s="217"/>
      <c r="J116" s="41"/>
    </row>
    <row r="117" spans="1:17" x14ac:dyDescent="0.2">
      <c r="A117" s="39"/>
      <c r="B117" s="217" t="s">
        <v>849</v>
      </c>
      <c r="C117" s="217"/>
      <c r="D117" s="217"/>
      <c r="E117" s="217"/>
      <c r="F117" s="217"/>
      <c r="G117" s="217"/>
      <c r="H117" s="217"/>
      <c r="J117" s="41"/>
    </row>
    <row r="118" spans="1:17" x14ac:dyDescent="0.2">
      <c r="A118" s="39"/>
      <c r="B118" s="217" t="s">
        <v>850</v>
      </c>
      <c r="C118" s="217"/>
      <c r="D118" s="217"/>
      <c r="E118" s="217"/>
      <c r="F118" s="217"/>
      <c r="G118" s="217"/>
      <c r="H118" s="217"/>
      <c r="J118" s="41"/>
    </row>
    <row r="119" spans="1:17" s="43" customFormat="1" ht="66.75" customHeight="1" x14ac:dyDescent="0.25">
      <c r="A119" s="42"/>
      <c r="B119" s="218" t="s">
        <v>851</v>
      </c>
      <c r="C119" s="218"/>
      <c r="D119" s="218"/>
      <c r="E119" s="218"/>
      <c r="F119" s="218"/>
      <c r="G119" s="218"/>
      <c r="H119" s="218"/>
      <c r="I119"/>
      <c r="J119" s="41"/>
      <c r="K119"/>
      <c r="L119"/>
      <c r="M119"/>
      <c r="N119"/>
      <c r="O119"/>
      <c r="P119"/>
      <c r="Q119"/>
    </row>
    <row r="120" spans="1:17" x14ac:dyDescent="0.2">
      <c r="A120" s="39"/>
      <c r="B120" s="217" t="s">
        <v>852</v>
      </c>
      <c r="C120" s="217"/>
      <c r="D120" s="217"/>
      <c r="E120" s="217"/>
      <c r="F120" s="217"/>
      <c r="G120" s="217"/>
      <c r="H120" s="217"/>
      <c r="J120" s="41"/>
    </row>
    <row r="121" spans="1:17" x14ac:dyDescent="0.2">
      <c r="A121" s="45"/>
      <c r="B121" s="222" t="s">
        <v>148</v>
      </c>
      <c r="C121" s="222"/>
      <c r="D121" s="222"/>
      <c r="E121" s="222"/>
      <c r="F121" s="222"/>
      <c r="G121" s="47"/>
    </row>
    <row r="122" spans="1:17" x14ac:dyDescent="0.2">
      <c r="A122" s="45"/>
      <c r="B122" s="214" t="s">
        <v>175</v>
      </c>
      <c r="C122" s="215"/>
      <c r="D122" s="216"/>
      <c r="E122" s="46"/>
      <c r="F122" s="47"/>
      <c r="G122" s="47"/>
    </row>
    <row r="123" spans="1:17" ht="25.5" customHeight="1" x14ac:dyDescent="0.2">
      <c r="A123" s="45"/>
      <c r="B123" s="212" t="s">
        <v>176</v>
      </c>
      <c r="C123" s="213"/>
      <c r="D123" s="22" t="s">
        <v>177</v>
      </c>
      <c r="E123" s="46"/>
      <c r="F123" s="47"/>
      <c r="G123" s="47"/>
    </row>
    <row r="124" spans="1:17" ht="12.75" customHeight="1" x14ac:dyDescent="0.2">
      <c r="A124" s="45"/>
      <c r="B124" s="210" t="s">
        <v>853</v>
      </c>
      <c r="C124" s="211"/>
      <c r="D124" s="22" t="s">
        <v>177</v>
      </c>
      <c r="E124" s="46"/>
      <c r="F124" s="47"/>
      <c r="G124" s="47"/>
    </row>
    <row r="125" spans="1:17" x14ac:dyDescent="0.2">
      <c r="A125" s="45"/>
      <c r="B125" s="212" t="s">
        <v>178</v>
      </c>
      <c r="C125" s="213"/>
      <c r="D125" s="32" t="s">
        <v>148</v>
      </c>
      <c r="E125" s="46"/>
      <c r="F125" s="47"/>
      <c r="G125" s="47"/>
    </row>
    <row r="126" spans="1:17" x14ac:dyDescent="0.2">
      <c r="A126" s="50"/>
      <c r="B126" s="51" t="s">
        <v>148</v>
      </c>
      <c r="C126" s="51" t="s">
        <v>854</v>
      </c>
      <c r="D126" s="51" t="s">
        <v>179</v>
      </c>
      <c r="E126" s="50"/>
      <c r="F126" s="50"/>
      <c r="G126" s="50"/>
      <c r="H126" s="50"/>
      <c r="J126" s="41"/>
    </row>
    <row r="127" spans="1:17" x14ac:dyDescent="0.2">
      <c r="A127" s="50"/>
      <c r="B127" s="52" t="s">
        <v>180</v>
      </c>
      <c r="C127" s="53">
        <v>45716</v>
      </c>
      <c r="D127" s="53">
        <v>45747</v>
      </c>
      <c r="E127" s="50"/>
      <c r="F127" s="50"/>
      <c r="G127" s="50"/>
      <c r="J127" s="41"/>
    </row>
    <row r="128" spans="1:17" x14ac:dyDescent="0.2">
      <c r="A128" s="54"/>
      <c r="B128" s="25" t="s">
        <v>181</v>
      </c>
      <c r="C128" s="55">
        <v>9.5442999999999998</v>
      </c>
      <c r="D128" s="55">
        <v>10.215</v>
      </c>
      <c r="E128" s="54"/>
      <c r="F128" s="56"/>
      <c r="G128" s="57"/>
    </row>
    <row r="129" spans="1:7" x14ac:dyDescent="0.2">
      <c r="A129" s="54"/>
      <c r="B129" s="25" t="s">
        <v>1025</v>
      </c>
      <c r="C129" s="55">
        <v>9.5442999999999998</v>
      </c>
      <c r="D129" s="55">
        <v>10.215</v>
      </c>
      <c r="E129" s="54"/>
      <c r="F129" s="56"/>
      <c r="G129" s="57"/>
    </row>
    <row r="130" spans="1:7" x14ac:dyDescent="0.2">
      <c r="A130" s="54"/>
      <c r="B130" s="25" t="s">
        <v>182</v>
      </c>
      <c r="C130" s="55">
        <v>9.4380000000000006</v>
      </c>
      <c r="D130" s="55">
        <v>10.0892</v>
      </c>
      <c r="E130" s="54"/>
      <c r="F130" s="56"/>
      <c r="G130" s="57"/>
    </row>
    <row r="131" spans="1:7" x14ac:dyDescent="0.2">
      <c r="A131" s="54"/>
      <c r="B131" s="25" t="s">
        <v>1026</v>
      </c>
      <c r="C131" s="55">
        <v>9.4380000000000006</v>
      </c>
      <c r="D131" s="55">
        <v>10.0892</v>
      </c>
      <c r="E131" s="54"/>
      <c r="F131" s="56"/>
      <c r="G131" s="57"/>
    </row>
    <row r="132" spans="1:7" x14ac:dyDescent="0.2">
      <c r="A132" s="54"/>
      <c r="B132" s="54"/>
      <c r="C132" s="54"/>
      <c r="D132" s="54"/>
      <c r="E132" s="54"/>
      <c r="F132" s="54"/>
      <c r="G132" s="54"/>
    </row>
    <row r="133" spans="1:7" x14ac:dyDescent="0.2">
      <c r="A133" s="50"/>
      <c r="B133" s="210" t="s">
        <v>855</v>
      </c>
      <c r="C133" s="211"/>
      <c r="D133" s="48" t="s">
        <v>177</v>
      </c>
      <c r="E133" s="50"/>
      <c r="F133" s="50"/>
      <c r="G133" s="50"/>
    </row>
    <row r="134" spans="1:7" x14ac:dyDescent="0.2">
      <c r="A134" s="50"/>
      <c r="B134" s="40"/>
      <c r="C134" s="40"/>
      <c r="D134" s="50"/>
      <c r="E134" s="50"/>
      <c r="F134" s="50"/>
      <c r="G134" s="50"/>
    </row>
    <row r="135" spans="1:7" ht="27.75" customHeight="1" x14ac:dyDescent="0.2">
      <c r="A135" s="50"/>
      <c r="B135" s="210" t="s">
        <v>183</v>
      </c>
      <c r="C135" s="211"/>
      <c r="D135" s="48" t="s">
        <v>177</v>
      </c>
      <c r="E135" s="61"/>
      <c r="F135" s="50"/>
      <c r="G135" s="50"/>
    </row>
    <row r="136" spans="1:7" ht="27" customHeight="1" x14ac:dyDescent="0.2">
      <c r="A136" s="50"/>
      <c r="B136" s="210" t="s">
        <v>184</v>
      </c>
      <c r="C136" s="211"/>
      <c r="D136" s="48" t="s">
        <v>177</v>
      </c>
      <c r="E136" s="61"/>
      <c r="F136" s="50"/>
      <c r="G136" s="50"/>
    </row>
    <row r="137" spans="1:7" ht="12.75" customHeight="1" x14ac:dyDescent="0.2">
      <c r="A137" s="50"/>
      <c r="B137" s="210" t="s">
        <v>185</v>
      </c>
      <c r="C137" s="211"/>
      <c r="D137" s="48" t="s">
        <v>177</v>
      </c>
      <c r="E137" s="61"/>
      <c r="F137" s="50"/>
      <c r="G137" s="50"/>
    </row>
    <row r="138" spans="1:7" x14ac:dyDescent="0.2">
      <c r="A138" s="50"/>
      <c r="B138" s="210" t="s">
        <v>186</v>
      </c>
      <c r="C138" s="211"/>
      <c r="D138" s="62">
        <v>0.3210432339159382</v>
      </c>
      <c r="E138" s="50"/>
      <c r="F138" s="40"/>
      <c r="G138" s="60"/>
    </row>
    <row r="140" spans="1:7" x14ac:dyDescent="0.2">
      <c r="B140" s="219" t="s">
        <v>856</v>
      </c>
      <c r="C140" s="219"/>
    </row>
    <row r="142" spans="1:7" ht="153.75" customHeight="1" x14ac:dyDescent="0.2"/>
    <row r="145" spans="2:10" x14ac:dyDescent="0.2">
      <c r="B145" s="63" t="s">
        <v>857</v>
      </c>
      <c r="C145" s="64"/>
      <c r="D145" s="63"/>
    </row>
    <row r="146" spans="2:10" x14ac:dyDescent="0.2">
      <c r="B146" s="63" t="s">
        <v>1009</v>
      </c>
      <c r="D146" s="63"/>
    </row>
    <row r="147" spans="2:10" ht="165" customHeight="1" x14ac:dyDescent="0.2"/>
    <row r="149" spans="2:10" x14ac:dyDescent="0.2">
      <c r="J149" s="20"/>
    </row>
  </sheetData>
  <mergeCells count="19">
    <mergeCell ref="B140:C140"/>
    <mergeCell ref="B133:C133"/>
    <mergeCell ref="B137:C137"/>
    <mergeCell ref="B138:C138"/>
    <mergeCell ref="B135:C135"/>
    <mergeCell ref="B136:C136"/>
    <mergeCell ref="A1:H1"/>
    <mergeCell ref="A2:H2"/>
    <mergeCell ref="A3:H3"/>
    <mergeCell ref="B124:C124"/>
    <mergeCell ref="B125:C125"/>
    <mergeCell ref="B121:F121"/>
    <mergeCell ref="B122:D122"/>
    <mergeCell ref="B123:C123"/>
    <mergeCell ref="B116:H116"/>
    <mergeCell ref="B117:H117"/>
    <mergeCell ref="B118:H118"/>
    <mergeCell ref="B119:H119"/>
    <mergeCell ref="B120:H120"/>
  </mergeCells>
  <hyperlinks>
    <hyperlink ref="I1" location="Index!B2" display="Index" xr:uid="{5C61496C-4435-449E-A504-DD52F420AB8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B131-9EBC-4E27-895B-701CC690CEA8}">
  <sheetPr>
    <outlinePr summaryBelow="0" summaryRight="0"/>
  </sheetPr>
  <dimension ref="A1:Q169"/>
  <sheetViews>
    <sheetView showGridLines="0" workbookViewId="0">
      <selection activeCell="A4" sqref="A4"/>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829</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996000</v>
      </c>
      <c r="F7" s="27">
        <v>18208.871999999999</v>
      </c>
      <c r="G7" s="28">
        <v>9.3061660000000004E-2</v>
      </c>
      <c r="H7" s="23" t="s">
        <v>148</v>
      </c>
    </row>
    <row r="8" spans="1:9" x14ac:dyDescent="0.2">
      <c r="A8" s="24">
        <v>2</v>
      </c>
      <c r="B8" s="25" t="s">
        <v>26</v>
      </c>
      <c r="C8" s="25" t="s">
        <v>27</v>
      </c>
      <c r="D8" s="25" t="s">
        <v>28</v>
      </c>
      <c r="E8" s="26">
        <v>1151000</v>
      </c>
      <c r="F8" s="27">
        <v>15519.5085</v>
      </c>
      <c r="G8" s="28">
        <v>7.9316890000000001E-2</v>
      </c>
      <c r="H8" s="23" t="s">
        <v>148</v>
      </c>
    </row>
    <row r="9" spans="1:9" x14ac:dyDescent="0.2">
      <c r="A9" s="24">
        <v>3</v>
      </c>
      <c r="B9" s="25" t="s">
        <v>14</v>
      </c>
      <c r="C9" s="25" t="s">
        <v>15</v>
      </c>
      <c r="D9" s="25" t="s">
        <v>16</v>
      </c>
      <c r="E9" s="26">
        <v>682000</v>
      </c>
      <c r="F9" s="27">
        <v>8696.1820000000007</v>
      </c>
      <c r="G9" s="28">
        <v>4.4444329999999997E-2</v>
      </c>
      <c r="H9" s="23" t="s">
        <v>148</v>
      </c>
    </row>
    <row r="10" spans="1:9" x14ac:dyDescent="0.2">
      <c r="A10" s="24">
        <v>4</v>
      </c>
      <c r="B10" s="25" t="s">
        <v>17</v>
      </c>
      <c r="C10" s="25" t="s">
        <v>18</v>
      </c>
      <c r="D10" s="25" t="s">
        <v>19</v>
      </c>
      <c r="E10" s="26">
        <v>202401</v>
      </c>
      <c r="F10" s="27">
        <v>7068.4501229999996</v>
      </c>
      <c r="G10" s="28">
        <v>3.6125339999999999E-2</v>
      </c>
      <c r="H10" s="23" t="s">
        <v>148</v>
      </c>
    </row>
    <row r="11" spans="1:9" x14ac:dyDescent="0.2">
      <c r="A11" s="24">
        <v>5</v>
      </c>
      <c r="B11" s="25" t="s">
        <v>330</v>
      </c>
      <c r="C11" s="25" t="s">
        <v>331</v>
      </c>
      <c r="D11" s="25" t="s">
        <v>206</v>
      </c>
      <c r="E11" s="26">
        <v>417000</v>
      </c>
      <c r="F11" s="27">
        <v>6549.6104999999998</v>
      </c>
      <c r="G11" s="28">
        <v>3.3473660000000002E-2</v>
      </c>
      <c r="H11" s="23" t="s">
        <v>148</v>
      </c>
    </row>
    <row r="12" spans="1:9" x14ac:dyDescent="0.2">
      <c r="A12" s="24">
        <v>6</v>
      </c>
      <c r="B12" s="25" t="s">
        <v>11</v>
      </c>
      <c r="C12" s="25" t="s">
        <v>12</v>
      </c>
      <c r="D12" s="25" t="s">
        <v>13</v>
      </c>
      <c r="E12" s="26">
        <v>358000</v>
      </c>
      <c r="F12" s="27">
        <v>6205.5720000000001</v>
      </c>
      <c r="G12" s="28">
        <v>3.1715350000000003E-2</v>
      </c>
      <c r="H12" s="23" t="s">
        <v>148</v>
      </c>
    </row>
    <row r="13" spans="1:9" x14ac:dyDescent="0.2">
      <c r="A13" s="24">
        <v>7</v>
      </c>
      <c r="B13" s="25" t="s">
        <v>41</v>
      </c>
      <c r="C13" s="25" t="s">
        <v>42</v>
      </c>
      <c r="D13" s="25" t="s">
        <v>28</v>
      </c>
      <c r="E13" s="26">
        <v>796000</v>
      </c>
      <c r="F13" s="27">
        <v>6141.14</v>
      </c>
      <c r="G13" s="28">
        <v>3.138606E-2</v>
      </c>
      <c r="H13" s="23" t="s">
        <v>148</v>
      </c>
    </row>
    <row r="14" spans="1:9" x14ac:dyDescent="0.2">
      <c r="A14" s="24">
        <v>8</v>
      </c>
      <c r="B14" s="25" t="s">
        <v>54</v>
      </c>
      <c r="C14" s="25" t="s">
        <v>55</v>
      </c>
      <c r="D14" s="25" t="s">
        <v>56</v>
      </c>
      <c r="E14" s="26">
        <v>101000</v>
      </c>
      <c r="F14" s="27">
        <v>5166.5034999999998</v>
      </c>
      <c r="G14" s="28">
        <v>2.6404899999999999E-2</v>
      </c>
      <c r="H14" s="23" t="s">
        <v>148</v>
      </c>
    </row>
    <row r="15" spans="1:9" ht="25.5" x14ac:dyDescent="0.2">
      <c r="A15" s="24">
        <v>9</v>
      </c>
      <c r="B15" s="25" t="s">
        <v>23</v>
      </c>
      <c r="C15" s="25" t="s">
        <v>24</v>
      </c>
      <c r="D15" s="25" t="s">
        <v>25</v>
      </c>
      <c r="E15" s="26">
        <v>42000</v>
      </c>
      <c r="F15" s="27">
        <v>4834.0110000000004</v>
      </c>
      <c r="G15" s="28">
        <v>2.4705600000000001E-2</v>
      </c>
      <c r="H15" s="23" t="s">
        <v>148</v>
      </c>
    </row>
    <row r="16" spans="1:9" x14ac:dyDescent="0.2">
      <c r="A16" s="24">
        <v>10</v>
      </c>
      <c r="B16" s="25" t="s">
        <v>332</v>
      </c>
      <c r="C16" s="25" t="s">
        <v>333</v>
      </c>
      <c r="D16" s="25" t="s">
        <v>28</v>
      </c>
      <c r="E16" s="26">
        <v>401535</v>
      </c>
      <c r="F16" s="27">
        <v>4424.9156999999996</v>
      </c>
      <c r="G16" s="28">
        <v>2.2614800000000001E-2</v>
      </c>
      <c r="H16" s="23" t="s">
        <v>148</v>
      </c>
    </row>
    <row r="17" spans="1:8" x14ac:dyDescent="0.2">
      <c r="A17" s="24">
        <v>11</v>
      </c>
      <c r="B17" s="25" t="s">
        <v>351</v>
      </c>
      <c r="C17" s="25" t="s">
        <v>352</v>
      </c>
      <c r="D17" s="25" t="s">
        <v>353</v>
      </c>
      <c r="E17" s="26">
        <v>970000</v>
      </c>
      <c r="F17" s="27">
        <v>3974.5749999999998</v>
      </c>
      <c r="G17" s="28">
        <v>2.03132E-2</v>
      </c>
      <c r="H17" s="23" t="s">
        <v>148</v>
      </c>
    </row>
    <row r="18" spans="1:8" x14ac:dyDescent="0.2">
      <c r="A18" s="24">
        <v>12</v>
      </c>
      <c r="B18" s="25" t="s">
        <v>581</v>
      </c>
      <c r="C18" s="25" t="s">
        <v>582</v>
      </c>
      <c r="D18" s="25" t="s">
        <v>272</v>
      </c>
      <c r="E18" s="26">
        <v>32000</v>
      </c>
      <c r="F18" s="27">
        <v>3687.0880000000002</v>
      </c>
      <c r="G18" s="28">
        <v>1.884392E-2</v>
      </c>
      <c r="H18" s="23" t="s">
        <v>148</v>
      </c>
    </row>
    <row r="19" spans="1:8" ht="25.5" x14ac:dyDescent="0.2">
      <c r="A19" s="24">
        <v>13</v>
      </c>
      <c r="B19" s="25" t="s">
        <v>334</v>
      </c>
      <c r="C19" s="25" t="s">
        <v>335</v>
      </c>
      <c r="D19" s="25" t="s">
        <v>200</v>
      </c>
      <c r="E19" s="26">
        <v>202000</v>
      </c>
      <c r="F19" s="27">
        <v>3504.0940000000001</v>
      </c>
      <c r="G19" s="28">
        <v>1.790868E-2</v>
      </c>
      <c r="H19" s="23" t="s">
        <v>148</v>
      </c>
    </row>
    <row r="20" spans="1:8" x14ac:dyDescent="0.2">
      <c r="A20" s="24">
        <v>14</v>
      </c>
      <c r="B20" s="25" t="s">
        <v>104</v>
      </c>
      <c r="C20" s="25" t="s">
        <v>105</v>
      </c>
      <c r="D20" s="25" t="s">
        <v>28</v>
      </c>
      <c r="E20" s="26">
        <v>161000</v>
      </c>
      <c r="F20" s="27">
        <v>3495.6320000000001</v>
      </c>
      <c r="G20" s="28">
        <v>1.7865430000000002E-2</v>
      </c>
      <c r="H20" s="23" t="s">
        <v>148</v>
      </c>
    </row>
    <row r="21" spans="1:8" x14ac:dyDescent="0.2">
      <c r="A21" s="24">
        <v>15</v>
      </c>
      <c r="B21" s="25" t="s">
        <v>503</v>
      </c>
      <c r="C21" s="25" t="s">
        <v>504</v>
      </c>
      <c r="D21" s="25" t="s">
        <v>353</v>
      </c>
      <c r="E21" s="26">
        <v>147000</v>
      </c>
      <c r="F21" s="27">
        <v>3320.5095000000001</v>
      </c>
      <c r="G21" s="28">
        <v>1.697042E-2</v>
      </c>
      <c r="H21" s="23" t="s">
        <v>148</v>
      </c>
    </row>
    <row r="22" spans="1:8" x14ac:dyDescent="0.2">
      <c r="A22" s="24">
        <v>16</v>
      </c>
      <c r="B22" s="25" t="s">
        <v>336</v>
      </c>
      <c r="C22" s="25" t="s">
        <v>337</v>
      </c>
      <c r="D22" s="25" t="s">
        <v>206</v>
      </c>
      <c r="E22" s="26">
        <v>90702</v>
      </c>
      <c r="F22" s="27">
        <v>3270.8501729999998</v>
      </c>
      <c r="G22" s="28">
        <v>1.6716620000000001E-2</v>
      </c>
      <c r="H22" s="23" t="s">
        <v>148</v>
      </c>
    </row>
    <row r="23" spans="1:8" ht="25.5" x14ac:dyDescent="0.2">
      <c r="A23" s="24">
        <v>17</v>
      </c>
      <c r="B23" s="25" t="s">
        <v>656</v>
      </c>
      <c r="C23" s="25" t="s">
        <v>657</v>
      </c>
      <c r="D23" s="25" t="s">
        <v>200</v>
      </c>
      <c r="E23" s="26">
        <v>260000</v>
      </c>
      <c r="F23" s="27">
        <v>3017.3</v>
      </c>
      <c r="G23" s="28">
        <v>1.542078E-2</v>
      </c>
      <c r="H23" s="23" t="s">
        <v>148</v>
      </c>
    </row>
    <row r="24" spans="1:8" x14ac:dyDescent="0.2">
      <c r="A24" s="24">
        <v>18</v>
      </c>
      <c r="B24" s="25" t="s">
        <v>240</v>
      </c>
      <c r="C24" s="25" t="s">
        <v>241</v>
      </c>
      <c r="D24" s="25" t="s">
        <v>233</v>
      </c>
      <c r="E24" s="26">
        <v>42000</v>
      </c>
      <c r="F24" s="27">
        <v>3016.1880000000001</v>
      </c>
      <c r="G24" s="28">
        <v>1.5415089999999999E-2</v>
      </c>
      <c r="H24" s="23" t="s">
        <v>148</v>
      </c>
    </row>
    <row r="25" spans="1:8" x14ac:dyDescent="0.2">
      <c r="A25" s="24">
        <v>19</v>
      </c>
      <c r="B25" s="25" t="s">
        <v>340</v>
      </c>
      <c r="C25" s="25" t="s">
        <v>341</v>
      </c>
      <c r="D25" s="25" t="s">
        <v>89</v>
      </c>
      <c r="E25" s="26">
        <v>33000</v>
      </c>
      <c r="F25" s="27">
        <v>2952.0479999999998</v>
      </c>
      <c r="G25" s="28">
        <v>1.508729E-2</v>
      </c>
      <c r="H25" s="23" t="s">
        <v>148</v>
      </c>
    </row>
    <row r="26" spans="1:8" ht="25.5" x14ac:dyDescent="0.2">
      <c r="A26" s="24">
        <v>20</v>
      </c>
      <c r="B26" s="25" t="s">
        <v>347</v>
      </c>
      <c r="C26" s="25" t="s">
        <v>348</v>
      </c>
      <c r="D26" s="25" t="s">
        <v>89</v>
      </c>
      <c r="E26" s="26">
        <v>191000</v>
      </c>
      <c r="F26" s="27">
        <v>2903.1044999999999</v>
      </c>
      <c r="G26" s="28">
        <v>1.483715E-2</v>
      </c>
      <c r="H26" s="23" t="s">
        <v>148</v>
      </c>
    </row>
    <row r="27" spans="1:8" x14ac:dyDescent="0.2">
      <c r="A27" s="24">
        <v>21</v>
      </c>
      <c r="B27" s="25" t="s">
        <v>706</v>
      </c>
      <c r="C27" s="25" t="s">
        <v>707</v>
      </c>
      <c r="D27" s="25" t="s">
        <v>272</v>
      </c>
      <c r="E27" s="26">
        <v>29601</v>
      </c>
      <c r="F27" s="27">
        <v>2677.6324574999999</v>
      </c>
      <c r="G27" s="28">
        <v>1.368481E-2</v>
      </c>
      <c r="H27" s="23" t="s">
        <v>148</v>
      </c>
    </row>
    <row r="28" spans="1:8" x14ac:dyDescent="0.2">
      <c r="A28" s="24">
        <v>22</v>
      </c>
      <c r="B28" s="25" t="s">
        <v>112</v>
      </c>
      <c r="C28" s="25" t="s">
        <v>113</v>
      </c>
      <c r="D28" s="25" t="s">
        <v>45</v>
      </c>
      <c r="E28" s="26">
        <v>450000</v>
      </c>
      <c r="F28" s="27">
        <v>2536.1999999999998</v>
      </c>
      <c r="G28" s="28">
        <v>1.296198E-2</v>
      </c>
      <c r="H28" s="23" t="s">
        <v>148</v>
      </c>
    </row>
    <row r="29" spans="1:8" x14ac:dyDescent="0.2">
      <c r="A29" s="24">
        <v>23</v>
      </c>
      <c r="B29" s="25" t="s">
        <v>710</v>
      </c>
      <c r="C29" s="25" t="s">
        <v>711</v>
      </c>
      <c r="D29" s="25" t="s">
        <v>248</v>
      </c>
      <c r="E29" s="26">
        <v>46000</v>
      </c>
      <c r="F29" s="27">
        <v>2532.3229999999999</v>
      </c>
      <c r="G29" s="28">
        <v>1.2942159999999999E-2</v>
      </c>
      <c r="H29" s="23" t="s">
        <v>148</v>
      </c>
    </row>
    <row r="30" spans="1:8" x14ac:dyDescent="0.2">
      <c r="A30" s="24">
        <v>24</v>
      </c>
      <c r="B30" s="25" t="s">
        <v>507</v>
      </c>
      <c r="C30" s="25" t="s">
        <v>508</v>
      </c>
      <c r="D30" s="25" t="s">
        <v>28</v>
      </c>
      <c r="E30" s="26">
        <v>369000</v>
      </c>
      <c r="F30" s="27">
        <v>2397.9465</v>
      </c>
      <c r="G30" s="28">
        <v>1.225539E-2</v>
      </c>
      <c r="H30" s="23" t="s">
        <v>148</v>
      </c>
    </row>
    <row r="31" spans="1:8" x14ac:dyDescent="0.2">
      <c r="A31" s="24">
        <v>25</v>
      </c>
      <c r="B31" s="25" t="s">
        <v>803</v>
      </c>
      <c r="C31" s="25" t="s">
        <v>804</v>
      </c>
      <c r="D31" s="25" t="s">
        <v>38</v>
      </c>
      <c r="E31" s="26">
        <v>195000</v>
      </c>
      <c r="F31" s="27">
        <v>2378.8049999999998</v>
      </c>
      <c r="G31" s="28">
        <v>1.215756E-2</v>
      </c>
      <c r="H31" s="23" t="s">
        <v>148</v>
      </c>
    </row>
    <row r="32" spans="1:8" x14ac:dyDescent="0.2">
      <c r="A32" s="24">
        <v>26</v>
      </c>
      <c r="B32" s="25" t="s">
        <v>744</v>
      </c>
      <c r="C32" s="25" t="s">
        <v>745</v>
      </c>
      <c r="D32" s="25" t="s">
        <v>203</v>
      </c>
      <c r="E32" s="26">
        <v>150000</v>
      </c>
      <c r="F32" s="27">
        <v>2346.8249999999998</v>
      </c>
      <c r="G32" s="28">
        <v>1.199412E-2</v>
      </c>
      <c r="H32" s="23" t="s">
        <v>148</v>
      </c>
    </row>
    <row r="33" spans="1:8" ht="25.5" x14ac:dyDescent="0.2">
      <c r="A33" s="24">
        <v>27</v>
      </c>
      <c r="B33" s="25" t="s">
        <v>805</v>
      </c>
      <c r="C33" s="25" t="s">
        <v>806</v>
      </c>
      <c r="D33" s="25" t="s">
        <v>195</v>
      </c>
      <c r="E33" s="26">
        <v>362000</v>
      </c>
      <c r="F33" s="27">
        <v>2303.2249999999999</v>
      </c>
      <c r="G33" s="28">
        <v>1.177129E-2</v>
      </c>
      <c r="H33" s="23" t="s">
        <v>148</v>
      </c>
    </row>
    <row r="34" spans="1:8" ht="25.5" x14ac:dyDescent="0.2">
      <c r="A34" s="24">
        <v>28</v>
      </c>
      <c r="B34" s="25" t="s">
        <v>497</v>
      </c>
      <c r="C34" s="25" t="s">
        <v>498</v>
      </c>
      <c r="D34" s="25" t="s">
        <v>200</v>
      </c>
      <c r="E34" s="26">
        <v>149000</v>
      </c>
      <c r="F34" s="27">
        <v>2148.8780000000002</v>
      </c>
      <c r="G34" s="28">
        <v>1.0982459999999999E-2</v>
      </c>
      <c r="H34" s="23" t="s">
        <v>148</v>
      </c>
    </row>
    <row r="35" spans="1:8" x14ac:dyDescent="0.2">
      <c r="A35" s="24">
        <v>29</v>
      </c>
      <c r="B35" s="25" t="s">
        <v>683</v>
      </c>
      <c r="C35" s="25" t="s">
        <v>684</v>
      </c>
      <c r="D35" s="25" t="s">
        <v>38</v>
      </c>
      <c r="E35" s="26">
        <v>99875</v>
      </c>
      <c r="F35" s="27">
        <v>2133.7294999999999</v>
      </c>
      <c r="G35" s="28">
        <v>1.090504E-2</v>
      </c>
      <c r="H35" s="23" t="s">
        <v>148</v>
      </c>
    </row>
    <row r="36" spans="1:8" ht="25.5" x14ac:dyDescent="0.2">
      <c r="A36" s="24">
        <v>30</v>
      </c>
      <c r="B36" s="25" t="s">
        <v>51</v>
      </c>
      <c r="C36" s="25" t="s">
        <v>52</v>
      </c>
      <c r="D36" s="25" t="s">
        <v>53</v>
      </c>
      <c r="E36" s="26">
        <v>175000</v>
      </c>
      <c r="F36" s="27">
        <v>2070.1624999999999</v>
      </c>
      <c r="G36" s="28">
        <v>1.058016E-2</v>
      </c>
      <c r="H36" s="23" t="s">
        <v>148</v>
      </c>
    </row>
    <row r="37" spans="1:8" x14ac:dyDescent="0.2">
      <c r="A37" s="24">
        <v>31</v>
      </c>
      <c r="B37" s="25" t="s">
        <v>708</v>
      </c>
      <c r="C37" s="25" t="s">
        <v>709</v>
      </c>
      <c r="D37" s="25" t="s">
        <v>203</v>
      </c>
      <c r="E37" s="26">
        <v>31000</v>
      </c>
      <c r="F37" s="27">
        <v>2051.0219999999999</v>
      </c>
      <c r="G37" s="28">
        <v>1.048234E-2</v>
      </c>
      <c r="H37" s="23" t="s">
        <v>148</v>
      </c>
    </row>
    <row r="38" spans="1:8" x14ac:dyDescent="0.2">
      <c r="A38" s="24">
        <v>32</v>
      </c>
      <c r="B38" s="25" t="s">
        <v>80</v>
      </c>
      <c r="C38" s="25" t="s">
        <v>81</v>
      </c>
      <c r="D38" s="25" t="s">
        <v>82</v>
      </c>
      <c r="E38" s="26">
        <v>1101000</v>
      </c>
      <c r="F38" s="27">
        <v>2015.2704000000001</v>
      </c>
      <c r="G38" s="28">
        <v>1.0299620000000001E-2</v>
      </c>
      <c r="H38" s="23" t="s">
        <v>148</v>
      </c>
    </row>
    <row r="39" spans="1:8" ht="25.5" x14ac:dyDescent="0.2">
      <c r="A39" s="24">
        <v>33</v>
      </c>
      <c r="B39" s="25" t="s">
        <v>714</v>
      </c>
      <c r="C39" s="25" t="s">
        <v>715</v>
      </c>
      <c r="D39" s="25" t="s">
        <v>25</v>
      </c>
      <c r="E39" s="26">
        <v>110137</v>
      </c>
      <c r="F39" s="27">
        <v>2006.2005234999999</v>
      </c>
      <c r="G39" s="28">
        <v>1.025326E-2</v>
      </c>
      <c r="H39" s="23" t="s">
        <v>148</v>
      </c>
    </row>
    <row r="40" spans="1:8" ht="25.5" x14ac:dyDescent="0.2">
      <c r="A40" s="24">
        <v>34</v>
      </c>
      <c r="B40" s="25" t="s">
        <v>770</v>
      </c>
      <c r="C40" s="25" t="s">
        <v>771</v>
      </c>
      <c r="D40" s="25" t="s">
        <v>265</v>
      </c>
      <c r="E40" s="26">
        <v>70000</v>
      </c>
      <c r="F40" s="27">
        <v>1994.51</v>
      </c>
      <c r="G40" s="28">
        <v>1.0193519999999999E-2</v>
      </c>
      <c r="H40" s="23" t="s">
        <v>148</v>
      </c>
    </row>
    <row r="41" spans="1:8" ht="25.5" x14ac:dyDescent="0.2">
      <c r="A41" s="24">
        <v>35</v>
      </c>
      <c r="B41" s="25" t="s">
        <v>499</v>
      </c>
      <c r="C41" s="25" t="s">
        <v>500</v>
      </c>
      <c r="D41" s="25" t="s">
        <v>211</v>
      </c>
      <c r="E41" s="26">
        <v>193000</v>
      </c>
      <c r="F41" s="27">
        <v>1933.6669999999999</v>
      </c>
      <c r="G41" s="28">
        <v>9.8825600000000003E-3</v>
      </c>
      <c r="H41" s="23" t="s">
        <v>148</v>
      </c>
    </row>
    <row r="42" spans="1:8" ht="25.5" x14ac:dyDescent="0.2">
      <c r="A42" s="24">
        <v>36</v>
      </c>
      <c r="B42" s="25" t="s">
        <v>290</v>
      </c>
      <c r="C42" s="25" t="s">
        <v>291</v>
      </c>
      <c r="D42" s="25" t="s">
        <v>195</v>
      </c>
      <c r="E42" s="26">
        <v>56000</v>
      </c>
      <c r="F42" s="27">
        <v>1919.7919999999999</v>
      </c>
      <c r="G42" s="28">
        <v>9.8116499999999999E-3</v>
      </c>
      <c r="H42" s="23" t="s">
        <v>148</v>
      </c>
    </row>
    <row r="43" spans="1:8" x14ac:dyDescent="0.2">
      <c r="A43" s="24">
        <v>37</v>
      </c>
      <c r="B43" s="25" t="s">
        <v>579</v>
      </c>
      <c r="C43" s="25" t="s">
        <v>580</v>
      </c>
      <c r="D43" s="25" t="s">
        <v>221</v>
      </c>
      <c r="E43" s="26">
        <v>135000</v>
      </c>
      <c r="F43" s="27">
        <v>1891.7550000000001</v>
      </c>
      <c r="G43" s="28">
        <v>9.6683600000000008E-3</v>
      </c>
      <c r="H43" s="23" t="s">
        <v>148</v>
      </c>
    </row>
    <row r="44" spans="1:8" x14ac:dyDescent="0.2">
      <c r="A44" s="24">
        <v>38</v>
      </c>
      <c r="B44" s="25" t="s">
        <v>20</v>
      </c>
      <c r="C44" s="25" t="s">
        <v>21</v>
      </c>
      <c r="D44" s="25" t="s">
        <v>22</v>
      </c>
      <c r="E44" s="26">
        <v>525000</v>
      </c>
      <c r="F44" s="27">
        <v>1877.4</v>
      </c>
      <c r="G44" s="28">
        <v>9.5949899999999994E-3</v>
      </c>
      <c r="H44" s="23" t="s">
        <v>148</v>
      </c>
    </row>
    <row r="45" spans="1:8" ht="25.5" x14ac:dyDescent="0.2">
      <c r="A45" s="24">
        <v>39</v>
      </c>
      <c r="B45" s="25" t="s">
        <v>126</v>
      </c>
      <c r="C45" s="25" t="s">
        <v>127</v>
      </c>
      <c r="D45" s="25" t="s">
        <v>128</v>
      </c>
      <c r="E45" s="26">
        <v>320000</v>
      </c>
      <c r="F45" s="27">
        <v>1775.52</v>
      </c>
      <c r="G45" s="28">
        <v>9.0743000000000004E-3</v>
      </c>
      <c r="H45" s="23" t="s">
        <v>148</v>
      </c>
    </row>
    <row r="46" spans="1:8" x14ac:dyDescent="0.2">
      <c r="A46" s="24">
        <v>40</v>
      </c>
      <c r="B46" s="25" t="s">
        <v>354</v>
      </c>
      <c r="C46" s="25" t="s">
        <v>355</v>
      </c>
      <c r="D46" s="25" t="s">
        <v>233</v>
      </c>
      <c r="E46" s="26">
        <v>863000</v>
      </c>
      <c r="F46" s="27">
        <v>1740.671</v>
      </c>
      <c r="G46" s="28">
        <v>8.8961999999999999E-3</v>
      </c>
      <c r="H46" s="23" t="s">
        <v>148</v>
      </c>
    </row>
    <row r="47" spans="1:8" x14ac:dyDescent="0.2">
      <c r="A47" s="24">
        <v>41</v>
      </c>
      <c r="B47" s="25" t="s">
        <v>224</v>
      </c>
      <c r="C47" s="25" t="s">
        <v>225</v>
      </c>
      <c r="D47" s="25" t="s">
        <v>226</v>
      </c>
      <c r="E47" s="26">
        <v>257000</v>
      </c>
      <c r="F47" s="27">
        <v>1707.3795</v>
      </c>
      <c r="G47" s="28">
        <v>8.7260500000000008E-3</v>
      </c>
      <c r="H47" s="23" t="s">
        <v>148</v>
      </c>
    </row>
    <row r="48" spans="1:8" x14ac:dyDescent="0.2">
      <c r="A48" s="24">
        <v>42</v>
      </c>
      <c r="B48" s="25" t="s">
        <v>43</v>
      </c>
      <c r="C48" s="25" t="s">
        <v>44</v>
      </c>
      <c r="D48" s="25" t="s">
        <v>45</v>
      </c>
      <c r="E48" s="26">
        <v>109000</v>
      </c>
      <c r="F48" s="27">
        <v>1699.0374999999999</v>
      </c>
      <c r="G48" s="28">
        <v>8.6834200000000007E-3</v>
      </c>
      <c r="H48" s="23" t="s">
        <v>148</v>
      </c>
    </row>
    <row r="49" spans="1:8" x14ac:dyDescent="0.2">
      <c r="A49" s="24">
        <v>43</v>
      </c>
      <c r="B49" s="25" t="s">
        <v>798</v>
      </c>
      <c r="C49" s="25" t="s">
        <v>799</v>
      </c>
      <c r="D49" s="25" t="s">
        <v>233</v>
      </c>
      <c r="E49" s="26">
        <v>512164</v>
      </c>
      <c r="F49" s="27">
        <v>1691.165528</v>
      </c>
      <c r="G49" s="28">
        <v>8.6431900000000002E-3</v>
      </c>
      <c r="H49" s="23" t="s">
        <v>148</v>
      </c>
    </row>
    <row r="50" spans="1:8" x14ac:dyDescent="0.2">
      <c r="A50" s="24">
        <v>44</v>
      </c>
      <c r="B50" s="25" t="s">
        <v>362</v>
      </c>
      <c r="C50" s="25" t="s">
        <v>363</v>
      </c>
      <c r="D50" s="25" t="s">
        <v>272</v>
      </c>
      <c r="E50" s="26">
        <v>250000</v>
      </c>
      <c r="F50" s="27">
        <v>1686.125</v>
      </c>
      <c r="G50" s="28">
        <v>8.6174300000000006E-3</v>
      </c>
      <c r="H50" s="23" t="s">
        <v>148</v>
      </c>
    </row>
    <row r="51" spans="1:8" x14ac:dyDescent="0.2">
      <c r="A51" s="24">
        <v>45</v>
      </c>
      <c r="B51" s="25" t="s">
        <v>191</v>
      </c>
      <c r="C51" s="25" t="s">
        <v>192</v>
      </c>
      <c r="D51" s="25" t="s">
        <v>28</v>
      </c>
      <c r="E51" s="26">
        <v>865456</v>
      </c>
      <c r="F51" s="27">
        <v>1667.9933487999999</v>
      </c>
      <c r="G51" s="28">
        <v>8.5247599999999993E-3</v>
      </c>
      <c r="H51" s="23" t="s">
        <v>148</v>
      </c>
    </row>
    <row r="52" spans="1:8" x14ac:dyDescent="0.2">
      <c r="A52" s="24">
        <v>46</v>
      </c>
      <c r="B52" s="25" t="s">
        <v>131</v>
      </c>
      <c r="C52" s="25" t="s">
        <v>132</v>
      </c>
      <c r="D52" s="25" t="s">
        <v>56</v>
      </c>
      <c r="E52" s="26">
        <v>629000</v>
      </c>
      <c r="F52" s="27">
        <v>1604.579</v>
      </c>
      <c r="G52" s="28">
        <v>8.2006600000000002E-3</v>
      </c>
      <c r="H52" s="23" t="s">
        <v>148</v>
      </c>
    </row>
    <row r="53" spans="1:8" x14ac:dyDescent="0.2">
      <c r="A53" s="24">
        <v>47</v>
      </c>
      <c r="B53" s="25" t="s">
        <v>589</v>
      </c>
      <c r="C53" s="25" t="s">
        <v>590</v>
      </c>
      <c r="D53" s="25" t="s">
        <v>206</v>
      </c>
      <c r="E53" s="26">
        <v>113000</v>
      </c>
      <c r="F53" s="27">
        <v>1602.6224999999999</v>
      </c>
      <c r="G53" s="28">
        <v>8.1906600000000006E-3</v>
      </c>
      <c r="H53" s="23" t="s">
        <v>148</v>
      </c>
    </row>
    <row r="54" spans="1:8" x14ac:dyDescent="0.2">
      <c r="A54" s="24">
        <v>48</v>
      </c>
      <c r="B54" s="25" t="s">
        <v>519</v>
      </c>
      <c r="C54" s="25" t="s">
        <v>520</v>
      </c>
      <c r="D54" s="25" t="s">
        <v>89</v>
      </c>
      <c r="E54" s="26">
        <v>170000</v>
      </c>
      <c r="F54" s="27">
        <v>1498.55</v>
      </c>
      <c r="G54" s="28">
        <v>7.6587699999999996E-3</v>
      </c>
      <c r="H54" s="23" t="s">
        <v>148</v>
      </c>
    </row>
    <row r="55" spans="1:8" x14ac:dyDescent="0.2">
      <c r="A55" s="24">
        <v>49</v>
      </c>
      <c r="B55" s="25" t="s">
        <v>577</v>
      </c>
      <c r="C55" s="25" t="s">
        <v>578</v>
      </c>
      <c r="D55" s="25" t="s">
        <v>272</v>
      </c>
      <c r="E55" s="26">
        <v>55000</v>
      </c>
      <c r="F55" s="27">
        <v>1466.19</v>
      </c>
      <c r="G55" s="28">
        <v>7.49338E-3</v>
      </c>
      <c r="H55" s="23" t="s">
        <v>148</v>
      </c>
    </row>
    <row r="56" spans="1:8" x14ac:dyDescent="0.2">
      <c r="A56" s="24">
        <v>50</v>
      </c>
      <c r="B56" s="25" t="s">
        <v>278</v>
      </c>
      <c r="C56" s="25" t="s">
        <v>279</v>
      </c>
      <c r="D56" s="25" t="s">
        <v>248</v>
      </c>
      <c r="E56" s="26">
        <v>39000</v>
      </c>
      <c r="F56" s="27">
        <v>1452.1065000000001</v>
      </c>
      <c r="G56" s="28">
        <v>7.4214099999999998E-3</v>
      </c>
      <c r="H56" s="23" t="s">
        <v>148</v>
      </c>
    </row>
    <row r="57" spans="1:8" x14ac:dyDescent="0.2">
      <c r="A57" s="24">
        <v>51</v>
      </c>
      <c r="B57" s="25" t="s">
        <v>807</v>
      </c>
      <c r="C57" s="25" t="s">
        <v>808</v>
      </c>
      <c r="D57" s="25" t="s">
        <v>48</v>
      </c>
      <c r="E57" s="26">
        <v>356000</v>
      </c>
      <c r="F57" s="27">
        <v>1376.83</v>
      </c>
      <c r="G57" s="28">
        <v>7.03668E-3</v>
      </c>
      <c r="H57" s="23" t="s">
        <v>148</v>
      </c>
    </row>
    <row r="58" spans="1:8" x14ac:dyDescent="0.2">
      <c r="A58" s="24">
        <v>52</v>
      </c>
      <c r="B58" s="25" t="s">
        <v>227</v>
      </c>
      <c r="C58" s="25" t="s">
        <v>228</v>
      </c>
      <c r="D58" s="25" t="s">
        <v>71</v>
      </c>
      <c r="E58" s="26">
        <v>301000</v>
      </c>
      <c r="F58" s="27">
        <v>1282.4105</v>
      </c>
      <c r="G58" s="28">
        <v>6.55413E-3</v>
      </c>
      <c r="H58" s="23" t="s">
        <v>148</v>
      </c>
    </row>
    <row r="59" spans="1:8" x14ac:dyDescent="0.2">
      <c r="A59" s="24">
        <v>53</v>
      </c>
      <c r="B59" s="25" t="s">
        <v>545</v>
      </c>
      <c r="C59" s="25" t="s">
        <v>546</v>
      </c>
      <c r="D59" s="25" t="s">
        <v>248</v>
      </c>
      <c r="E59" s="26">
        <v>53674</v>
      </c>
      <c r="F59" s="27">
        <v>1254.1198469999999</v>
      </c>
      <c r="G59" s="28">
        <v>6.40954E-3</v>
      </c>
      <c r="H59" s="23" t="s">
        <v>148</v>
      </c>
    </row>
    <row r="60" spans="1:8" x14ac:dyDescent="0.2">
      <c r="A60" s="24">
        <v>54</v>
      </c>
      <c r="B60" s="25" t="s">
        <v>319</v>
      </c>
      <c r="C60" s="25" t="s">
        <v>320</v>
      </c>
      <c r="D60" s="25" t="s">
        <v>38</v>
      </c>
      <c r="E60" s="26">
        <v>135000</v>
      </c>
      <c r="F60" s="27">
        <v>1159.5150000000001</v>
      </c>
      <c r="G60" s="28">
        <v>5.9260299999999997E-3</v>
      </c>
      <c r="H60" s="23" t="s">
        <v>148</v>
      </c>
    </row>
    <row r="61" spans="1:8" x14ac:dyDescent="0.2">
      <c r="A61" s="24">
        <v>55</v>
      </c>
      <c r="B61" s="25" t="s">
        <v>344</v>
      </c>
      <c r="C61" s="25" t="s">
        <v>345</v>
      </c>
      <c r="D61" s="25" t="s">
        <v>346</v>
      </c>
      <c r="E61" s="26">
        <v>66000</v>
      </c>
      <c r="F61" s="27">
        <v>1061.643</v>
      </c>
      <c r="G61" s="28">
        <v>5.4258300000000004E-3</v>
      </c>
      <c r="H61" s="23" t="s">
        <v>148</v>
      </c>
    </row>
    <row r="62" spans="1:8" ht="25.5" x14ac:dyDescent="0.2">
      <c r="A62" s="24">
        <v>56</v>
      </c>
      <c r="B62" s="25" t="s">
        <v>530</v>
      </c>
      <c r="C62" s="25" t="s">
        <v>531</v>
      </c>
      <c r="D62" s="25" t="s">
        <v>200</v>
      </c>
      <c r="E62" s="26">
        <v>8235</v>
      </c>
      <c r="F62" s="27">
        <v>994.09214250000002</v>
      </c>
      <c r="G62" s="28">
        <v>5.0805900000000003E-3</v>
      </c>
      <c r="H62" s="23" t="s">
        <v>148</v>
      </c>
    </row>
    <row r="63" spans="1:8" x14ac:dyDescent="0.2">
      <c r="A63" s="24">
        <v>57</v>
      </c>
      <c r="B63" s="25" t="s">
        <v>214</v>
      </c>
      <c r="C63" s="25" t="s">
        <v>215</v>
      </c>
      <c r="D63" s="25" t="s">
        <v>16</v>
      </c>
      <c r="E63" s="26">
        <v>271000</v>
      </c>
      <c r="F63" s="27">
        <v>976.54849999999999</v>
      </c>
      <c r="G63" s="28">
        <v>4.9909300000000002E-3</v>
      </c>
      <c r="H63" s="23" t="s">
        <v>148</v>
      </c>
    </row>
    <row r="64" spans="1:8" x14ac:dyDescent="0.2">
      <c r="A64" s="24">
        <v>58</v>
      </c>
      <c r="B64" s="25" t="s">
        <v>296</v>
      </c>
      <c r="C64" s="25" t="s">
        <v>297</v>
      </c>
      <c r="D64" s="25" t="s">
        <v>277</v>
      </c>
      <c r="E64" s="26">
        <v>84000</v>
      </c>
      <c r="F64" s="27">
        <v>964.06799999999998</v>
      </c>
      <c r="G64" s="28">
        <v>4.9271499999999999E-3</v>
      </c>
      <c r="H64" s="23" t="s">
        <v>148</v>
      </c>
    </row>
    <row r="65" spans="1:8" x14ac:dyDescent="0.2">
      <c r="A65" s="24">
        <v>59</v>
      </c>
      <c r="B65" s="25" t="s">
        <v>782</v>
      </c>
      <c r="C65" s="25" t="s">
        <v>783</v>
      </c>
      <c r="D65" s="25" t="s">
        <v>272</v>
      </c>
      <c r="E65" s="26">
        <v>53060</v>
      </c>
      <c r="F65" s="27">
        <v>906.07908999999995</v>
      </c>
      <c r="G65" s="28">
        <v>4.6307800000000001E-3</v>
      </c>
      <c r="H65" s="23" t="s">
        <v>148</v>
      </c>
    </row>
    <row r="66" spans="1:8" x14ac:dyDescent="0.2">
      <c r="A66" s="24">
        <v>60</v>
      </c>
      <c r="B66" s="25" t="s">
        <v>275</v>
      </c>
      <c r="C66" s="25" t="s">
        <v>276</v>
      </c>
      <c r="D66" s="25" t="s">
        <v>277</v>
      </c>
      <c r="E66" s="26">
        <v>155000</v>
      </c>
      <c r="F66" s="27">
        <v>874.74249999999995</v>
      </c>
      <c r="G66" s="28">
        <v>4.4706199999999998E-3</v>
      </c>
      <c r="H66" s="23" t="s">
        <v>148</v>
      </c>
    </row>
    <row r="67" spans="1:8" x14ac:dyDescent="0.2">
      <c r="A67" s="24">
        <v>61</v>
      </c>
      <c r="B67" s="25" t="s">
        <v>106</v>
      </c>
      <c r="C67" s="25" t="s">
        <v>107</v>
      </c>
      <c r="D67" s="25" t="s">
        <v>71</v>
      </c>
      <c r="E67" s="26">
        <v>21000</v>
      </c>
      <c r="F67" s="27">
        <v>709.04399999999998</v>
      </c>
      <c r="G67" s="28">
        <v>3.6237700000000001E-3</v>
      </c>
      <c r="H67" s="23" t="s">
        <v>148</v>
      </c>
    </row>
    <row r="68" spans="1:8" x14ac:dyDescent="0.2">
      <c r="A68" s="24">
        <v>62</v>
      </c>
      <c r="B68" s="25" t="s">
        <v>482</v>
      </c>
      <c r="C68" s="25" t="s">
        <v>483</v>
      </c>
      <c r="D68" s="25" t="s">
        <v>38</v>
      </c>
      <c r="E68" s="26">
        <v>86827</v>
      </c>
      <c r="F68" s="27">
        <v>519.61618150000004</v>
      </c>
      <c r="G68" s="28">
        <v>2.6556499999999999E-3</v>
      </c>
      <c r="H68" s="23" t="s">
        <v>148</v>
      </c>
    </row>
    <row r="69" spans="1:8" x14ac:dyDescent="0.2">
      <c r="A69" s="24">
        <v>63</v>
      </c>
      <c r="B69" s="25" t="s">
        <v>219</v>
      </c>
      <c r="C69" s="25" t="s">
        <v>220</v>
      </c>
      <c r="D69" s="25" t="s">
        <v>221</v>
      </c>
      <c r="E69" s="26">
        <v>22000</v>
      </c>
      <c r="F69" s="27">
        <v>439.83499999999998</v>
      </c>
      <c r="G69" s="28">
        <v>2.2479000000000002E-3</v>
      </c>
      <c r="H69" s="23" t="s">
        <v>148</v>
      </c>
    </row>
    <row r="70" spans="1:8" x14ac:dyDescent="0.2">
      <c r="A70" s="24">
        <v>64</v>
      </c>
      <c r="B70" s="25" t="s">
        <v>366</v>
      </c>
      <c r="C70" s="25" t="s">
        <v>367</v>
      </c>
      <c r="D70" s="25" t="s">
        <v>38</v>
      </c>
      <c r="E70" s="26">
        <v>14000</v>
      </c>
      <c r="F70" s="27">
        <v>428.86900000000003</v>
      </c>
      <c r="G70" s="28">
        <v>2.1918599999999999E-3</v>
      </c>
      <c r="H70" s="23" t="s">
        <v>148</v>
      </c>
    </row>
    <row r="71" spans="1:8" ht="25.5" x14ac:dyDescent="0.2">
      <c r="A71" s="24">
        <v>65</v>
      </c>
      <c r="B71" s="25" t="s">
        <v>284</v>
      </c>
      <c r="C71" s="25" t="s">
        <v>285</v>
      </c>
      <c r="D71" s="25" t="s">
        <v>200</v>
      </c>
      <c r="E71" s="26">
        <v>13953</v>
      </c>
      <c r="F71" s="27">
        <v>338.32536750000003</v>
      </c>
      <c r="G71" s="28">
        <v>1.7291100000000001E-3</v>
      </c>
      <c r="H71" s="23" t="s">
        <v>148</v>
      </c>
    </row>
    <row r="72" spans="1:8" x14ac:dyDescent="0.2">
      <c r="A72" s="21"/>
      <c r="B72" s="21"/>
      <c r="C72" s="22" t="s">
        <v>147</v>
      </c>
      <c r="D72" s="21"/>
      <c r="E72" s="21" t="s">
        <v>148</v>
      </c>
      <c r="F72" s="29">
        <v>188049.17638230001</v>
      </c>
      <c r="G72" s="30">
        <v>0.96107924</v>
      </c>
      <c r="H72" s="23" t="s">
        <v>148</v>
      </c>
    </row>
    <row r="73" spans="1:8" x14ac:dyDescent="0.2">
      <c r="A73" s="21"/>
      <c r="B73" s="21"/>
      <c r="C73" s="31"/>
      <c r="D73" s="21"/>
      <c r="E73" s="21"/>
      <c r="F73" s="32"/>
      <c r="G73" s="32"/>
      <c r="H73" s="23" t="s">
        <v>148</v>
      </c>
    </row>
    <row r="74" spans="1:8" x14ac:dyDescent="0.2">
      <c r="A74" s="21"/>
      <c r="B74" s="21"/>
      <c r="C74" s="22" t="s">
        <v>149</v>
      </c>
      <c r="D74" s="21"/>
      <c r="E74" s="21"/>
      <c r="F74" s="21"/>
      <c r="G74" s="21"/>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151</v>
      </c>
      <c r="D77" s="21"/>
      <c r="E77" s="21"/>
      <c r="F77" s="21"/>
      <c r="G77" s="21"/>
      <c r="H77" s="23" t="s">
        <v>148</v>
      </c>
    </row>
    <row r="78" spans="1:8" x14ac:dyDescent="0.2">
      <c r="A78" s="21"/>
      <c r="B78" s="21"/>
      <c r="C78" s="22" t="s">
        <v>147</v>
      </c>
      <c r="D78" s="21"/>
      <c r="E78" s="21" t="s">
        <v>148</v>
      </c>
      <c r="F78" s="33" t="s">
        <v>150</v>
      </c>
      <c r="G78" s="30">
        <v>0</v>
      </c>
      <c r="H78" s="23" t="s">
        <v>148</v>
      </c>
    </row>
    <row r="79" spans="1:8" x14ac:dyDescent="0.2">
      <c r="A79" s="21"/>
      <c r="B79" s="21"/>
      <c r="C79" s="31"/>
      <c r="D79" s="21"/>
      <c r="E79" s="21"/>
      <c r="F79" s="32"/>
      <c r="G79" s="32"/>
      <c r="H79" s="23" t="s">
        <v>148</v>
      </c>
    </row>
    <row r="80" spans="1:8" x14ac:dyDescent="0.2">
      <c r="A80" s="21"/>
      <c r="B80" s="21"/>
      <c r="C80" s="22" t="s">
        <v>152</v>
      </c>
      <c r="D80" s="21"/>
      <c r="E80" s="21"/>
      <c r="F80" s="21"/>
      <c r="G80" s="21"/>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153</v>
      </c>
      <c r="D83" s="21"/>
      <c r="E83" s="21"/>
      <c r="F83" s="32"/>
      <c r="G83" s="32"/>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154</v>
      </c>
      <c r="D86" s="21"/>
      <c r="E86" s="21"/>
      <c r="F86" s="32"/>
      <c r="G86" s="32"/>
      <c r="H86" s="23" t="s">
        <v>148</v>
      </c>
    </row>
    <row r="87" spans="1:8" x14ac:dyDescent="0.2">
      <c r="A87" s="21"/>
      <c r="B87" s="21"/>
      <c r="C87" s="22" t="s">
        <v>147</v>
      </c>
      <c r="D87" s="21"/>
      <c r="E87" s="21" t="s">
        <v>148</v>
      </c>
      <c r="F87" s="33" t="s">
        <v>150</v>
      </c>
      <c r="G87" s="30">
        <v>0</v>
      </c>
      <c r="H87" s="23" t="s">
        <v>148</v>
      </c>
    </row>
    <row r="88" spans="1:8" x14ac:dyDescent="0.2">
      <c r="A88" s="21"/>
      <c r="B88" s="21"/>
      <c r="C88" s="31"/>
      <c r="D88" s="21"/>
      <c r="E88" s="21"/>
      <c r="F88" s="32"/>
      <c r="G88" s="32"/>
      <c r="H88" s="23" t="s">
        <v>148</v>
      </c>
    </row>
    <row r="89" spans="1:8" x14ac:dyDescent="0.2">
      <c r="A89" s="21"/>
      <c r="B89" s="21"/>
      <c r="C89" s="22" t="s">
        <v>155</v>
      </c>
      <c r="D89" s="21"/>
      <c r="E89" s="21"/>
      <c r="F89" s="29">
        <v>188049.17638230001</v>
      </c>
      <c r="G89" s="30">
        <v>0.96107924</v>
      </c>
      <c r="H89" s="23" t="s">
        <v>148</v>
      </c>
    </row>
    <row r="90" spans="1:8" x14ac:dyDescent="0.2">
      <c r="A90" s="21"/>
      <c r="B90" s="21"/>
      <c r="C90" s="31"/>
      <c r="D90" s="21"/>
      <c r="E90" s="21"/>
      <c r="F90" s="32"/>
      <c r="G90" s="32"/>
      <c r="H90" s="23" t="s">
        <v>148</v>
      </c>
    </row>
    <row r="91" spans="1:8" x14ac:dyDescent="0.2">
      <c r="A91" s="21"/>
      <c r="B91" s="21"/>
      <c r="C91" s="22" t="s">
        <v>156</v>
      </c>
      <c r="D91" s="21"/>
      <c r="E91" s="21"/>
      <c r="F91" s="32"/>
      <c r="G91" s="32"/>
      <c r="H91" s="23" t="s">
        <v>148</v>
      </c>
    </row>
    <row r="92" spans="1:8" x14ac:dyDescent="0.2">
      <c r="A92" s="21"/>
      <c r="B92" s="21"/>
      <c r="C92" s="22" t="s">
        <v>10</v>
      </c>
      <c r="D92" s="21"/>
      <c r="E92" s="21"/>
      <c r="F92" s="32"/>
      <c r="G92" s="32"/>
      <c r="H92" s="23" t="s">
        <v>148</v>
      </c>
    </row>
    <row r="93" spans="1:8" x14ac:dyDescent="0.2">
      <c r="A93" s="21"/>
      <c r="B93" s="21"/>
      <c r="C93" s="22" t="s">
        <v>147</v>
      </c>
      <c r="D93" s="21"/>
      <c r="E93" s="21" t="s">
        <v>148</v>
      </c>
      <c r="F93" s="33" t="s">
        <v>150</v>
      </c>
      <c r="G93" s="30">
        <v>0</v>
      </c>
      <c r="H93" s="23" t="s">
        <v>148</v>
      </c>
    </row>
    <row r="94" spans="1:8" x14ac:dyDescent="0.2">
      <c r="A94" s="21"/>
      <c r="B94" s="21"/>
      <c r="C94" s="31"/>
      <c r="D94" s="21"/>
      <c r="E94" s="21"/>
      <c r="F94" s="32"/>
      <c r="G94" s="32"/>
      <c r="H94" s="23" t="s">
        <v>148</v>
      </c>
    </row>
    <row r="95" spans="1:8" x14ac:dyDescent="0.2">
      <c r="A95" s="21"/>
      <c r="B95" s="21"/>
      <c r="C95" s="22" t="s">
        <v>157</v>
      </c>
      <c r="D95" s="21"/>
      <c r="E95" s="21"/>
      <c r="F95" s="21"/>
      <c r="G95" s="21"/>
      <c r="H95" s="23" t="s">
        <v>148</v>
      </c>
    </row>
    <row r="96" spans="1:8" x14ac:dyDescent="0.2">
      <c r="A96" s="21"/>
      <c r="B96" s="21"/>
      <c r="C96" s="22" t="s">
        <v>147</v>
      </c>
      <c r="D96" s="21"/>
      <c r="E96" s="21" t="s">
        <v>148</v>
      </c>
      <c r="F96" s="33" t="s">
        <v>150</v>
      </c>
      <c r="G96" s="30">
        <v>0</v>
      </c>
      <c r="H96" s="23" t="s">
        <v>148</v>
      </c>
    </row>
    <row r="97" spans="1:8" x14ac:dyDescent="0.2">
      <c r="A97" s="21"/>
      <c r="B97" s="21"/>
      <c r="C97" s="31"/>
      <c r="D97" s="21"/>
      <c r="E97" s="21"/>
      <c r="F97" s="32"/>
      <c r="G97" s="32"/>
      <c r="H97" s="23" t="s">
        <v>148</v>
      </c>
    </row>
    <row r="98" spans="1:8" x14ac:dyDescent="0.2">
      <c r="A98" s="21"/>
      <c r="B98" s="21"/>
      <c r="C98" s="22" t="s">
        <v>158</v>
      </c>
      <c r="D98" s="21"/>
      <c r="E98" s="21"/>
      <c r="F98" s="21"/>
      <c r="G98" s="21"/>
      <c r="H98" s="23" t="s">
        <v>148</v>
      </c>
    </row>
    <row r="99" spans="1:8" x14ac:dyDescent="0.2">
      <c r="A99" s="21"/>
      <c r="B99" s="21"/>
      <c r="C99" s="22" t="s">
        <v>147</v>
      </c>
      <c r="D99" s="21"/>
      <c r="E99" s="21" t="s">
        <v>148</v>
      </c>
      <c r="F99" s="33" t="s">
        <v>150</v>
      </c>
      <c r="G99" s="30">
        <v>0</v>
      </c>
      <c r="H99" s="23" t="s">
        <v>148</v>
      </c>
    </row>
    <row r="100" spans="1:8" x14ac:dyDescent="0.2">
      <c r="A100" s="21"/>
      <c r="B100" s="21"/>
      <c r="C100" s="31"/>
      <c r="D100" s="21"/>
      <c r="E100" s="21"/>
      <c r="F100" s="32"/>
      <c r="G100" s="32"/>
      <c r="H100" s="23" t="s">
        <v>148</v>
      </c>
    </row>
    <row r="101" spans="1:8" x14ac:dyDescent="0.2">
      <c r="A101" s="21"/>
      <c r="B101" s="21"/>
      <c r="C101" s="22" t="s">
        <v>159</v>
      </c>
      <c r="D101" s="21"/>
      <c r="E101" s="21"/>
      <c r="F101" s="32"/>
      <c r="G101" s="32"/>
      <c r="H101" s="23" t="s">
        <v>148</v>
      </c>
    </row>
    <row r="102" spans="1:8" x14ac:dyDescent="0.2">
      <c r="A102" s="21"/>
      <c r="B102" s="21"/>
      <c r="C102" s="22" t="s">
        <v>147</v>
      </c>
      <c r="D102" s="21"/>
      <c r="E102" s="21" t="s">
        <v>148</v>
      </c>
      <c r="F102" s="33" t="s">
        <v>150</v>
      </c>
      <c r="G102" s="30">
        <v>0</v>
      </c>
      <c r="H102" s="23" t="s">
        <v>148</v>
      </c>
    </row>
    <row r="103" spans="1:8" x14ac:dyDescent="0.2">
      <c r="A103" s="21"/>
      <c r="B103" s="21"/>
      <c r="C103" s="31"/>
      <c r="D103" s="21"/>
      <c r="E103" s="21"/>
      <c r="F103" s="32"/>
      <c r="G103" s="32"/>
      <c r="H103" s="23" t="s">
        <v>148</v>
      </c>
    </row>
    <row r="104" spans="1:8" x14ac:dyDescent="0.2">
      <c r="A104" s="21"/>
      <c r="B104" s="21"/>
      <c r="C104" s="22" t="s">
        <v>160</v>
      </c>
      <c r="D104" s="21"/>
      <c r="E104" s="21"/>
      <c r="F104" s="29">
        <v>0</v>
      </c>
      <c r="G104" s="30">
        <v>0</v>
      </c>
      <c r="H104" s="23" t="s">
        <v>148</v>
      </c>
    </row>
    <row r="105" spans="1:8" x14ac:dyDescent="0.2">
      <c r="A105" s="21"/>
      <c r="B105" s="21"/>
      <c r="C105" s="31"/>
      <c r="D105" s="21"/>
      <c r="E105" s="21"/>
      <c r="F105" s="32"/>
      <c r="G105" s="32"/>
      <c r="H105" s="23" t="s">
        <v>148</v>
      </c>
    </row>
    <row r="106" spans="1:8" x14ac:dyDescent="0.2">
      <c r="A106" s="21"/>
      <c r="B106" s="21"/>
      <c r="C106" s="22" t="s">
        <v>161</v>
      </c>
      <c r="D106" s="21"/>
      <c r="E106" s="21"/>
      <c r="F106" s="32"/>
      <c r="G106" s="32"/>
      <c r="H106" s="23" t="s">
        <v>148</v>
      </c>
    </row>
    <row r="107" spans="1:8" x14ac:dyDescent="0.2">
      <c r="A107" s="21"/>
      <c r="B107" s="21"/>
      <c r="C107" s="22" t="s">
        <v>162</v>
      </c>
      <c r="D107" s="21"/>
      <c r="E107" s="21"/>
      <c r="F107" s="32"/>
      <c r="G107" s="32"/>
      <c r="H107" s="23" t="s">
        <v>148</v>
      </c>
    </row>
    <row r="108" spans="1:8" x14ac:dyDescent="0.2">
      <c r="A108" s="21"/>
      <c r="B108" s="21"/>
      <c r="C108" s="22" t="s">
        <v>147</v>
      </c>
      <c r="D108" s="21"/>
      <c r="E108" s="21" t="s">
        <v>148</v>
      </c>
      <c r="F108" s="33" t="s">
        <v>150</v>
      </c>
      <c r="G108" s="30">
        <v>0</v>
      </c>
      <c r="H108" s="23" t="s">
        <v>148</v>
      </c>
    </row>
    <row r="109" spans="1:8" x14ac:dyDescent="0.2">
      <c r="A109" s="21"/>
      <c r="B109" s="21"/>
      <c r="C109" s="31"/>
      <c r="D109" s="21"/>
      <c r="E109" s="21"/>
      <c r="F109" s="32"/>
      <c r="G109" s="32"/>
      <c r="H109" s="23" t="s">
        <v>148</v>
      </c>
    </row>
    <row r="110" spans="1:8" x14ac:dyDescent="0.2">
      <c r="A110" s="21"/>
      <c r="B110" s="21"/>
      <c r="C110" s="22" t="s">
        <v>163</v>
      </c>
      <c r="D110" s="21"/>
      <c r="E110" s="21"/>
      <c r="F110" s="32"/>
      <c r="G110" s="32"/>
      <c r="H110" s="23" t="s">
        <v>148</v>
      </c>
    </row>
    <row r="111" spans="1:8" x14ac:dyDescent="0.2">
      <c r="A111" s="21"/>
      <c r="B111" s="21"/>
      <c r="C111" s="22" t="s">
        <v>147</v>
      </c>
      <c r="D111" s="21"/>
      <c r="E111" s="21" t="s">
        <v>148</v>
      </c>
      <c r="F111" s="33" t="s">
        <v>150</v>
      </c>
      <c r="G111" s="30">
        <v>0</v>
      </c>
      <c r="H111" s="23" t="s">
        <v>148</v>
      </c>
    </row>
    <row r="112" spans="1:8" x14ac:dyDescent="0.2">
      <c r="A112" s="21"/>
      <c r="B112" s="21"/>
      <c r="C112" s="31"/>
      <c r="D112" s="21"/>
      <c r="E112" s="21"/>
      <c r="F112" s="32"/>
      <c r="G112" s="32"/>
      <c r="H112" s="23" t="s">
        <v>148</v>
      </c>
    </row>
    <row r="113" spans="1:8" x14ac:dyDescent="0.2">
      <c r="A113" s="21"/>
      <c r="B113" s="21"/>
      <c r="C113" s="22" t="s">
        <v>164</v>
      </c>
      <c r="D113" s="21"/>
      <c r="E113" s="21"/>
      <c r="F113" s="32"/>
      <c r="G113" s="32"/>
      <c r="H113" s="23" t="s">
        <v>148</v>
      </c>
    </row>
    <row r="114" spans="1:8" x14ac:dyDescent="0.2">
      <c r="A114" s="21"/>
      <c r="B114" s="21"/>
      <c r="C114" s="22" t="s">
        <v>147</v>
      </c>
      <c r="D114" s="21"/>
      <c r="E114" s="21" t="s">
        <v>148</v>
      </c>
      <c r="F114" s="33" t="s">
        <v>150</v>
      </c>
      <c r="G114" s="30">
        <v>0</v>
      </c>
      <c r="H114" s="23" t="s">
        <v>148</v>
      </c>
    </row>
    <row r="115" spans="1:8" x14ac:dyDescent="0.2">
      <c r="A115" s="21"/>
      <c r="B115" s="21"/>
      <c r="C115" s="31"/>
      <c r="D115" s="21"/>
      <c r="E115" s="21"/>
      <c r="F115" s="32"/>
      <c r="G115" s="32"/>
      <c r="H115" s="23" t="s">
        <v>148</v>
      </c>
    </row>
    <row r="116" spans="1:8" x14ac:dyDescent="0.2">
      <c r="A116" s="21"/>
      <c r="B116" s="21"/>
      <c r="C116" s="22" t="s">
        <v>165</v>
      </c>
      <c r="D116" s="21"/>
      <c r="E116" s="21"/>
      <c r="F116" s="32"/>
      <c r="G116" s="32"/>
      <c r="H116" s="23" t="s">
        <v>148</v>
      </c>
    </row>
    <row r="117" spans="1:8" x14ac:dyDescent="0.2">
      <c r="A117" s="24">
        <v>1</v>
      </c>
      <c r="B117" s="25"/>
      <c r="C117" s="25" t="s">
        <v>166</v>
      </c>
      <c r="D117" s="25"/>
      <c r="E117" s="35"/>
      <c r="F117" s="27">
        <v>8012.7091768950004</v>
      </c>
      <c r="G117" s="28">
        <v>4.0951250000000002E-2</v>
      </c>
      <c r="H117" s="23">
        <v>6.76</v>
      </c>
    </row>
    <row r="118" spans="1:8" x14ac:dyDescent="0.2">
      <c r="A118" s="21"/>
      <c r="B118" s="21"/>
      <c r="C118" s="22" t="s">
        <v>147</v>
      </c>
      <c r="D118" s="21"/>
      <c r="E118" s="21" t="s">
        <v>148</v>
      </c>
      <c r="F118" s="29">
        <v>8012.7091768950004</v>
      </c>
      <c r="G118" s="30">
        <v>4.0951250000000002E-2</v>
      </c>
      <c r="H118" s="23" t="s">
        <v>148</v>
      </c>
    </row>
    <row r="119" spans="1:8" x14ac:dyDescent="0.2">
      <c r="A119" s="21"/>
      <c r="B119" s="21"/>
      <c r="C119" s="31"/>
      <c r="D119" s="21"/>
      <c r="E119" s="21"/>
      <c r="F119" s="32"/>
      <c r="G119" s="32"/>
      <c r="H119" s="23" t="s">
        <v>148</v>
      </c>
    </row>
    <row r="120" spans="1:8" x14ac:dyDescent="0.2">
      <c r="A120" s="21"/>
      <c r="B120" s="21"/>
      <c r="C120" s="22" t="s">
        <v>167</v>
      </c>
      <c r="D120" s="21"/>
      <c r="E120" s="21"/>
      <c r="F120" s="29">
        <v>8012.7091768950004</v>
      </c>
      <c r="G120" s="30">
        <v>4.0951250000000002E-2</v>
      </c>
      <c r="H120" s="23" t="s">
        <v>148</v>
      </c>
    </row>
    <row r="121" spans="1:8" x14ac:dyDescent="0.2">
      <c r="A121" s="21"/>
      <c r="B121" s="21"/>
      <c r="C121" s="32"/>
      <c r="D121" s="21"/>
      <c r="E121" s="21"/>
      <c r="F121" s="21"/>
      <c r="G121" s="21"/>
      <c r="H121" s="23" t="s">
        <v>148</v>
      </c>
    </row>
    <row r="122" spans="1:8" x14ac:dyDescent="0.2">
      <c r="A122" s="21"/>
      <c r="B122" s="21"/>
      <c r="C122" s="22" t="s">
        <v>168</v>
      </c>
      <c r="D122" s="21"/>
      <c r="E122" s="21"/>
      <c r="F122" s="21"/>
      <c r="G122" s="21"/>
      <c r="H122" s="23" t="s">
        <v>148</v>
      </c>
    </row>
    <row r="123" spans="1:8" x14ac:dyDescent="0.2">
      <c r="A123" s="21"/>
      <c r="B123" s="21"/>
      <c r="C123" s="22" t="s">
        <v>169</v>
      </c>
      <c r="D123" s="21"/>
      <c r="E123" s="21"/>
      <c r="F123" s="21"/>
      <c r="G123" s="21"/>
      <c r="H123" s="23" t="s">
        <v>148</v>
      </c>
    </row>
    <row r="124" spans="1:8" x14ac:dyDescent="0.2">
      <c r="A124" s="21"/>
      <c r="B124" s="21"/>
      <c r="C124" s="22" t="s">
        <v>147</v>
      </c>
      <c r="D124" s="21"/>
      <c r="E124" s="21" t="s">
        <v>148</v>
      </c>
      <c r="F124" s="33" t="s">
        <v>150</v>
      </c>
      <c r="G124" s="30">
        <v>0</v>
      </c>
      <c r="H124" s="23" t="s">
        <v>148</v>
      </c>
    </row>
    <row r="125" spans="1:8" x14ac:dyDescent="0.2">
      <c r="A125" s="21"/>
      <c r="B125" s="21"/>
      <c r="C125" s="31"/>
      <c r="D125" s="21"/>
      <c r="E125" s="21"/>
      <c r="F125" s="32"/>
      <c r="G125" s="32"/>
      <c r="H125" s="23" t="s">
        <v>148</v>
      </c>
    </row>
    <row r="126" spans="1:8" x14ac:dyDescent="0.2">
      <c r="A126" s="21"/>
      <c r="B126" s="21"/>
      <c r="C126" s="22" t="s">
        <v>170</v>
      </c>
      <c r="D126" s="21"/>
      <c r="E126" s="21"/>
      <c r="F126" s="21"/>
      <c r="G126" s="21"/>
      <c r="H126" s="23" t="s">
        <v>148</v>
      </c>
    </row>
    <row r="127" spans="1:8" x14ac:dyDescent="0.2">
      <c r="A127" s="21"/>
      <c r="B127" s="21"/>
      <c r="C127" s="22" t="s">
        <v>171</v>
      </c>
      <c r="D127" s="21"/>
      <c r="E127" s="21"/>
      <c r="F127" s="21"/>
      <c r="G127" s="21"/>
      <c r="H127" s="23" t="s">
        <v>148</v>
      </c>
    </row>
    <row r="128" spans="1:8" x14ac:dyDescent="0.2">
      <c r="A128" s="21"/>
      <c r="B128" s="21"/>
      <c r="C128" s="22" t="s">
        <v>147</v>
      </c>
      <c r="D128" s="21"/>
      <c r="E128" s="21" t="s">
        <v>148</v>
      </c>
      <c r="F128" s="33" t="s">
        <v>150</v>
      </c>
      <c r="G128" s="30">
        <v>0</v>
      </c>
      <c r="H128" s="23" t="s">
        <v>148</v>
      </c>
    </row>
    <row r="129" spans="1:17" x14ac:dyDescent="0.2">
      <c r="A129" s="21"/>
      <c r="B129" s="21"/>
      <c r="C129" s="31"/>
      <c r="D129" s="21"/>
      <c r="E129" s="21"/>
      <c r="F129" s="32"/>
      <c r="G129" s="32"/>
      <c r="H129" s="23" t="s">
        <v>148</v>
      </c>
    </row>
    <row r="130" spans="1:17" x14ac:dyDescent="0.2">
      <c r="A130" s="21"/>
      <c r="B130" s="21"/>
      <c r="C130" s="22" t="s">
        <v>172</v>
      </c>
      <c r="D130" s="21"/>
      <c r="E130" s="21"/>
      <c r="F130" s="32"/>
      <c r="G130" s="32"/>
      <c r="H130" s="23" t="s">
        <v>148</v>
      </c>
    </row>
    <row r="131" spans="1:17" x14ac:dyDescent="0.2">
      <c r="A131" s="21"/>
      <c r="B131" s="21"/>
      <c r="C131" s="22" t="s">
        <v>147</v>
      </c>
      <c r="D131" s="21"/>
      <c r="E131" s="21" t="s">
        <v>148</v>
      </c>
      <c r="F131" s="33" t="s">
        <v>150</v>
      </c>
      <c r="G131" s="30">
        <v>0</v>
      </c>
      <c r="H131" s="23" t="s">
        <v>148</v>
      </c>
    </row>
    <row r="132" spans="1:17" x14ac:dyDescent="0.2">
      <c r="A132" s="21"/>
      <c r="B132" s="21"/>
      <c r="C132" s="31"/>
      <c r="D132" s="21"/>
      <c r="E132" s="21"/>
      <c r="F132" s="32"/>
      <c r="G132" s="32"/>
      <c r="H132" s="23" t="s">
        <v>148</v>
      </c>
    </row>
    <row r="133" spans="1:17" x14ac:dyDescent="0.2">
      <c r="A133" s="35"/>
      <c r="B133" s="25"/>
      <c r="C133" s="25" t="s">
        <v>173</v>
      </c>
      <c r="D133" s="25"/>
      <c r="E133" s="35"/>
      <c r="F133" s="27">
        <v>-397.28453445999997</v>
      </c>
      <c r="G133" s="28">
        <v>-2.0304400000000001E-3</v>
      </c>
      <c r="H133" s="23" t="s">
        <v>148</v>
      </c>
    </row>
    <row r="134" spans="1:17" x14ac:dyDescent="0.2">
      <c r="A134" s="31"/>
      <c r="B134" s="31"/>
      <c r="C134" s="22" t="s">
        <v>174</v>
      </c>
      <c r="D134" s="32"/>
      <c r="E134" s="32"/>
      <c r="F134" s="29">
        <v>195664.60102473499</v>
      </c>
      <c r="G134" s="36">
        <v>1.0000000499999999</v>
      </c>
      <c r="H134" s="23" t="s">
        <v>148</v>
      </c>
    </row>
    <row r="135" spans="1:17" x14ac:dyDescent="0.2">
      <c r="A135" s="66"/>
      <c r="B135" s="66"/>
      <c r="C135" s="66"/>
      <c r="D135" s="67"/>
      <c r="E135" s="67"/>
      <c r="F135" s="67"/>
      <c r="G135" s="67"/>
    </row>
    <row r="136" spans="1:17" x14ac:dyDescent="0.2">
      <c r="A136" s="39"/>
      <c r="B136" s="217" t="s">
        <v>848</v>
      </c>
      <c r="C136" s="217"/>
      <c r="D136" s="217"/>
      <c r="E136" s="217"/>
      <c r="F136" s="217"/>
      <c r="G136" s="217"/>
      <c r="H136" s="217"/>
      <c r="J136" s="41"/>
    </row>
    <row r="137" spans="1:17" x14ac:dyDescent="0.2">
      <c r="A137" s="39"/>
      <c r="B137" s="217" t="s">
        <v>849</v>
      </c>
      <c r="C137" s="217"/>
      <c r="D137" s="217"/>
      <c r="E137" s="217"/>
      <c r="F137" s="217"/>
      <c r="G137" s="217"/>
      <c r="H137" s="217"/>
      <c r="J137" s="41"/>
    </row>
    <row r="138" spans="1:17" x14ac:dyDescent="0.2">
      <c r="A138" s="39"/>
      <c r="B138" s="217" t="s">
        <v>850</v>
      </c>
      <c r="C138" s="217"/>
      <c r="D138" s="217"/>
      <c r="E138" s="217"/>
      <c r="F138" s="217"/>
      <c r="G138" s="217"/>
      <c r="H138" s="217"/>
      <c r="J138" s="41"/>
    </row>
    <row r="139" spans="1:17" s="43" customFormat="1" ht="66.75" customHeight="1" x14ac:dyDescent="0.25">
      <c r="A139" s="42"/>
      <c r="B139" s="218" t="s">
        <v>851</v>
      </c>
      <c r="C139" s="218"/>
      <c r="D139" s="218"/>
      <c r="E139" s="218"/>
      <c r="F139" s="218"/>
      <c r="G139" s="218"/>
      <c r="H139" s="218"/>
      <c r="I139"/>
      <c r="J139" s="41"/>
      <c r="K139"/>
      <c r="L139"/>
      <c r="M139"/>
      <c r="N139"/>
      <c r="O139"/>
      <c r="P139"/>
      <c r="Q139"/>
    </row>
    <row r="140" spans="1:17" x14ac:dyDescent="0.2">
      <c r="A140" s="39"/>
      <c r="B140" s="217" t="s">
        <v>852</v>
      </c>
      <c r="C140" s="217"/>
      <c r="D140" s="217"/>
      <c r="E140" s="217"/>
      <c r="F140" s="217"/>
      <c r="G140" s="217"/>
      <c r="H140" s="217"/>
      <c r="J140" s="41"/>
    </row>
    <row r="141" spans="1:17" x14ac:dyDescent="0.2">
      <c r="A141" s="45"/>
      <c r="B141" s="45"/>
      <c r="C141" s="45"/>
      <c r="D141" s="47"/>
      <c r="E141" s="47"/>
      <c r="F141" s="47"/>
      <c r="G141" s="47"/>
    </row>
    <row r="142" spans="1:17" x14ac:dyDescent="0.2">
      <c r="A142" s="45"/>
      <c r="B142" s="214" t="s">
        <v>175</v>
      </c>
      <c r="C142" s="215"/>
      <c r="D142" s="216"/>
      <c r="E142" s="46"/>
      <c r="F142" s="47"/>
      <c r="G142" s="47"/>
    </row>
    <row r="143" spans="1:17" ht="27" customHeight="1" x14ac:dyDescent="0.2">
      <c r="A143" s="45"/>
      <c r="B143" s="212" t="s">
        <v>176</v>
      </c>
      <c r="C143" s="213"/>
      <c r="D143" s="22" t="s">
        <v>177</v>
      </c>
      <c r="E143" s="46"/>
      <c r="F143" s="47"/>
      <c r="G143" s="47"/>
    </row>
    <row r="144" spans="1:17" ht="12.75" customHeight="1" x14ac:dyDescent="0.2">
      <c r="A144" s="45"/>
      <c r="B144" s="210" t="s">
        <v>853</v>
      </c>
      <c r="C144" s="211"/>
      <c r="D144" s="22" t="s">
        <v>177</v>
      </c>
      <c r="E144" s="46"/>
      <c r="F144" s="47"/>
      <c r="G144" s="47"/>
    </row>
    <row r="145" spans="1:10" x14ac:dyDescent="0.2">
      <c r="A145" s="45"/>
      <c r="B145" s="212" t="s">
        <v>178</v>
      </c>
      <c r="C145" s="213"/>
      <c r="D145" s="32" t="s">
        <v>148</v>
      </c>
      <c r="E145" s="46"/>
      <c r="F145" s="47"/>
      <c r="G145" s="47"/>
    </row>
    <row r="146" spans="1:10" x14ac:dyDescent="0.2">
      <c r="A146" s="50"/>
      <c r="B146" s="51" t="s">
        <v>148</v>
      </c>
      <c r="C146" s="51" t="s">
        <v>854</v>
      </c>
      <c r="D146" s="51" t="s">
        <v>179</v>
      </c>
      <c r="E146" s="50"/>
      <c r="F146" s="50"/>
      <c r="G146" s="50"/>
      <c r="H146" s="50"/>
      <c r="J146" s="41"/>
    </row>
    <row r="147" spans="1:10" x14ac:dyDescent="0.2">
      <c r="A147" s="50"/>
      <c r="B147" s="52" t="s">
        <v>180</v>
      </c>
      <c r="C147" s="53">
        <v>45716</v>
      </c>
      <c r="D147" s="53">
        <v>45747</v>
      </c>
      <c r="E147" s="50"/>
      <c r="F147" s="50"/>
      <c r="G147" s="50"/>
      <c r="J147" s="41"/>
    </row>
    <row r="148" spans="1:10" x14ac:dyDescent="0.2">
      <c r="A148" s="54"/>
      <c r="B148" s="25" t="s">
        <v>181</v>
      </c>
      <c r="C148" s="55">
        <v>13.3146</v>
      </c>
      <c r="D148" s="55">
        <v>14.168699999999999</v>
      </c>
      <c r="E148" s="54"/>
      <c r="F148" s="56"/>
      <c r="G148" s="57"/>
    </row>
    <row r="149" spans="1:10" x14ac:dyDescent="0.2">
      <c r="A149" s="54"/>
      <c r="B149" s="25" t="s">
        <v>1025</v>
      </c>
      <c r="C149" s="55">
        <v>12.629300000000001</v>
      </c>
      <c r="D149" s="55">
        <v>13.439399999999999</v>
      </c>
      <c r="E149" s="54"/>
      <c r="F149" s="56"/>
      <c r="G149" s="57"/>
    </row>
    <row r="150" spans="1:10" x14ac:dyDescent="0.2">
      <c r="A150" s="54"/>
      <c r="B150" s="25" t="s">
        <v>182</v>
      </c>
      <c r="C150" s="55">
        <v>12.7951</v>
      </c>
      <c r="D150" s="55">
        <v>13.6008</v>
      </c>
      <c r="E150" s="54"/>
      <c r="F150" s="56"/>
      <c r="G150" s="57"/>
    </row>
    <row r="151" spans="1:10" x14ac:dyDescent="0.2">
      <c r="A151" s="54"/>
      <c r="B151" s="25" t="s">
        <v>1026</v>
      </c>
      <c r="C151" s="55">
        <v>12.136699999999999</v>
      </c>
      <c r="D151" s="55">
        <v>12.9009</v>
      </c>
      <c r="E151" s="54"/>
      <c r="F151" s="56"/>
      <c r="G151" s="57"/>
    </row>
    <row r="152" spans="1:10" x14ac:dyDescent="0.2">
      <c r="A152" s="54"/>
      <c r="B152" s="54"/>
      <c r="C152" s="54"/>
      <c r="D152" s="54"/>
      <c r="E152" s="54"/>
      <c r="F152" s="54"/>
      <c r="G152" s="54"/>
    </row>
    <row r="153" spans="1:10" x14ac:dyDescent="0.2">
      <c r="A153" s="50"/>
      <c r="B153" s="210" t="s">
        <v>855</v>
      </c>
      <c r="C153" s="211"/>
      <c r="D153" s="48" t="s">
        <v>177</v>
      </c>
      <c r="E153" s="50"/>
      <c r="F153" s="50"/>
      <c r="G153" s="50"/>
    </row>
    <row r="154" spans="1:10" x14ac:dyDescent="0.2">
      <c r="A154" s="50"/>
      <c r="B154" s="75"/>
      <c r="C154" s="75"/>
      <c r="D154" s="75"/>
      <c r="E154" s="50"/>
      <c r="F154" s="50"/>
      <c r="G154" s="50"/>
    </row>
    <row r="155" spans="1:10" x14ac:dyDescent="0.2">
      <c r="A155" s="50"/>
      <c r="B155" s="210" t="s">
        <v>183</v>
      </c>
      <c r="C155" s="211"/>
      <c r="D155" s="48" t="s">
        <v>177</v>
      </c>
      <c r="E155" s="61"/>
      <c r="F155" s="50"/>
      <c r="G155" s="50"/>
    </row>
    <row r="156" spans="1:10" x14ac:dyDescent="0.2">
      <c r="A156" s="50"/>
      <c r="B156" s="210" t="s">
        <v>184</v>
      </c>
      <c r="C156" s="211"/>
      <c r="D156" s="48" t="s">
        <v>177</v>
      </c>
      <c r="E156" s="61"/>
      <c r="F156" s="50"/>
      <c r="G156" s="50"/>
    </row>
    <row r="157" spans="1:10" x14ac:dyDescent="0.2">
      <c r="A157" s="50"/>
      <c r="B157" s="210" t="s">
        <v>185</v>
      </c>
      <c r="C157" s="211"/>
      <c r="D157" s="48" t="s">
        <v>177</v>
      </c>
      <c r="E157" s="61"/>
      <c r="F157" s="50"/>
      <c r="G157" s="50"/>
    </row>
    <row r="158" spans="1:10" x14ac:dyDescent="0.2">
      <c r="A158" s="50"/>
      <c r="B158" s="210" t="s">
        <v>186</v>
      </c>
      <c r="C158" s="211"/>
      <c r="D158" s="62">
        <v>0.29748741622967773</v>
      </c>
      <c r="E158" s="50"/>
      <c r="F158" s="40"/>
      <c r="G158" s="60"/>
    </row>
    <row r="160" spans="1:10" x14ac:dyDescent="0.2">
      <c r="B160" s="219" t="s">
        <v>856</v>
      </c>
      <c r="C160" s="219"/>
    </row>
    <row r="162" spans="2:10" ht="153.75" customHeight="1" x14ac:dyDescent="0.2"/>
    <row r="165" spans="2:10" x14ac:dyDescent="0.2">
      <c r="B165" s="63" t="s">
        <v>857</v>
      </c>
      <c r="C165" s="64"/>
      <c r="D165" s="63"/>
    </row>
    <row r="166" spans="2:10" x14ac:dyDescent="0.2">
      <c r="B166" s="63" t="s">
        <v>1010</v>
      </c>
      <c r="D166" s="63"/>
    </row>
    <row r="167" spans="2:10" ht="165" customHeight="1" x14ac:dyDescent="0.2"/>
    <row r="169" spans="2:10" x14ac:dyDescent="0.2">
      <c r="J169" s="20"/>
    </row>
  </sheetData>
  <mergeCells count="18">
    <mergeCell ref="B160:C160"/>
    <mergeCell ref="B153:C153"/>
    <mergeCell ref="B157:C157"/>
    <mergeCell ref="B158:C158"/>
    <mergeCell ref="B155:C155"/>
    <mergeCell ref="B156:C156"/>
    <mergeCell ref="A1:H1"/>
    <mergeCell ref="A2:H2"/>
    <mergeCell ref="A3:H3"/>
    <mergeCell ref="B144:C144"/>
    <mergeCell ref="B145:C145"/>
    <mergeCell ref="B142:D142"/>
    <mergeCell ref="B143:C143"/>
    <mergeCell ref="B136:H136"/>
    <mergeCell ref="B137:H137"/>
    <mergeCell ref="B138:H138"/>
    <mergeCell ref="B139:H139"/>
    <mergeCell ref="B140:H140"/>
  </mergeCells>
  <hyperlinks>
    <hyperlink ref="I1" location="Index!B2" display="Index" xr:uid="{AB47A9E9-30C2-4449-A0A3-3A293A10AC2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314C3-343C-4DD5-9F75-8E015685F02A}">
  <sheetPr>
    <outlinePr summaryBelow="0" summaryRight="0"/>
  </sheetPr>
  <dimension ref="A1:Q146"/>
  <sheetViews>
    <sheetView showGridLines="0" topLeftCell="A3" workbookViewId="0">
      <selection activeCell="H6" sqref="H6"/>
    </sheetView>
  </sheetViews>
  <sheetFormatPr defaultRowHeight="12.75" x14ac:dyDescent="0.2"/>
  <cols>
    <col min="1" max="1" width="5.85546875" bestFit="1" customWidth="1"/>
    <col min="2" max="2" width="19.7109375" bestFit="1" customWidth="1"/>
    <col min="3" max="3" width="39.140625" bestFit="1" customWidth="1"/>
    <col min="4" max="4" width="13.7109375" bestFit="1" customWidth="1"/>
    <col min="5" max="5" width="9"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830</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1525703</v>
      </c>
      <c r="F7" s="27">
        <v>27892.902246000001</v>
      </c>
      <c r="G7" s="28">
        <v>0.19709177</v>
      </c>
      <c r="H7" s="23" t="s">
        <v>148</v>
      </c>
    </row>
    <row r="8" spans="1:9" x14ac:dyDescent="0.2">
      <c r="A8" s="24">
        <v>2</v>
      </c>
      <c r="B8" s="25" t="s">
        <v>26</v>
      </c>
      <c r="C8" s="25" t="s">
        <v>27</v>
      </c>
      <c r="D8" s="25" t="s">
        <v>28</v>
      </c>
      <c r="E8" s="26">
        <v>1339673</v>
      </c>
      <c r="F8" s="27">
        <v>18063.480895500001</v>
      </c>
      <c r="G8" s="28">
        <v>0.12763689</v>
      </c>
      <c r="H8" s="23" t="s">
        <v>148</v>
      </c>
    </row>
    <row r="9" spans="1:9" x14ac:dyDescent="0.2">
      <c r="A9" s="24">
        <v>3</v>
      </c>
      <c r="B9" s="25" t="s">
        <v>332</v>
      </c>
      <c r="C9" s="25" t="s">
        <v>333</v>
      </c>
      <c r="D9" s="25" t="s">
        <v>28</v>
      </c>
      <c r="E9" s="26">
        <v>1259449</v>
      </c>
      <c r="F9" s="27">
        <v>13879.127979999999</v>
      </c>
      <c r="G9" s="28">
        <v>9.8070180000000007E-2</v>
      </c>
      <c r="H9" s="23" t="s">
        <v>148</v>
      </c>
    </row>
    <row r="10" spans="1:9" x14ac:dyDescent="0.2">
      <c r="A10" s="24">
        <v>4</v>
      </c>
      <c r="B10" s="25" t="s">
        <v>41</v>
      </c>
      <c r="C10" s="25" t="s">
        <v>42</v>
      </c>
      <c r="D10" s="25" t="s">
        <v>28</v>
      </c>
      <c r="E10" s="26">
        <v>1003469</v>
      </c>
      <c r="F10" s="27">
        <v>7741.7633349999996</v>
      </c>
      <c r="G10" s="28">
        <v>5.4703439999999999E-2</v>
      </c>
      <c r="H10" s="23" t="s">
        <v>148</v>
      </c>
    </row>
    <row r="11" spans="1:9" x14ac:dyDescent="0.2">
      <c r="A11" s="24">
        <v>5</v>
      </c>
      <c r="B11" s="25" t="s">
        <v>273</v>
      </c>
      <c r="C11" s="25" t="s">
        <v>274</v>
      </c>
      <c r="D11" s="25" t="s">
        <v>89</v>
      </c>
      <c r="E11" s="26">
        <v>1036445</v>
      </c>
      <c r="F11" s="27">
        <v>6799.0792000000001</v>
      </c>
      <c r="G11" s="28">
        <v>4.8042420000000002E-2</v>
      </c>
      <c r="H11" s="23" t="s">
        <v>148</v>
      </c>
    </row>
    <row r="12" spans="1:9" x14ac:dyDescent="0.2">
      <c r="A12" s="24">
        <v>6</v>
      </c>
      <c r="B12" s="25" t="s">
        <v>662</v>
      </c>
      <c r="C12" s="25" t="s">
        <v>663</v>
      </c>
      <c r="D12" s="25" t="s">
        <v>89</v>
      </c>
      <c r="E12" s="26">
        <v>317616</v>
      </c>
      <c r="F12" s="27">
        <v>6375.6647759999996</v>
      </c>
      <c r="G12" s="28">
        <v>4.5050569999999998E-2</v>
      </c>
      <c r="H12" s="23" t="s">
        <v>148</v>
      </c>
    </row>
    <row r="13" spans="1:9" x14ac:dyDescent="0.2">
      <c r="A13" s="24">
        <v>7</v>
      </c>
      <c r="B13" s="25" t="s">
        <v>519</v>
      </c>
      <c r="C13" s="25" t="s">
        <v>520</v>
      </c>
      <c r="D13" s="25" t="s">
        <v>89</v>
      </c>
      <c r="E13" s="26">
        <v>654542</v>
      </c>
      <c r="F13" s="27">
        <v>5769.78773</v>
      </c>
      <c r="G13" s="28">
        <v>4.0769430000000002E-2</v>
      </c>
      <c r="H13" s="23" t="s">
        <v>148</v>
      </c>
    </row>
    <row r="14" spans="1:9" x14ac:dyDescent="0.2">
      <c r="A14" s="24">
        <v>8</v>
      </c>
      <c r="B14" s="25" t="s">
        <v>445</v>
      </c>
      <c r="C14" s="25" t="s">
        <v>446</v>
      </c>
      <c r="D14" s="25" t="s">
        <v>28</v>
      </c>
      <c r="E14" s="26">
        <v>15383384</v>
      </c>
      <c r="F14" s="27">
        <v>5293.4224344000004</v>
      </c>
      <c r="G14" s="28">
        <v>3.740342E-2</v>
      </c>
      <c r="H14" s="23" t="s">
        <v>148</v>
      </c>
    </row>
    <row r="15" spans="1:9" x14ac:dyDescent="0.2">
      <c r="A15" s="24">
        <v>9</v>
      </c>
      <c r="B15" s="25" t="s">
        <v>443</v>
      </c>
      <c r="C15" s="25" t="s">
        <v>444</v>
      </c>
      <c r="D15" s="25" t="s">
        <v>28</v>
      </c>
      <c r="E15" s="26">
        <v>1697765</v>
      </c>
      <c r="F15" s="27">
        <v>5131.4947124999999</v>
      </c>
      <c r="G15" s="28">
        <v>3.6259239999999998E-2</v>
      </c>
      <c r="H15" s="23" t="s">
        <v>148</v>
      </c>
    </row>
    <row r="16" spans="1:9" x14ac:dyDescent="0.2">
      <c r="A16" s="24">
        <v>10</v>
      </c>
      <c r="B16" s="25" t="s">
        <v>338</v>
      </c>
      <c r="C16" s="25" t="s">
        <v>339</v>
      </c>
      <c r="D16" s="25" t="s">
        <v>28</v>
      </c>
      <c r="E16" s="26">
        <v>2208626</v>
      </c>
      <c r="F16" s="27">
        <v>5047.3729978000001</v>
      </c>
      <c r="G16" s="28">
        <v>3.5664830000000002E-2</v>
      </c>
      <c r="H16" s="23" t="s">
        <v>148</v>
      </c>
    </row>
    <row r="17" spans="1:8" x14ac:dyDescent="0.2">
      <c r="A17" s="24">
        <v>11</v>
      </c>
      <c r="B17" s="25" t="s">
        <v>87</v>
      </c>
      <c r="C17" s="25" t="s">
        <v>88</v>
      </c>
      <c r="D17" s="25" t="s">
        <v>89</v>
      </c>
      <c r="E17" s="26">
        <v>1023011</v>
      </c>
      <c r="F17" s="27">
        <v>4390.7632119999998</v>
      </c>
      <c r="G17" s="28">
        <v>3.1025219999999999E-2</v>
      </c>
      <c r="H17" s="23" t="s">
        <v>148</v>
      </c>
    </row>
    <row r="18" spans="1:8" x14ac:dyDescent="0.2">
      <c r="A18" s="24">
        <v>12</v>
      </c>
      <c r="B18" s="25" t="s">
        <v>532</v>
      </c>
      <c r="C18" s="25" t="s">
        <v>533</v>
      </c>
      <c r="D18" s="25" t="s">
        <v>28</v>
      </c>
      <c r="E18" s="26">
        <v>3891197</v>
      </c>
      <c r="F18" s="27">
        <v>4358.5297596999999</v>
      </c>
      <c r="G18" s="28">
        <v>3.0797450000000001E-2</v>
      </c>
      <c r="H18" s="23" t="s">
        <v>148</v>
      </c>
    </row>
    <row r="19" spans="1:8" x14ac:dyDescent="0.2">
      <c r="A19" s="24">
        <v>13</v>
      </c>
      <c r="B19" s="25" t="s">
        <v>462</v>
      </c>
      <c r="C19" s="25" t="s">
        <v>463</v>
      </c>
      <c r="D19" s="25" t="s">
        <v>89</v>
      </c>
      <c r="E19" s="26">
        <v>229187</v>
      </c>
      <c r="F19" s="27">
        <v>4014.0957115000001</v>
      </c>
      <c r="G19" s="28">
        <v>2.8363679999999999E-2</v>
      </c>
      <c r="H19" s="23" t="s">
        <v>148</v>
      </c>
    </row>
    <row r="20" spans="1:8" x14ac:dyDescent="0.2">
      <c r="A20" s="24">
        <v>14</v>
      </c>
      <c r="B20" s="25" t="s">
        <v>453</v>
      </c>
      <c r="C20" s="25" t="s">
        <v>454</v>
      </c>
      <c r="D20" s="25" t="s">
        <v>28</v>
      </c>
      <c r="E20" s="26">
        <v>7238410</v>
      </c>
      <c r="F20" s="27">
        <v>3979.6778180000001</v>
      </c>
      <c r="G20" s="28">
        <v>2.812048E-2</v>
      </c>
      <c r="H20" s="23" t="s">
        <v>148</v>
      </c>
    </row>
    <row r="21" spans="1:8" x14ac:dyDescent="0.2">
      <c r="A21" s="24">
        <v>15</v>
      </c>
      <c r="B21" s="25" t="s">
        <v>302</v>
      </c>
      <c r="C21" s="25" t="s">
        <v>303</v>
      </c>
      <c r="D21" s="25" t="s">
        <v>89</v>
      </c>
      <c r="E21" s="26">
        <v>951553</v>
      </c>
      <c r="F21" s="27">
        <v>3941.8083025000001</v>
      </c>
      <c r="G21" s="28">
        <v>2.7852890000000002E-2</v>
      </c>
      <c r="H21" s="23" t="s">
        <v>148</v>
      </c>
    </row>
    <row r="22" spans="1:8" x14ac:dyDescent="0.2">
      <c r="A22" s="24">
        <v>16</v>
      </c>
      <c r="B22" s="25" t="s">
        <v>507</v>
      </c>
      <c r="C22" s="25" t="s">
        <v>508</v>
      </c>
      <c r="D22" s="25" t="s">
        <v>28</v>
      </c>
      <c r="E22" s="26">
        <v>601270</v>
      </c>
      <c r="F22" s="27">
        <v>3907.3530949999999</v>
      </c>
      <c r="G22" s="28">
        <v>2.7609430000000001E-2</v>
      </c>
      <c r="H22" s="23" t="s">
        <v>148</v>
      </c>
    </row>
    <row r="23" spans="1:8" x14ac:dyDescent="0.2">
      <c r="A23" s="24">
        <v>17</v>
      </c>
      <c r="B23" s="25" t="s">
        <v>275</v>
      </c>
      <c r="C23" s="25" t="s">
        <v>276</v>
      </c>
      <c r="D23" s="25" t="s">
        <v>277</v>
      </c>
      <c r="E23" s="26">
        <v>636027</v>
      </c>
      <c r="F23" s="27">
        <v>3589.4183745</v>
      </c>
      <c r="G23" s="28">
        <v>2.5362900000000001E-2</v>
      </c>
      <c r="H23" s="23" t="s">
        <v>148</v>
      </c>
    </row>
    <row r="24" spans="1:8" x14ac:dyDescent="0.2">
      <c r="A24" s="24">
        <v>18</v>
      </c>
      <c r="B24" s="25" t="s">
        <v>207</v>
      </c>
      <c r="C24" s="25" t="s">
        <v>208</v>
      </c>
      <c r="D24" s="25" t="s">
        <v>89</v>
      </c>
      <c r="E24" s="26">
        <v>490232</v>
      </c>
      <c r="F24" s="27">
        <v>1387.3565599999999</v>
      </c>
      <c r="G24" s="28">
        <v>9.8030900000000004E-3</v>
      </c>
      <c r="H24" s="23" t="s">
        <v>148</v>
      </c>
    </row>
    <row r="25" spans="1:8" x14ac:dyDescent="0.2">
      <c r="A25" s="24">
        <v>19</v>
      </c>
      <c r="B25" s="25" t="s">
        <v>474</v>
      </c>
      <c r="C25" s="25" t="s">
        <v>475</v>
      </c>
      <c r="D25" s="25" t="s">
        <v>89</v>
      </c>
      <c r="E25" s="26">
        <v>142740</v>
      </c>
      <c r="F25" s="27">
        <v>1358.8134299999999</v>
      </c>
      <c r="G25" s="28">
        <v>9.6013999999999995E-3</v>
      </c>
      <c r="H25" s="23" t="s">
        <v>148</v>
      </c>
    </row>
    <row r="26" spans="1:8" x14ac:dyDescent="0.2">
      <c r="A26" s="24">
        <v>20</v>
      </c>
      <c r="B26" s="25" t="s">
        <v>545</v>
      </c>
      <c r="C26" s="25" t="s">
        <v>546</v>
      </c>
      <c r="D26" s="25" t="s">
        <v>248</v>
      </c>
      <c r="E26" s="26">
        <v>27147</v>
      </c>
      <c r="F26" s="27">
        <v>634.30322850000005</v>
      </c>
      <c r="G26" s="28">
        <v>4.4819999999999999E-3</v>
      </c>
      <c r="H26" s="23" t="s">
        <v>148</v>
      </c>
    </row>
    <row r="27" spans="1:8" x14ac:dyDescent="0.2">
      <c r="A27" s="24">
        <v>21</v>
      </c>
      <c r="B27" s="25" t="s">
        <v>451</v>
      </c>
      <c r="C27" s="25" t="s">
        <v>452</v>
      </c>
      <c r="D27" s="25" t="s">
        <v>248</v>
      </c>
      <c r="E27" s="26">
        <v>6</v>
      </c>
      <c r="F27" s="27">
        <v>0.138792</v>
      </c>
      <c r="G27" s="74" t="s">
        <v>146</v>
      </c>
      <c r="H27" s="23" t="s">
        <v>148</v>
      </c>
    </row>
    <row r="28" spans="1:8" x14ac:dyDescent="0.2">
      <c r="A28" s="21"/>
      <c r="B28" s="21"/>
      <c r="C28" s="22" t="s">
        <v>147</v>
      </c>
      <c r="D28" s="21"/>
      <c r="E28" s="21" t="s">
        <v>148</v>
      </c>
      <c r="F28" s="29">
        <v>133556.35459090001</v>
      </c>
      <c r="G28" s="30">
        <v>0.94371170999999998</v>
      </c>
      <c r="H28" s="23" t="s">
        <v>148</v>
      </c>
    </row>
    <row r="29" spans="1:8" x14ac:dyDescent="0.2">
      <c r="A29" s="21"/>
      <c r="B29" s="21"/>
      <c r="C29" s="31"/>
      <c r="D29" s="21"/>
      <c r="E29" s="21"/>
      <c r="F29" s="32"/>
      <c r="G29" s="32"/>
      <c r="H29" s="23" t="s">
        <v>148</v>
      </c>
    </row>
    <row r="30" spans="1:8" x14ac:dyDescent="0.2">
      <c r="A30" s="21"/>
      <c r="B30" s="21"/>
      <c r="C30" s="22" t="s">
        <v>149</v>
      </c>
      <c r="D30" s="21"/>
      <c r="E30" s="21"/>
      <c r="F30" s="21"/>
      <c r="G30" s="21"/>
      <c r="H30" s="23" t="s">
        <v>148</v>
      </c>
    </row>
    <row r="31" spans="1:8" x14ac:dyDescent="0.2">
      <c r="A31" s="21"/>
      <c r="B31" s="21"/>
      <c r="C31" s="22" t="s">
        <v>147</v>
      </c>
      <c r="D31" s="21"/>
      <c r="E31" s="21" t="s">
        <v>148</v>
      </c>
      <c r="F31" s="33" t="s">
        <v>150</v>
      </c>
      <c r="G31" s="30">
        <v>0</v>
      </c>
      <c r="H31" s="23" t="s">
        <v>148</v>
      </c>
    </row>
    <row r="32" spans="1:8" x14ac:dyDescent="0.2">
      <c r="A32" s="21"/>
      <c r="B32" s="21"/>
      <c r="C32" s="31"/>
      <c r="D32" s="21"/>
      <c r="E32" s="21"/>
      <c r="F32" s="32"/>
      <c r="G32" s="32"/>
      <c r="H32" s="23" t="s">
        <v>148</v>
      </c>
    </row>
    <row r="33" spans="1:8" x14ac:dyDescent="0.2">
      <c r="A33" s="21"/>
      <c r="B33" s="21"/>
      <c r="C33" s="22" t="s">
        <v>151</v>
      </c>
      <c r="D33" s="21"/>
      <c r="E33" s="21"/>
      <c r="F33" s="21"/>
      <c r="G33" s="21"/>
      <c r="H33" s="23" t="s">
        <v>148</v>
      </c>
    </row>
    <row r="34" spans="1:8" x14ac:dyDescent="0.2">
      <c r="A34" s="21"/>
      <c r="B34" s="21"/>
      <c r="C34" s="22" t="s">
        <v>147</v>
      </c>
      <c r="D34" s="21"/>
      <c r="E34" s="21" t="s">
        <v>148</v>
      </c>
      <c r="F34" s="33" t="s">
        <v>150</v>
      </c>
      <c r="G34" s="30">
        <v>0</v>
      </c>
      <c r="H34" s="23" t="s">
        <v>148</v>
      </c>
    </row>
    <row r="35" spans="1:8" x14ac:dyDescent="0.2">
      <c r="A35" s="21"/>
      <c r="B35" s="21"/>
      <c r="C35" s="31"/>
      <c r="D35" s="21"/>
      <c r="E35" s="21"/>
      <c r="F35" s="32"/>
      <c r="G35" s="32"/>
      <c r="H35" s="23" t="s">
        <v>148</v>
      </c>
    </row>
    <row r="36" spans="1:8" x14ac:dyDescent="0.2">
      <c r="A36" s="21"/>
      <c r="B36" s="21"/>
      <c r="C36" s="22" t="s">
        <v>152</v>
      </c>
      <c r="D36" s="21"/>
      <c r="E36" s="21"/>
      <c r="F36" s="21"/>
      <c r="G36" s="21"/>
      <c r="H36" s="23" t="s">
        <v>148</v>
      </c>
    </row>
    <row r="37" spans="1:8" x14ac:dyDescent="0.2">
      <c r="A37" s="21"/>
      <c r="B37" s="21"/>
      <c r="C37" s="22" t="s">
        <v>147</v>
      </c>
      <c r="D37" s="21"/>
      <c r="E37" s="21" t="s">
        <v>148</v>
      </c>
      <c r="F37" s="33" t="s">
        <v>150</v>
      </c>
      <c r="G37" s="30">
        <v>0</v>
      </c>
      <c r="H37" s="23" t="s">
        <v>148</v>
      </c>
    </row>
    <row r="38" spans="1:8" x14ac:dyDescent="0.2">
      <c r="A38" s="21"/>
      <c r="B38" s="21"/>
      <c r="C38" s="31"/>
      <c r="D38" s="21"/>
      <c r="E38" s="21"/>
      <c r="F38" s="32"/>
      <c r="G38" s="32"/>
      <c r="H38" s="23" t="s">
        <v>148</v>
      </c>
    </row>
    <row r="39" spans="1:8" x14ac:dyDescent="0.2">
      <c r="A39" s="21"/>
      <c r="B39" s="21"/>
      <c r="C39" s="22" t="s">
        <v>153</v>
      </c>
      <c r="D39" s="21"/>
      <c r="E39" s="21"/>
      <c r="F39" s="32"/>
      <c r="G39" s="32"/>
      <c r="H39" s="23" t="s">
        <v>148</v>
      </c>
    </row>
    <row r="40" spans="1:8" x14ac:dyDescent="0.2">
      <c r="A40" s="21"/>
      <c r="B40" s="21"/>
      <c r="C40" s="22" t="s">
        <v>147</v>
      </c>
      <c r="D40" s="21"/>
      <c r="E40" s="21" t="s">
        <v>148</v>
      </c>
      <c r="F40" s="33" t="s">
        <v>150</v>
      </c>
      <c r="G40" s="30">
        <v>0</v>
      </c>
      <c r="H40" s="23" t="s">
        <v>148</v>
      </c>
    </row>
    <row r="41" spans="1:8" x14ac:dyDescent="0.2">
      <c r="A41" s="21"/>
      <c r="B41" s="21"/>
      <c r="C41" s="31"/>
      <c r="D41" s="21"/>
      <c r="E41" s="21"/>
      <c r="F41" s="32"/>
      <c r="G41" s="32"/>
      <c r="H41" s="23" t="s">
        <v>148</v>
      </c>
    </row>
    <row r="42" spans="1:8" x14ac:dyDescent="0.2">
      <c r="A42" s="21"/>
      <c r="B42" s="21"/>
      <c r="C42" s="22" t="s">
        <v>154</v>
      </c>
      <c r="D42" s="21"/>
      <c r="E42" s="21"/>
      <c r="F42" s="32"/>
      <c r="G42" s="32"/>
      <c r="H42" s="23" t="s">
        <v>148</v>
      </c>
    </row>
    <row r="43" spans="1:8" x14ac:dyDescent="0.2">
      <c r="A43" s="24">
        <v>1</v>
      </c>
      <c r="B43" s="25"/>
      <c r="C43" s="25" t="s">
        <v>874</v>
      </c>
      <c r="D43" s="25" t="s">
        <v>569</v>
      </c>
      <c r="E43" s="26">
        <v>60600</v>
      </c>
      <c r="F43" s="27">
        <v>1333.3212000000001</v>
      </c>
      <c r="G43" s="28">
        <v>9.4212700000000007E-3</v>
      </c>
      <c r="H43" s="23" t="s">
        <v>148</v>
      </c>
    </row>
    <row r="44" spans="1:8" x14ac:dyDescent="0.2">
      <c r="A44" s="21"/>
      <c r="B44" s="21"/>
      <c r="C44" s="22" t="s">
        <v>147</v>
      </c>
      <c r="D44" s="21"/>
      <c r="E44" s="21" t="s">
        <v>148</v>
      </c>
      <c r="F44" s="29">
        <v>1333.3212000000001</v>
      </c>
      <c r="G44" s="30">
        <v>9.4212700000000007E-3</v>
      </c>
      <c r="H44" s="23" t="s">
        <v>148</v>
      </c>
    </row>
    <row r="45" spans="1:8" x14ac:dyDescent="0.2">
      <c r="A45" s="21"/>
      <c r="B45" s="21"/>
      <c r="C45" s="31"/>
      <c r="D45" s="21"/>
      <c r="E45" s="21"/>
      <c r="F45" s="32"/>
      <c r="G45" s="32"/>
      <c r="H45" s="23" t="s">
        <v>148</v>
      </c>
    </row>
    <row r="46" spans="1:8" x14ac:dyDescent="0.2">
      <c r="A46" s="21"/>
      <c r="B46" s="21"/>
      <c r="C46" s="22" t="s">
        <v>155</v>
      </c>
      <c r="D46" s="21"/>
      <c r="E46" s="21"/>
      <c r="F46" s="29">
        <v>134889.67579089999</v>
      </c>
      <c r="G46" s="30">
        <v>0.95313298000000002</v>
      </c>
      <c r="H46" s="23" t="s">
        <v>148</v>
      </c>
    </row>
    <row r="47" spans="1:8" x14ac:dyDescent="0.2">
      <c r="A47" s="21"/>
      <c r="B47" s="21"/>
      <c r="C47" s="31"/>
      <c r="D47" s="21"/>
      <c r="E47" s="21"/>
      <c r="F47" s="32"/>
      <c r="G47" s="32"/>
      <c r="H47" s="23" t="s">
        <v>148</v>
      </c>
    </row>
    <row r="48" spans="1:8" x14ac:dyDescent="0.2">
      <c r="A48" s="21"/>
      <c r="B48" s="21"/>
      <c r="C48" s="22" t="s">
        <v>156</v>
      </c>
      <c r="D48" s="21"/>
      <c r="E48" s="21"/>
      <c r="F48" s="32"/>
      <c r="G48" s="32"/>
      <c r="H48" s="23" t="s">
        <v>148</v>
      </c>
    </row>
    <row r="49" spans="1:8" x14ac:dyDescent="0.2">
      <c r="A49" s="21"/>
      <c r="B49" s="21"/>
      <c r="C49" s="22" t="s">
        <v>10</v>
      </c>
      <c r="D49" s="21"/>
      <c r="E49" s="21"/>
      <c r="F49" s="32"/>
      <c r="G49" s="32"/>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157</v>
      </c>
      <c r="D52" s="21"/>
      <c r="E52" s="21"/>
      <c r="F52" s="21"/>
      <c r="G52" s="21"/>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158</v>
      </c>
      <c r="D55" s="21"/>
      <c r="E55" s="21"/>
      <c r="F55" s="21"/>
      <c r="G55" s="21"/>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159</v>
      </c>
      <c r="D58" s="21"/>
      <c r="E58" s="21"/>
      <c r="F58" s="32"/>
      <c r="G58" s="32"/>
      <c r="H58" s="23" t="s">
        <v>148</v>
      </c>
    </row>
    <row r="59" spans="1:8" x14ac:dyDescent="0.2">
      <c r="A59" s="21"/>
      <c r="B59" s="21"/>
      <c r="C59" s="22" t="s">
        <v>147</v>
      </c>
      <c r="D59" s="21"/>
      <c r="E59" s="21" t="s">
        <v>148</v>
      </c>
      <c r="F59" s="33" t="s">
        <v>150</v>
      </c>
      <c r="G59" s="30">
        <v>0</v>
      </c>
      <c r="H59" s="23" t="s">
        <v>148</v>
      </c>
    </row>
    <row r="60" spans="1:8" x14ac:dyDescent="0.2">
      <c r="A60" s="21"/>
      <c r="B60" s="21"/>
      <c r="C60" s="31"/>
      <c r="D60" s="21"/>
      <c r="E60" s="21"/>
      <c r="F60" s="32"/>
      <c r="G60" s="32"/>
      <c r="H60" s="23" t="s">
        <v>148</v>
      </c>
    </row>
    <row r="61" spans="1:8" x14ac:dyDescent="0.2">
      <c r="A61" s="21"/>
      <c r="B61" s="21"/>
      <c r="C61" s="22" t="s">
        <v>160</v>
      </c>
      <c r="D61" s="21"/>
      <c r="E61" s="21"/>
      <c r="F61" s="29">
        <v>0</v>
      </c>
      <c r="G61" s="30">
        <v>0</v>
      </c>
      <c r="H61" s="23" t="s">
        <v>148</v>
      </c>
    </row>
    <row r="62" spans="1:8" x14ac:dyDescent="0.2">
      <c r="A62" s="21"/>
      <c r="B62" s="21"/>
      <c r="C62" s="31"/>
      <c r="D62" s="21"/>
      <c r="E62" s="21"/>
      <c r="F62" s="32"/>
      <c r="G62" s="32"/>
      <c r="H62" s="23" t="s">
        <v>148</v>
      </c>
    </row>
    <row r="63" spans="1:8" x14ac:dyDescent="0.2">
      <c r="A63" s="21"/>
      <c r="B63" s="21"/>
      <c r="C63" s="22" t="s">
        <v>161</v>
      </c>
      <c r="D63" s="21"/>
      <c r="E63" s="21"/>
      <c r="F63" s="32"/>
      <c r="G63" s="32"/>
      <c r="H63" s="23" t="s">
        <v>148</v>
      </c>
    </row>
    <row r="64" spans="1:8" x14ac:dyDescent="0.2">
      <c r="A64" s="21"/>
      <c r="B64" s="21"/>
      <c r="C64" s="22" t="s">
        <v>162</v>
      </c>
      <c r="D64" s="21"/>
      <c r="E64" s="21"/>
      <c r="F64" s="32"/>
      <c r="G64" s="32"/>
      <c r="H64" s="23" t="s">
        <v>148</v>
      </c>
    </row>
    <row r="65" spans="1:8" x14ac:dyDescent="0.2">
      <c r="A65" s="21"/>
      <c r="B65" s="21"/>
      <c r="C65" s="22" t="s">
        <v>147</v>
      </c>
      <c r="D65" s="21"/>
      <c r="E65" s="21" t="s">
        <v>148</v>
      </c>
      <c r="F65" s="33" t="s">
        <v>150</v>
      </c>
      <c r="G65" s="30">
        <v>0</v>
      </c>
      <c r="H65" s="23" t="s">
        <v>148</v>
      </c>
    </row>
    <row r="66" spans="1:8" x14ac:dyDescent="0.2">
      <c r="A66" s="21"/>
      <c r="B66" s="21"/>
      <c r="C66" s="31"/>
      <c r="D66" s="21"/>
      <c r="E66" s="21"/>
      <c r="F66" s="32"/>
      <c r="G66" s="32"/>
      <c r="H66" s="23" t="s">
        <v>148</v>
      </c>
    </row>
    <row r="67" spans="1:8" x14ac:dyDescent="0.2">
      <c r="A67" s="21"/>
      <c r="B67" s="21"/>
      <c r="C67" s="22" t="s">
        <v>163</v>
      </c>
      <c r="D67" s="21"/>
      <c r="E67" s="21"/>
      <c r="F67" s="32"/>
      <c r="G67" s="32"/>
      <c r="H67" s="23" t="s">
        <v>148</v>
      </c>
    </row>
    <row r="68" spans="1:8" x14ac:dyDescent="0.2">
      <c r="A68" s="21"/>
      <c r="B68" s="21"/>
      <c r="C68" s="22" t="s">
        <v>147</v>
      </c>
      <c r="D68" s="21"/>
      <c r="E68" s="21" t="s">
        <v>148</v>
      </c>
      <c r="F68" s="33" t="s">
        <v>150</v>
      </c>
      <c r="G68" s="30">
        <v>0</v>
      </c>
      <c r="H68" s="23" t="s">
        <v>148</v>
      </c>
    </row>
    <row r="69" spans="1:8" x14ac:dyDescent="0.2">
      <c r="A69" s="21"/>
      <c r="B69" s="21"/>
      <c r="C69" s="31"/>
      <c r="D69" s="21"/>
      <c r="E69" s="21"/>
      <c r="F69" s="32"/>
      <c r="G69" s="32"/>
      <c r="H69" s="23" t="s">
        <v>148</v>
      </c>
    </row>
    <row r="70" spans="1:8" x14ac:dyDescent="0.2">
      <c r="A70" s="21"/>
      <c r="B70" s="21"/>
      <c r="C70" s="22" t="s">
        <v>164</v>
      </c>
      <c r="D70" s="21"/>
      <c r="E70" s="21"/>
      <c r="F70" s="32"/>
      <c r="G70" s="32"/>
      <c r="H70" s="23" t="s">
        <v>148</v>
      </c>
    </row>
    <row r="71" spans="1:8" x14ac:dyDescent="0.2">
      <c r="A71" s="24">
        <v>1</v>
      </c>
      <c r="B71" s="25" t="s">
        <v>670</v>
      </c>
      <c r="C71" s="25" t="s">
        <v>1077</v>
      </c>
      <c r="D71" s="25" t="s">
        <v>413</v>
      </c>
      <c r="E71" s="26">
        <v>1500000</v>
      </c>
      <c r="F71" s="27">
        <v>1457.556</v>
      </c>
      <c r="G71" s="28">
        <v>1.029912E-2</v>
      </c>
      <c r="H71" s="23">
        <v>6.5208000000000004</v>
      </c>
    </row>
    <row r="72" spans="1:8" x14ac:dyDescent="0.2">
      <c r="A72" s="21"/>
      <c r="B72" s="21"/>
      <c r="C72" s="22" t="s">
        <v>147</v>
      </c>
      <c r="D72" s="21"/>
      <c r="E72" s="21" t="s">
        <v>148</v>
      </c>
      <c r="F72" s="29">
        <v>1457.556</v>
      </c>
      <c r="G72" s="30">
        <v>1.029912E-2</v>
      </c>
      <c r="H72" s="23" t="s">
        <v>148</v>
      </c>
    </row>
    <row r="73" spans="1:8" x14ac:dyDescent="0.2">
      <c r="A73" s="21"/>
      <c r="B73" s="21"/>
      <c r="C73" s="31"/>
      <c r="D73" s="21"/>
      <c r="E73" s="21"/>
      <c r="F73" s="32"/>
      <c r="G73" s="32"/>
      <c r="H73" s="23" t="s">
        <v>148</v>
      </c>
    </row>
    <row r="74" spans="1:8" x14ac:dyDescent="0.2">
      <c r="A74" s="21"/>
      <c r="B74" s="21"/>
      <c r="C74" s="22" t="s">
        <v>165</v>
      </c>
      <c r="D74" s="21"/>
      <c r="E74" s="21"/>
      <c r="F74" s="32"/>
      <c r="G74" s="32"/>
      <c r="H74" s="23" t="s">
        <v>148</v>
      </c>
    </row>
    <row r="75" spans="1:8" x14ac:dyDescent="0.2">
      <c r="A75" s="24">
        <v>1</v>
      </c>
      <c r="B75" s="25"/>
      <c r="C75" s="25" t="s">
        <v>166</v>
      </c>
      <c r="D75" s="25"/>
      <c r="E75" s="35"/>
      <c r="F75" s="27">
        <v>8691.3673219230004</v>
      </c>
      <c r="G75" s="28">
        <v>6.141336E-2</v>
      </c>
      <c r="H75" s="23">
        <v>6.76</v>
      </c>
    </row>
    <row r="76" spans="1:8" x14ac:dyDescent="0.2">
      <c r="A76" s="21"/>
      <c r="B76" s="21"/>
      <c r="C76" s="22" t="s">
        <v>147</v>
      </c>
      <c r="D76" s="21"/>
      <c r="E76" s="21" t="s">
        <v>148</v>
      </c>
      <c r="F76" s="29">
        <v>8691.3673219230004</v>
      </c>
      <c r="G76" s="30">
        <v>6.141336E-2</v>
      </c>
      <c r="H76" s="23" t="s">
        <v>148</v>
      </c>
    </row>
    <row r="77" spans="1:8" x14ac:dyDescent="0.2">
      <c r="A77" s="21"/>
      <c r="B77" s="21"/>
      <c r="C77" s="31"/>
      <c r="D77" s="21"/>
      <c r="E77" s="21"/>
      <c r="F77" s="32"/>
      <c r="G77" s="32"/>
      <c r="H77" s="23" t="s">
        <v>148</v>
      </c>
    </row>
    <row r="78" spans="1:8" x14ac:dyDescent="0.2">
      <c r="A78" s="21"/>
      <c r="B78" s="21"/>
      <c r="C78" s="22" t="s">
        <v>167</v>
      </c>
      <c r="D78" s="21"/>
      <c r="E78" s="21"/>
      <c r="F78" s="29">
        <v>10148.923321922999</v>
      </c>
      <c r="G78" s="30">
        <v>7.1712479999999995E-2</v>
      </c>
      <c r="H78" s="23" t="s">
        <v>148</v>
      </c>
    </row>
    <row r="79" spans="1:8" x14ac:dyDescent="0.2">
      <c r="A79" s="21"/>
      <c r="B79" s="21"/>
      <c r="C79" s="32"/>
      <c r="D79" s="21"/>
      <c r="E79" s="21"/>
      <c r="F79" s="21"/>
      <c r="G79" s="21"/>
      <c r="H79" s="23" t="s">
        <v>148</v>
      </c>
    </row>
    <row r="80" spans="1:8" x14ac:dyDescent="0.2">
      <c r="A80" s="21"/>
      <c r="B80" s="21"/>
      <c r="C80" s="22" t="s">
        <v>168</v>
      </c>
      <c r="D80" s="21"/>
      <c r="E80" s="21"/>
      <c r="F80" s="21"/>
      <c r="G80" s="21"/>
      <c r="H80" s="23" t="s">
        <v>148</v>
      </c>
    </row>
    <row r="81" spans="1:10" x14ac:dyDescent="0.2">
      <c r="A81" s="21"/>
      <c r="B81" s="21"/>
      <c r="C81" s="22" t="s">
        <v>169</v>
      </c>
      <c r="D81" s="21"/>
      <c r="E81" s="21"/>
      <c r="F81" s="21"/>
      <c r="G81" s="21"/>
      <c r="H81" s="23" t="s">
        <v>148</v>
      </c>
    </row>
    <row r="82" spans="1:10" x14ac:dyDescent="0.2">
      <c r="A82" s="21"/>
      <c r="B82" s="21"/>
      <c r="C82" s="22" t="s">
        <v>147</v>
      </c>
      <c r="D82" s="21"/>
      <c r="E82" s="21" t="s">
        <v>148</v>
      </c>
      <c r="F82" s="33" t="s">
        <v>150</v>
      </c>
      <c r="G82" s="30">
        <v>0</v>
      </c>
      <c r="H82" s="23" t="s">
        <v>148</v>
      </c>
    </row>
    <row r="83" spans="1:10" x14ac:dyDescent="0.2">
      <c r="A83" s="21"/>
      <c r="B83" s="21"/>
      <c r="C83" s="31"/>
      <c r="D83" s="21"/>
      <c r="E83" s="21"/>
      <c r="F83" s="32"/>
      <c r="G83" s="32"/>
      <c r="H83" s="23" t="s">
        <v>148</v>
      </c>
    </row>
    <row r="84" spans="1:10" x14ac:dyDescent="0.2">
      <c r="A84" s="21"/>
      <c r="B84" s="21"/>
      <c r="C84" s="22" t="s">
        <v>170</v>
      </c>
      <c r="D84" s="21"/>
      <c r="E84" s="21"/>
      <c r="F84" s="21"/>
      <c r="G84" s="21"/>
      <c r="H84" s="23" t="s">
        <v>148</v>
      </c>
    </row>
    <row r="85" spans="1:10" x14ac:dyDescent="0.2">
      <c r="A85" s="21"/>
      <c r="B85" s="21"/>
      <c r="C85" s="22" t="s">
        <v>171</v>
      </c>
      <c r="D85" s="21"/>
      <c r="E85" s="21"/>
      <c r="F85" s="21"/>
      <c r="G85" s="21"/>
      <c r="H85" s="23" t="s">
        <v>148</v>
      </c>
    </row>
    <row r="86" spans="1:10" x14ac:dyDescent="0.2">
      <c r="A86" s="21"/>
      <c r="B86" s="21"/>
      <c r="C86" s="22" t="s">
        <v>147</v>
      </c>
      <c r="D86" s="21"/>
      <c r="E86" s="21" t="s">
        <v>148</v>
      </c>
      <c r="F86" s="33" t="s">
        <v>150</v>
      </c>
      <c r="G86" s="30">
        <v>0</v>
      </c>
      <c r="H86" s="23" t="s">
        <v>148</v>
      </c>
    </row>
    <row r="87" spans="1:10" x14ac:dyDescent="0.2">
      <c r="A87" s="21"/>
      <c r="B87" s="21"/>
      <c r="C87" s="31"/>
      <c r="D87" s="21"/>
      <c r="E87" s="21"/>
      <c r="F87" s="32"/>
      <c r="G87" s="32"/>
      <c r="H87" s="23" t="s">
        <v>148</v>
      </c>
    </row>
    <row r="88" spans="1:10" x14ac:dyDescent="0.2">
      <c r="A88" s="21"/>
      <c r="B88" s="21"/>
      <c r="C88" s="22" t="s">
        <v>172</v>
      </c>
      <c r="D88" s="21"/>
      <c r="E88" s="21"/>
      <c r="F88" s="32"/>
      <c r="G88" s="32"/>
      <c r="H88" s="23" t="s">
        <v>148</v>
      </c>
    </row>
    <row r="89" spans="1:10" x14ac:dyDescent="0.2">
      <c r="A89" s="21"/>
      <c r="B89" s="21"/>
      <c r="C89" s="22" t="s">
        <v>147</v>
      </c>
      <c r="D89" s="21"/>
      <c r="E89" s="21" t="s">
        <v>148</v>
      </c>
      <c r="F89" s="33" t="s">
        <v>150</v>
      </c>
      <c r="G89" s="30">
        <v>0</v>
      </c>
      <c r="H89" s="23" t="s">
        <v>148</v>
      </c>
    </row>
    <row r="90" spans="1:10" x14ac:dyDescent="0.2">
      <c r="A90" s="21"/>
      <c r="B90" s="21"/>
      <c r="C90" s="31"/>
      <c r="D90" s="21"/>
      <c r="E90" s="21"/>
      <c r="F90" s="32"/>
      <c r="G90" s="32"/>
      <c r="H90" s="23" t="s">
        <v>148</v>
      </c>
    </row>
    <row r="91" spans="1:10" x14ac:dyDescent="0.2">
      <c r="A91" s="35"/>
      <c r="B91" s="25"/>
      <c r="C91" s="25" t="s">
        <v>571</v>
      </c>
      <c r="D91" s="25"/>
      <c r="E91" s="35"/>
      <c r="F91" s="27">
        <v>583.27440000000001</v>
      </c>
      <c r="G91" s="28">
        <v>4.1214299999999997E-3</v>
      </c>
      <c r="H91" s="23" t="s">
        <v>148</v>
      </c>
    </row>
    <row r="92" spans="1:10" x14ac:dyDescent="0.2">
      <c r="A92" s="35"/>
      <c r="B92" s="25"/>
      <c r="C92" s="34" t="s">
        <v>875</v>
      </c>
      <c r="D92" s="25"/>
      <c r="E92" s="35"/>
      <c r="F92" s="27">
        <v>-4099.4619941499996</v>
      </c>
      <c r="G92" s="28">
        <v>-2.896688E-2</v>
      </c>
      <c r="H92" s="23" t="s">
        <v>148</v>
      </c>
    </row>
    <row r="93" spans="1:10" x14ac:dyDescent="0.2">
      <c r="A93" s="31"/>
      <c r="B93" s="31"/>
      <c r="C93" s="22" t="s">
        <v>174</v>
      </c>
      <c r="D93" s="32"/>
      <c r="E93" s="32"/>
      <c r="F93" s="29">
        <v>141522.41151867301</v>
      </c>
      <c r="G93" s="36">
        <v>1.0000000099999999</v>
      </c>
      <c r="H93" s="23" t="s">
        <v>148</v>
      </c>
    </row>
    <row r="94" spans="1:10" x14ac:dyDescent="0.2">
      <c r="A94" s="66"/>
      <c r="B94" s="66"/>
      <c r="C94" s="66"/>
      <c r="D94" s="67"/>
      <c r="E94" s="67"/>
      <c r="F94" s="67"/>
      <c r="G94" s="67"/>
    </row>
    <row r="95" spans="1:10" x14ac:dyDescent="0.2">
      <c r="A95" s="39"/>
      <c r="B95" s="217" t="s">
        <v>848</v>
      </c>
      <c r="C95" s="217"/>
      <c r="D95" s="217"/>
      <c r="E95" s="217"/>
      <c r="F95" s="217"/>
      <c r="G95" s="217"/>
      <c r="H95" s="217"/>
      <c r="J95" s="41"/>
    </row>
    <row r="96" spans="1:10" x14ac:dyDescent="0.2">
      <c r="A96" s="39"/>
      <c r="B96" s="217" t="s">
        <v>849</v>
      </c>
      <c r="C96" s="217"/>
      <c r="D96" s="217"/>
      <c r="E96" s="217"/>
      <c r="F96" s="217"/>
      <c r="G96" s="217"/>
      <c r="H96" s="217"/>
      <c r="J96" s="41"/>
    </row>
    <row r="97" spans="1:17" x14ac:dyDescent="0.2">
      <c r="A97" s="39"/>
      <c r="B97" s="217" t="s">
        <v>850</v>
      </c>
      <c r="C97" s="217"/>
      <c r="D97" s="217"/>
      <c r="E97" s="217"/>
      <c r="F97" s="217"/>
      <c r="G97" s="217"/>
      <c r="H97" s="217"/>
      <c r="J97" s="41"/>
    </row>
    <row r="98" spans="1:17" s="43" customFormat="1" ht="66.75" customHeight="1" x14ac:dyDescent="0.25">
      <c r="A98" s="42"/>
      <c r="B98" s="218" t="s">
        <v>851</v>
      </c>
      <c r="C98" s="218"/>
      <c r="D98" s="218"/>
      <c r="E98" s="218"/>
      <c r="F98" s="218"/>
      <c r="G98" s="218"/>
      <c r="H98" s="218"/>
      <c r="I98"/>
      <c r="J98" s="41"/>
      <c r="K98"/>
      <c r="L98"/>
      <c r="M98"/>
      <c r="N98"/>
      <c r="O98"/>
      <c r="P98"/>
      <c r="Q98"/>
    </row>
    <row r="99" spans="1:17" x14ac:dyDescent="0.2">
      <c r="A99" s="39"/>
      <c r="B99" s="217" t="s">
        <v>852</v>
      </c>
      <c r="C99" s="217"/>
      <c r="D99" s="217"/>
      <c r="E99" s="217"/>
      <c r="F99" s="217"/>
      <c r="G99" s="217"/>
      <c r="H99" s="217"/>
      <c r="J99" s="41"/>
    </row>
    <row r="100" spans="1:17" x14ac:dyDescent="0.2">
      <c r="A100" s="45"/>
      <c r="B100" s="45"/>
      <c r="C100" s="45"/>
      <c r="D100" s="47"/>
      <c r="E100" s="47"/>
      <c r="F100" s="47"/>
      <c r="G100" s="47"/>
    </row>
    <row r="101" spans="1:17" x14ac:dyDescent="0.2">
      <c r="A101" s="45"/>
      <c r="B101" s="214" t="s">
        <v>175</v>
      </c>
      <c r="C101" s="215"/>
      <c r="D101" s="216"/>
      <c r="E101" s="46"/>
      <c r="F101" s="47"/>
      <c r="G101" s="47"/>
    </row>
    <row r="102" spans="1:17" ht="26.25" customHeight="1" x14ac:dyDescent="0.2">
      <c r="A102" s="45"/>
      <c r="B102" s="212" t="s">
        <v>176</v>
      </c>
      <c r="C102" s="213"/>
      <c r="D102" s="22" t="s">
        <v>177</v>
      </c>
      <c r="E102" s="46"/>
      <c r="F102" s="47"/>
      <c r="G102" s="47"/>
    </row>
    <row r="103" spans="1:17" ht="12.75" customHeight="1" x14ac:dyDescent="0.2">
      <c r="A103" s="45"/>
      <c r="B103" s="210" t="s">
        <v>853</v>
      </c>
      <c r="C103" s="211"/>
      <c r="D103" s="22" t="s">
        <v>177</v>
      </c>
      <c r="E103" s="46"/>
      <c r="F103" s="47"/>
      <c r="G103" s="47"/>
    </row>
    <row r="104" spans="1:17" x14ac:dyDescent="0.2">
      <c r="A104" s="45"/>
      <c r="B104" s="212" t="s">
        <v>178</v>
      </c>
      <c r="C104" s="213"/>
      <c r="D104" s="32" t="s">
        <v>148</v>
      </c>
      <c r="E104" s="46"/>
      <c r="F104" s="47"/>
      <c r="G104" s="47"/>
    </row>
    <row r="105" spans="1:17" x14ac:dyDescent="0.2">
      <c r="A105" s="50"/>
      <c r="B105" s="51" t="s">
        <v>148</v>
      </c>
      <c r="C105" s="51" t="s">
        <v>854</v>
      </c>
      <c r="D105" s="51" t="s">
        <v>179</v>
      </c>
      <c r="E105" s="50"/>
      <c r="F105" s="50"/>
      <c r="G105" s="50"/>
      <c r="H105" s="50"/>
      <c r="J105" s="41"/>
    </row>
    <row r="106" spans="1:17" x14ac:dyDescent="0.2">
      <c r="A106" s="50"/>
      <c r="B106" s="52" t="s">
        <v>180</v>
      </c>
      <c r="C106" s="53">
        <v>45716</v>
      </c>
      <c r="D106" s="53">
        <v>45747</v>
      </c>
      <c r="E106" s="50"/>
      <c r="F106" s="50"/>
      <c r="G106" s="50"/>
      <c r="J106" s="41"/>
    </row>
    <row r="107" spans="1:17" x14ac:dyDescent="0.2">
      <c r="A107" s="54"/>
      <c r="B107" s="25" t="s">
        <v>181</v>
      </c>
      <c r="C107" s="55">
        <v>100.48650000000001</v>
      </c>
      <c r="D107" s="55">
        <v>107.0204</v>
      </c>
      <c r="E107" s="54"/>
      <c r="F107" s="56"/>
      <c r="G107" s="57"/>
    </row>
    <row r="108" spans="1:17" x14ac:dyDescent="0.2">
      <c r="A108" s="54"/>
      <c r="B108" s="25" t="s">
        <v>1025</v>
      </c>
      <c r="C108" s="55">
        <v>31.668800000000001</v>
      </c>
      <c r="D108" s="55">
        <v>33.727899999999998</v>
      </c>
      <c r="E108" s="54"/>
      <c r="F108" s="56"/>
      <c r="G108" s="57"/>
    </row>
    <row r="109" spans="1:17" x14ac:dyDescent="0.2">
      <c r="A109" s="54"/>
      <c r="B109" s="25" t="s">
        <v>182</v>
      </c>
      <c r="C109" s="55">
        <v>89.499799999999993</v>
      </c>
      <c r="D109" s="55">
        <v>95.215100000000007</v>
      </c>
      <c r="E109" s="54"/>
      <c r="F109" s="56"/>
      <c r="G109" s="57"/>
    </row>
    <row r="110" spans="1:17" x14ac:dyDescent="0.2">
      <c r="A110" s="54"/>
      <c r="B110" s="25" t="s">
        <v>1026</v>
      </c>
      <c r="C110" s="55">
        <v>27.745899999999999</v>
      </c>
      <c r="D110" s="55">
        <v>29.517700000000001</v>
      </c>
      <c r="E110" s="54"/>
      <c r="F110" s="56"/>
      <c r="G110" s="57"/>
    </row>
    <row r="111" spans="1:17" x14ac:dyDescent="0.2">
      <c r="A111" s="54"/>
      <c r="B111" s="54"/>
      <c r="C111" s="54"/>
      <c r="D111" s="54"/>
      <c r="E111" s="54"/>
      <c r="F111" s="54"/>
      <c r="G111" s="54"/>
    </row>
    <row r="112" spans="1:17" x14ac:dyDescent="0.2">
      <c r="A112" s="50"/>
      <c r="B112" s="210" t="s">
        <v>855</v>
      </c>
      <c r="C112" s="211"/>
      <c r="D112" s="48" t="s">
        <v>177</v>
      </c>
      <c r="E112" s="50"/>
      <c r="F112" s="50"/>
      <c r="G112" s="50"/>
    </row>
    <row r="113" spans="1:7" x14ac:dyDescent="0.2">
      <c r="A113" s="50"/>
      <c r="B113" s="75"/>
      <c r="C113" s="75"/>
      <c r="D113" s="75"/>
      <c r="E113" s="50"/>
      <c r="F113" s="50"/>
      <c r="G113" s="50"/>
    </row>
    <row r="114" spans="1:7" ht="27" customHeight="1" x14ac:dyDescent="0.2">
      <c r="A114" s="50"/>
      <c r="B114" s="210" t="s">
        <v>183</v>
      </c>
      <c r="C114" s="211"/>
      <c r="D114" s="48" t="s">
        <v>1004</v>
      </c>
      <c r="E114" s="61"/>
      <c r="F114" s="50"/>
      <c r="G114" s="50"/>
    </row>
    <row r="115" spans="1:7" ht="24.75" customHeight="1" x14ac:dyDescent="0.2">
      <c r="A115" s="50"/>
      <c r="B115" s="210" t="s">
        <v>184</v>
      </c>
      <c r="C115" s="211"/>
      <c r="D115" s="48" t="s">
        <v>177</v>
      </c>
      <c r="E115" s="61"/>
      <c r="F115" s="50"/>
      <c r="G115" s="50"/>
    </row>
    <row r="116" spans="1:7" x14ac:dyDescent="0.2">
      <c r="A116" s="50"/>
      <c r="B116" s="210" t="s">
        <v>185</v>
      </c>
      <c r="C116" s="211"/>
      <c r="D116" s="48" t="s">
        <v>177</v>
      </c>
      <c r="E116" s="61"/>
      <c r="F116" s="50"/>
      <c r="G116" s="50"/>
    </row>
    <row r="117" spans="1:7" x14ac:dyDescent="0.2">
      <c r="A117" s="50"/>
      <c r="B117" s="210" t="s">
        <v>186</v>
      </c>
      <c r="C117" s="211"/>
      <c r="D117" s="62">
        <v>0.82566752117298847</v>
      </c>
      <c r="E117" s="50"/>
      <c r="F117" s="40"/>
      <c r="G117" s="60"/>
    </row>
    <row r="119" spans="1:7" x14ac:dyDescent="0.2">
      <c r="B119" s="219" t="s">
        <v>856</v>
      </c>
      <c r="C119" s="219"/>
    </row>
    <row r="121" spans="1:7" ht="153.75" customHeight="1" x14ac:dyDescent="0.2"/>
    <row r="124" spans="1:7" x14ac:dyDescent="0.2">
      <c r="B124" s="63" t="s">
        <v>857</v>
      </c>
      <c r="C124" s="64"/>
      <c r="D124" s="63"/>
    </row>
    <row r="125" spans="1:7" x14ac:dyDescent="0.2">
      <c r="B125" s="63" t="s">
        <v>1011</v>
      </c>
      <c r="D125" s="63"/>
    </row>
    <row r="126" spans="1:7" ht="165" customHeight="1" x14ac:dyDescent="0.2"/>
    <row r="145" customFormat="1" x14ac:dyDescent="0.2"/>
    <row r="146" customFormat="1" x14ac:dyDescent="0.2"/>
  </sheetData>
  <mergeCells count="18">
    <mergeCell ref="B119:C119"/>
    <mergeCell ref="B112:C112"/>
    <mergeCell ref="B116:C116"/>
    <mergeCell ref="B117:C117"/>
    <mergeCell ref="B114:C114"/>
    <mergeCell ref="B115:C115"/>
    <mergeCell ref="A1:H1"/>
    <mergeCell ref="A2:H2"/>
    <mergeCell ref="A3:H3"/>
    <mergeCell ref="B103:C103"/>
    <mergeCell ref="B104:C104"/>
    <mergeCell ref="B101:D101"/>
    <mergeCell ref="B102:C102"/>
    <mergeCell ref="B95:H95"/>
    <mergeCell ref="B96:H96"/>
    <mergeCell ref="B97:H97"/>
    <mergeCell ref="B98:H98"/>
    <mergeCell ref="B99:H99"/>
  </mergeCells>
  <hyperlinks>
    <hyperlink ref="I1" location="Index!B2" display="Index" xr:uid="{1E50CD1B-CBD8-45FC-8267-3755140F0F0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5C05-2CB9-4085-A14F-E841C2F4D9EE}">
  <sheetPr>
    <outlinePr summaryBelow="0" summaryRight="0"/>
  </sheetPr>
  <dimension ref="A1:Q10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5.42578125" customWidth="1"/>
    <col min="5" max="5" width="12.425781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187</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1"/>
      <c r="B7" s="21"/>
      <c r="C7" s="22" t="s">
        <v>147</v>
      </c>
      <c r="D7" s="21"/>
      <c r="E7" s="21" t="s">
        <v>148</v>
      </c>
      <c r="F7" s="33" t="s">
        <v>150</v>
      </c>
      <c r="G7" s="30">
        <v>0</v>
      </c>
      <c r="H7" s="23" t="s">
        <v>148</v>
      </c>
    </row>
    <row r="8" spans="1:9" x14ac:dyDescent="0.2">
      <c r="A8" s="21"/>
      <c r="B8" s="21"/>
      <c r="C8" s="31"/>
      <c r="D8" s="21"/>
      <c r="E8" s="21"/>
      <c r="F8" s="32"/>
      <c r="G8" s="32"/>
      <c r="H8" s="23" t="s">
        <v>148</v>
      </c>
    </row>
    <row r="9" spans="1:9" x14ac:dyDescent="0.2">
      <c r="A9" s="21"/>
      <c r="B9" s="21"/>
      <c r="C9" s="22" t="s">
        <v>149</v>
      </c>
      <c r="D9" s="21"/>
      <c r="E9" s="21"/>
      <c r="F9" s="21"/>
      <c r="G9" s="21"/>
      <c r="H9" s="23" t="s">
        <v>148</v>
      </c>
    </row>
    <row r="10" spans="1:9" x14ac:dyDescent="0.2">
      <c r="A10" s="21"/>
      <c r="B10" s="21"/>
      <c r="C10" s="22" t="s">
        <v>147</v>
      </c>
      <c r="D10" s="21"/>
      <c r="E10" s="21" t="s">
        <v>148</v>
      </c>
      <c r="F10" s="33" t="s">
        <v>150</v>
      </c>
      <c r="G10" s="30">
        <v>0</v>
      </c>
      <c r="H10" s="23" t="s">
        <v>148</v>
      </c>
    </row>
    <row r="11" spans="1:9" x14ac:dyDescent="0.2">
      <c r="A11" s="21"/>
      <c r="B11" s="21"/>
      <c r="C11" s="31"/>
      <c r="D11" s="21"/>
      <c r="E11" s="21"/>
      <c r="F11" s="32"/>
      <c r="G11" s="32"/>
      <c r="H11" s="23" t="s">
        <v>148</v>
      </c>
    </row>
    <row r="12" spans="1:9" x14ac:dyDescent="0.2">
      <c r="A12" s="21"/>
      <c r="B12" s="21"/>
      <c r="C12" s="22" t="s">
        <v>151</v>
      </c>
      <c r="D12" s="21"/>
      <c r="E12" s="21"/>
      <c r="F12" s="21"/>
      <c r="G12" s="21"/>
      <c r="H12" s="23" t="s">
        <v>148</v>
      </c>
    </row>
    <row r="13" spans="1:9" x14ac:dyDescent="0.2">
      <c r="A13" s="21"/>
      <c r="B13" s="21"/>
      <c r="C13" s="22" t="s">
        <v>147</v>
      </c>
      <c r="D13" s="21"/>
      <c r="E13" s="21" t="s">
        <v>148</v>
      </c>
      <c r="F13" s="33" t="s">
        <v>150</v>
      </c>
      <c r="G13" s="30">
        <v>0</v>
      </c>
      <c r="H13" s="23" t="s">
        <v>148</v>
      </c>
    </row>
    <row r="14" spans="1:9" x14ac:dyDescent="0.2">
      <c r="A14" s="21"/>
      <c r="B14" s="21"/>
      <c r="C14" s="31"/>
      <c r="D14" s="21"/>
      <c r="E14" s="21"/>
      <c r="F14" s="32"/>
      <c r="G14" s="32"/>
      <c r="H14" s="23" t="s">
        <v>148</v>
      </c>
    </row>
    <row r="15" spans="1:9" x14ac:dyDescent="0.2">
      <c r="A15" s="21"/>
      <c r="B15" s="21"/>
      <c r="C15" s="22" t="s">
        <v>152</v>
      </c>
      <c r="D15" s="21"/>
      <c r="E15" s="21"/>
      <c r="F15" s="21"/>
      <c r="G15" s="21"/>
      <c r="H15" s="23" t="s">
        <v>148</v>
      </c>
    </row>
    <row r="16" spans="1:9" x14ac:dyDescent="0.2">
      <c r="A16" s="21"/>
      <c r="B16" s="21"/>
      <c r="C16" s="22" t="s">
        <v>147</v>
      </c>
      <c r="D16" s="21"/>
      <c r="E16" s="21" t="s">
        <v>148</v>
      </c>
      <c r="F16" s="33" t="s">
        <v>150</v>
      </c>
      <c r="G16" s="30">
        <v>0</v>
      </c>
      <c r="H16" s="23" t="s">
        <v>148</v>
      </c>
    </row>
    <row r="17" spans="1:8" x14ac:dyDescent="0.2">
      <c r="A17" s="21"/>
      <c r="B17" s="21"/>
      <c r="C17" s="31"/>
      <c r="D17" s="21"/>
      <c r="E17" s="21"/>
      <c r="F17" s="32"/>
      <c r="G17" s="32"/>
      <c r="H17" s="23" t="s">
        <v>148</v>
      </c>
    </row>
    <row r="18" spans="1:8" x14ac:dyDescent="0.2">
      <c r="A18" s="21"/>
      <c r="B18" s="21"/>
      <c r="C18" s="22" t="s">
        <v>153</v>
      </c>
      <c r="D18" s="21"/>
      <c r="E18" s="21"/>
      <c r="F18" s="32"/>
      <c r="G18" s="32"/>
      <c r="H18" s="23" t="s">
        <v>148</v>
      </c>
    </row>
    <row r="19" spans="1:8" x14ac:dyDescent="0.2">
      <c r="A19" s="21"/>
      <c r="B19" s="21"/>
      <c r="C19" s="22" t="s">
        <v>147</v>
      </c>
      <c r="D19" s="21"/>
      <c r="E19" s="21" t="s">
        <v>148</v>
      </c>
      <c r="F19" s="33" t="s">
        <v>150</v>
      </c>
      <c r="G19" s="30">
        <v>0</v>
      </c>
      <c r="H19" s="23" t="s">
        <v>148</v>
      </c>
    </row>
    <row r="20" spans="1:8" x14ac:dyDescent="0.2">
      <c r="A20" s="21"/>
      <c r="B20" s="21"/>
      <c r="C20" s="31"/>
      <c r="D20" s="21"/>
      <c r="E20" s="21"/>
      <c r="F20" s="32"/>
      <c r="G20" s="32"/>
      <c r="H20" s="23" t="s">
        <v>148</v>
      </c>
    </row>
    <row r="21" spans="1:8" x14ac:dyDescent="0.2">
      <c r="A21" s="21"/>
      <c r="B21" s="21"/>
      <c r="C21" s="22" t="s">
        <v>154</v>
      </c>
      <c r="D21" s="21"/>
      <c r="E21" s="21"/>
      <c r="F21" s="32"/>
      <c r="G21" s="32"/>
      <c r="H21" s="23" t="s">
        <v>148</v>
      </c>
    </row>
    <row r="22" spans="1:8" x14ac:dyDescent="0.2">
      <c r="A22" s="21"/>
      <c r="B22" s="21"/>
      <c r="C22" s="22" t="s">
        <v>147</v>
      </c>
      <c r="D22" s="21"/>
      <c r="E22" s="21" t="s">
        <v>148</v>
      </c>
      <c r="F22" s="33" t="s">
        <v>150</v>
      </c>
      <c r="G22" s="30">
        <v>0</v>
      </c>
      <c r="H22" s="23" t="s">
        <v>148</v>
      </c>
    </row>
    <row r="23" spans="1:8" x14ac:dyDescent="0.2">
      <c r="A23" s="21"/>
      <c r="B23" s="21"/>
      <c r="C23" s="31"/>
      <c r="D23" s="21"/>
      <c r="E23" s="21"/>
      <c r="F23" s="32"/>
      <c r="G23" s="32"/>
      <c r="H23" s="23" t="s">
        <v>148</v>
      </c>
    </row>
    <row r="24" spans="1:8" x14ac:dyDescent="0.2">
      <c r="A24" s="21"/>
      <c r="B24" s="21"/>
      <c r="C24" s="22" t="s">
        <v>155</v>
      </c>
      <c r="D24" s="21"/>
      <c r="E24" s="21"/>
      <c r="F24" s="29">
        <v>0</v>
      </c>
      <c r="G24" s="30">
        <v>0</v>
      </c>
      <c r="H24" s="23" t="s">
        <v>148</v>
      </c>
    </row>
    <row r="25" spans="1:8" x14ac:dyDescent="0.2">
      <c r="A25" s="21"/>
      <c r="B25" s="21"/>
      <c r="C25" s="31"/>
      <c r="D25" s="21"/>
      <c r="E25" s="21"/>
      <c r="F25" s="32"/>
      <c r="G25" s="32"/>
      <c r="H25" s="23" t="s">
        <v>148</v>
      </c>
    </row>
    <row r="26" spans="1:8" x14ac:dyDescent="0.2">
      <c r="A26" s="21"/>
      <c r="B26" s="21"/>
      <c r="C26" s="22" t="s">
        <v>156</v>
      </c>
      <c r="D26" s="21"/>
      <c r="E26" s="21"/>
      <c r="F26" s="32"/>
      <c r="G26" s="32"/>
      <c r="H26" s="23" t="s">
        <v>148</v>
      </c>
    </row>
    <row r="27" spans="1:8" x14ac:dyDescent="0.2">
      <c r="A27" s="21"/>
      <c r="B27" s="21"/>
      <c r="C27" s="22" t="s">
        <v>10</v>
      </c>
      <c r="D27" s="21"/>
      <c r="E27" s="21"/>
      <c r="F27" s="32"/>
      <c r="G27" s="32"/>
      <c r="H27" s="23" t="s">
        <v>148</v>
      </c>
    </row>
    <row r="28" spans="1:8" x14ac:dyDescent="0.2">
      <c r="A28" s="21"/>
      <c r="B28" s="21"/>
      <c r="C28" s="22" t="s">
        <v>147</v>
      </c>
      <c r="D28" s="21"/>
      <c r="E28" s="21" t="s">
        <v>148</v>
      </c>
      <c r="F28" s="33" t="s">
        <v>150</v>
      </c>
      <c r="G28" s="30">
        <v>0</v>
      </c>
      <c r="H28" s="23" t="s">
        <v>148</v>
      </c>
    </row>
    <row r="29" spans="1:8" x14ac:dyDescent="0.2">
      <c r="A29" s="21"/>
      <c r="B29" s="21"/>
      <c r="C29" s="31"/>
      <c r="D29" s="21"/>
      <c r="E29" s="21"/>
      <c r="F29" s="32"/>
      <c r="G29" s="32"/>
      <c r="H29" s="23" t="s">
        <v>148</v>
      </c>
    </row>
    <row r="30" spans="1:8" x14ac:dyDescent="0.2">
      <c r="A30" s="21"/>
      <c r="B30" s="21"/>
      <c r="C30" s="22" t="s">
        <v>157</v>
      </c>
      <c r="D30" s="21"/>
      <c r="E30" s="21"/>
      <c r="F30" s="21"/>
      <c r="G30" s="21"/>
      <c r="H30" s="23" t="s">
        <v>148</v>
      </c>
    </row>
    <row r="31" spans="1:8" x14ac:dyDescent="0.2">
      <c r="A31" s="21"/>
      <c r="B31" s="21"/>
      <c r="C31" s="22" t="s">
        <v>147</v>
      </c>
      <c r="D31" s="21"/>
      <c r="E31" s="21" t="s">
        <v>148</v>
      </c>
      <c r="F31" s="33" t="s">
        <v>150</v>
      </c>
      <c r="G31" s="30">
        <v>0</v>
      </c>
      <c r="H31" s="23" t="s">
        <v>148</v>
      </c>
    </row>
    <row r="32" spans="1:8" x14ac:dyDescent="0.2">
      <c r="A32" s="21"/>
      <c r="B32" s="21"/>
      <c r="C32" s="31"/>
      <c r="D32" s="21"/>
      <c r="E32" s="21"/>
      <c r="F32" s="32"/>
      <c r="G32" s="32"/>
      <c r="H32" s="23" t="s">
        <v>148</v>
      </c>
    </row>
    <row r="33" spans="1:8" x14ac:dyDescent="0.2">
      <c r="A33" s="21"/>
      <c r="B33" s="21"/>
      <c r="C33" s="22" t="s">
        <v>158</v>
      </c>
      <c r="D33" s="21"/>
      <c r="E33" s="21"/>
      <c r="F33" s="21"/>
      <c r="G33" s="21"/>
      <c r="H33" s="23" t="s">
        <v>148</v>
      </c>
    </row>
    <row r="34" spans="1:8" x14ac:dyDescent="0.2">
      <c r="A34" s="21"/>
      <c r="B34" s="21"/>
      <c r="C34" s="22" t="s">
        <v>147</v>
      </c>
      <c r="D34" s="21"/>
      <c r="E34" s="21" t="s">
        <v>148</v>
      </c>
      <c r="F34" s="33" t="s">
        <v>150</v>
      </c>
      <c r="G34" s="30">
        <v>0</v>
      </c>
      <c r="H34" s="23" t="s">
        <v>148</v>
      </c>
    </row>
    <row r="35" spans="1:8" x14ac:dyDescent="0.2">
      <c r="A35" s="21"/>
      <c r="B35" s="21"/>
      <c r="C35" s="31"/>
      <c r="D35" s="21"/>
      <c r="E35" s="21"/>
      <c r="F35" s="32"/>
      <c r="G35" s="32"/>
      <c r="H35" s="23" t="s">
        <v>148</v>
      </c>
    </row>
    <row r="36" spans="1:8" x14ac:dyDescent="0.2">
      <c r="A36" s="21"/>
      <c r="B36" s="21"/>
      <c r="C36" s="22" t="s">
        <v>159</v>
      </c>
      <c r="D36" s="21"/>
      <c r="E36" s="21"/>
      <c r="F36" s="32"/>
      <c r="G36" s="32"/>
      <c r="H36" s="23" t="s">
        <v>148</v>
      </c>
    </row>
    <row r="37" spans="1:8" x14ac:dyDescent="0.2">
      <c r="A37" s="21"/>
      <c r="B37" s="21"/>
      <c r="C37" s="22" t="s">
        <v>147</v>
      </c>
      <c r="D37" s="21"/>
      <c r="E37" s="21" t="s">
        <v>148</v>
      </c>
      <c r="F37" s="33" t="s">
        <v>150</v>
      </c>
      <c r="G37" s="30">
        <v>0</v>
      </c>
      <c r="H37" s="23" t="s">
        <v>148</v>
      </c>
    </row>
    <row r="38" spans="1:8" x14ac:dyDescent="0.2">
      <c r="A38" s="21"/>
      <c r="B38" s="21"/>
      <c r="C38" s="31"/>
      <c r="D38" s="21"/>
      <c r="E38" s="21"/>
      <c r="F38" s="32"/>
      <c r="G38" s="32"/>
      <c r="H38" s="23" t="s">
        <v>148</v>
      </c>
    </row>
    <row r="39" spans="1:8" x14ac:dyDescent="0.2">
      <c r="A39" s="21"/>
      <c r="B39" s="21"/>
      <c r="C39" s="22" t="s">
        <v>160</v>
      </c>
      <c r="D39" s="21"/>
      <c r="E39" s="21"/>
      <c r="F39" s="29">
        <v>0</v>
      </c>
      <c r="G39" s="30">
        <v>0</v>
      </c>
      <c r="H39" s="23" t="s">
        <v>148</v>
      </c>
    </row>
    <row r="40" spans="1:8" x14ac:dyDescent="0.2">
      <c r="A40" s="21"/>
      <c r="B40" s="21"/>
      <c r="C40" s="31"/>
      <c r="D40" s="21"/>
      <c r="E40" s="21"/>
      <c r="F40" s="32"/>
      <c r="G40" s="32"/>
      <c r="H40" s="23" t="s">
        <v>148</v>
      </c>
    </row>
    <row r="41" spans="1:8" x14ac:dyDescent="0.2">
      <c r="A41" s="21"/>
      <c r="B41" s="21"/>
      <c r="C41" s="22" t="s">
        <v>161</v>
      </c>
      <c r="D41" s="21"/>
      <c r="E41" s="21"/>
      <c r="F41" s="32"/>
      <c r="G41" s="32"/>
      <c r="H41" s="23" t="s">
        <v>148</v>
      </c>
    </row>
    <row r="42" spans="1:8" x14ac:dyDescent="0.2">
      <c r="A42" s="21"/>
      <c r="B42" s="21"/>
      <c r="C42" s="22" t="s">
        <v>162</v>
      </c>
      <c r="D42" s="21"/>
      <c r="E42" s="21"/>
      <c r="F42" s="32"/>
      <c r="G42" s="32"/>
      <c r="H42" s="23" t="s">
        <v>148</v>
      </c>
    </row>
    <row r="43" spans="1:8" x14ac:dyDescent="0.2">
      <c r="A43" s="21"/>
      <c r="B43" s="21"/>
      <c r="C43" s="22" t="s">
        <v>147</v>
      </c>
      <c r="D43" s="21"/>
      <c r="E43" s="21" t="s">
        <v>148</v>
      </c>
      <c r="F43" s="33" t="s">
        <v>150</v>
      </c>
      <c r="G43" s="30">
        <v>0</v>
      </c>
      <c r="H43" s="23" t="s">
        <v>148</v>
      </c>
    </row>
    <row r="44" spans="1:8" x14ac:dyDescent="0.2">
      <c r="A44" s="21"/>
      <c r="B44" s="21"/>
      <c r="C44" s="31"/>
      <c r="D44" s="21"/>
      <c r="E44" s="21"/>
      <c r="F44" s="32"/>
      <c r="G44" s="32"/>
      <c r="H44" s="23" t="s">
        <v>148</v>
      </c>
    </row>
    <row r="45" spans="1:8" x14ac:dyDescent="0.2">
      <c r="A45" s="21"/>
      <c r="B45" s="21"/>
      <c r="C45" s="22" t="s">
        <v>163</v>
      </c>
      <c r="D45" s="21"/>
      <c r="E45" s="21"/>
      <c r="F45" s="32"/>
      <c r="G45" s="32"/>
      <c r="H45" s="23" t="s">
        <v>148</v>
      </c>
    </row>
    <row r="46" spans="1:8" x14ac:dyDescent="0.2">
      <c r="A46" s="21"/>
      <c r="B46" s="21"/>
      <c r="C46" s="22" t="s">
        <v>147</v>
      </c>
      <c r="D46" s="21"/>
      <c r="E46" s="21" t="s">
        <v>148</v>
      </c>
      <c r="F46" s="33" t="s">
        <v>150</v>
      </c>
      <c r="G46" s="30">
        <v>0</v>
      </c>
      <c r="H46" s="23" t="s">
        <v>148</v>
      </c>
    </row>
    <row r="47" spans="1:8" x14ac:dyDescent="0.2">
      <c r="A47" s="21"/>
      <c r="B47" s="21"/>
      <c r="C47" s="31"/>
      <c r="D47" s="21"/>
      <c r="E47" s="21"/>
      <c r="F47" s="32"/>
      <c r="G47" s="32"/>
      <c r="H47" s="23" t="s">
        <v>148</v>
      </c>
    </row>
    <row r="48" spans="1:8" x14ac:dyDescent="0.2">
      <c r="A48" s="21"/>
      <c r="B48" s="21"/>
      <c r="C48" s="22" t="s">
        <v>164</v>
      </c>
      <c r="D48" s="21"/>
      <c r="E48" s="21"/>
      <c r="F48" s="32"/>
      <c r="G48" s="32"/>
      <c r="H48" s="23" t="s">
        <v>148</v>
      </c>
    </row>
    <row r="49" spans="1:8" x14ac:dyDescent="0.2">
      <c r="A49" s="21"/>
      <c r="B49" s="21"/>
      <c r="C49" s="22" t="s">
        <v>147</v>
      </c>
      <c r="D49" s="21"/>
      <c r="E49" s="21" t="s">
        <v>148</v>
      </c>
      <c r="F49" s="33" t="s">
        <v>150</v>
      </c>
      <c r="G49" s="30">
        <v>0</v>
      </c>
      <c r="H49" s="23" t="s">
        <v>148</v>
      </c>
    </row>
    <row r="50" spans="1:8" x14ac:dyDescent="0.2">
      <c r="A50" s="21"/>
      <c r="B50" s="21"/>
      <c r="C50" s="31"/>
      <c r="D50" s="21"/>
      <c r="E50" s="21"/>
      <c r="F50" s="32"/>
      <c r="G50" s="32"/>
      <c r="H50" s="23" t="s">
        <v>148</v>
      </c>
    </row>
    <row r="51" spans="1:8" x14ac:dyDescent="0.2">
      <c r="A51" s="21"/>
      <c r="B51" s="21"/>
      <c r="C51" s="22" t="s">
        <v>165</v>
      </c>
      <c r="D51" s="21"/>
      <c r="E51" s="21"/>
      <c r="F51" s="32"/>
      <c r="G51" s="32"/>
      <c r="H51" s="23" t="s">
        <v>148</v>
      </c>
    </row>
    <row r="52" spans="1:8" x14ac:dyDescent="0.2">
      <c r="A52" s="24">
        <v>1</v>
      </c>
      <c r="B52" s="25"/>
      <c r="C52" s="25" t="s">
        <v>166</v>
      </c>
      <c r="D52" s="25"/>
      <c r="E52" s="35"/>
      <c r="F52" s="27">
        <v>451.57712450100001</v>
      </c>
      <c r="G52" s="28">
        <v>4.0719030000000003E-2</v>
      </c>
      <c r="H52" s="23">
        <v>6.76</v>
      </c>
    </row>
    <row r="53" spans="1:8" x14ac:dyDescent="0.2">
      <c r="A53" s="21"/>
      <c r="B53" s="21"/>
      <c r="C53" s="22" t="s">
        <v>147</v>
      </c>
      <c r="D53" s="21"/>
      <c r="E53" s="21" t="s">
        <v>148</v>
      </c>
      <c r="F53" s="29">
        <v>451.57712450100001</v>
      </c>
      <c r="G53" s="30">
        <v>4.0719030000000003E-2</v>
      </c>
      <c r="H53" s="23" t="s">
        <v>148</v>
      </c>
    </row>
    <row r="54" spans="1:8" x14ac:dyDescent="0.2">
      <c r="A54" s="21"/>
      <c r="B54" s="21"/>
      <c r="C54" s="31"/>
      <c r="D54" s="21"/>
      <c r="E54" s="21"/>
      <c r="F54" s="32"/>
      <c r="G54" s="32"/>
      <c r="H54" s="23" t="s">
        <v>148</v>
      </c>
    </row>
    <row r="55" spans="1:8" x14ac:dyDescent="0.2">
      <c r="A55" s="21"/>
      <c r="B55" s="21"/>
      <c r="C55" s="22" t="s">
        <v>167</v>
      </c>
      <c r="D55" s="21"/>
      <c r="E55" s="21"/>
      <c r="F55" s="29">
        <v>451.57712450100001</v>
      </c>
      <c r="G55" s="30">
        <v>4.0719030000000003E-2</v>
      </c>
      <c r="H55" s="23" t="s">
        <v>148</v>
      </c>
    </row>
    <row r="56" spans="1:8" x14ac:dyDescent="0.2">
      <c r="A56" s="21"/>
      <c r="B56" s="21"/>
      <c r="C56" s="32"/>
      <c r="D56" s="21"/>
      <c r="E56" s="21"/>
      <c r="F56" s="21"/>
      <c r="G56" s="21"/>
      <c r="H56" s="23" t="s">
        <v>148</v>
      </c>
    </row>
    <row r="57" spans="1:8" x14ac:dyDescent="0.2">
      <c r="A57" s="21"/>
      <c r="B57" s="21"/>
      <c r="C57" s="22" t="s">
        <v>168</v>
      </c>
      <c r="D57" s="21"/>
      <c r="E57" s="21"/>
      <c r="F57" s="21"/>
      <c r="G57" s="21"/>
      <c r="H57" s="23" t="s">
        <v>148</v>
      </c>
    </row>
    <row r="58" spans="1:8" ht="25.5" x14ac:dyDescent="0.2">
      <c r="A58" s="21"/>
      <c r="B58" s="21"/>
      <c r="C58" s="48" t="s">
        <v>859</v>
      </c>
      <c r="D58" s="21"/>
      <c r="E58" s="21"/>
      <c r="F58" s="21"/>
      <c r="G58" s="21"/>
      <c r="H58" s="23" t="s">
        <v>148</v>
      </c>
    </row>
    <row r="59" spans="1:8" x14ac:dyDescent="0.2">
      <c r="A59" s="24">
        <v>1</v>
      </c>
      <c r="B59" s="25" t="s">
        <v>188</v>
      </c>
      <c r="C59" s="25" t="s">
        <v>189</v>
      </c>
      <c r="D59" s="25"/>
      <c r="E59" s="65">
        <v>8282595.0219999999</v>
      </c>
      <c r="F59" s="27">
        <v>10667.982968118</v>
      </c>
      <c r="G59" s="28">
        <v>0.96193947999999996</v>
      </c>
      <c r="H59" s="23" t="s">
        <v>148</v>
      </c>
    </row>
    <row r="60" spans="1:8" x14ac:dyDescent="0.2">
      <c r="A60" s="21"/>
      <c r="B60" s="21"/>
      <c r="C60" s="22" t="s">
        <v>147</v>
      </c>
      <c r="D60" s="21"/>
      <c r="E60" s="21" t="s">
        <v>148</v>
      </c>
      <c r="F60" s="29">
        <v>10667.982968118</v>
      </c>
      <c r="G60" s="30">
        <v>0.96193947999999996</v>
      </c>
      <c r="H60" s="23" t="s">
        <v>148</v>
      </c>
    </row>
    <row r="61" spans="1:8" x14ac:dyDescent="0.2">
      <c r="A61" s="21"/>
      <c r="B61" s="21"/>
      <c r="C61" s="31"/>
      <c r="D61" s="21"/>
      <c r="E61" s="21"/>
      <c r="F61" s="32"/>
      <c r="G61" s="32"/>
      <c r="H61" s="23" t="s">
        <v>148</v>
      </c>
    </row>
    <row r="62" spans="1:8" x14ac:dyDescent="0.2">
      <c r="A62" s="21"/>
      <c r="B62" s="21"/>
      <c r="C62" s="22" t="s">
        <v>170</v>
      </c>
      <c r="D62" s="21"/>
      <c r="E62" s="21"/>
      <c r="F62" s="21"/>
      <c r="G62" s="21"/>
      <c r="H62" s="23" t="s">
        <v>148</v>
      </c>
    </row>
    <row r="63" spans="1:8" x14ac:dyDescent="0.2">
      <c r="A63" s="21"/>
      <c r="B63" s="21"/>
      <c r="C63" s="22" t="s">
        <v>171</v>
      </c>
      <c r="D63" s="21"/>
      <c r="E63" s="21"/>
      <c r="F63" s="21"/>
      <c r="G63" s="21"/>
      <c r="H63" s="23" t="s">
        <v>148</v>
      </c>
    </row>
    <row r="64" spans="1:8" x14ac:dyDescent="0.2">
      <c r="A64" s="21"/>
      <c r="B64" s="21"/>
      <c r="C64" s="22" t="s">
        <v>147</v>
      </c>
      <c r="D64" s="21"/>
      <c r="E64" s="21" t="s">
        <v>148</v>
      </c>
      <c r="F64" s="33" t="s">
        <v>150</v>
      </c>
      <c r="G64" s="30">
        <v>0</v>
      </c>
      <c r="H64" s="23" t="s">
        <v>148</v>
      </c>
    </row>
    <row r="65" spans="1:17" x14ac:dyDescent="0.2">
      <c r="A65" s="21"/>
      <c r="B65" s="21"/>
      <c r="C65" s="31"/>
      <c r="D65" s="21"/>
      <c r="E65" s="21"/>
      <c r="F65" s="32"/>
      <c r="G65" s="32"/>
      <c r="H65" s="23" t="s">
        <v>148</v>
      </c>
    </row>
    <row r="66" spans="1:17" x14ac:dyDescent="0.2">
      <c r="A66" s="21"/>
      <c r="B66" s="21"/>
      <c r="C66" s="22" t="s">
        <v>172</v>
      </c>
      <c r="D66" s="21"/>
      <c r="E66" s="21"/>
      <c r="F66" s="32"/>
      <c r="G66" s="32"/>
      <c r="H66" s="23" t="s">
        <v>148</v>
      </c>
    </row>
    <row r="67" spans="1:17" x14ac:dyDescent="0.2">
      <c r="A67" s="21"/>
      <c r="B67" s="21"/>
      <c r="C67" s="22" t="s">
        <v>147</v>
      </c>
      <c r="D67" s="21"/>
      <c r="E67" s="21" t="s">
        <v>148</v>
      </c>
      <c r="F67" s="33" t="s">
        <v>150</v>
      </c>
      <c r="G67" s="30">
        <v>0</v>
      </c>
      <c r="H67" s="23" t="s">
        <v>148</v>
      </c>
    </row>
    <row r="68" spans="1:17" x14ac:dyDescent="0.2">
      <c r="A68" s="21"/>
      <c r="B68" s="21"/>
      <c r="C68" s="31"/>
      <c r="D68" s="21"/>
      <c r="E68" s="21"/>
      <c r="F68" s="32"/>
      <c r="G68" s="32"/>
      <c r="H68" s="23" t="s">
        <v>148</v>
      </c>
    </row>
    <row r="69" spans="1:17" x14ac:dyDescent="0.2">
      <c r="A69" s="35"/>
      <c r="B69" s="25"/>
      <c r="C69" s="34" t="s">
        <v>173</v>
      </c>
      <c r="D69" s="25"/>
      <c r="E69" s="35"/>
      <c r="F69" s="27">
        <v>-29.482972159999999</v>
      </c>
      <c r="G69" s="28">
        <v>-2.6584999999999998E-3</v>
      </c>
      <c r="H69" s="23" t="s">
        <v>148</v>
      </c>
    </row>
    <row r="70" spans="1:17" x14ac:dyDescent="0.2">
      <c r="A70" s="31"/>
      <c r="B70" s="31"/>
      <c r="C70" s="22" t="s">
        <v>174</v>
      </c>
      <c r="D70" s="32"/>
      <c r="E70" s="32"/>
      <c r="F70" s="29">
        <v>11090.077120459</v>
      </c>
      <c r="G70" s="36">
        <v>1.0000000099999999</v>
      </c>
      <c r="H70" s="23" t="s">
        <v>148</v>
      </c>
    </row>
    <row r="71" spans="1:17" x14ac:dyDescent="0.2">
      <c r="A71" s="66"/>
      <c r="B71" s="66"/>
      <c r="C71" s="66"/>
      <c r="D71" s="67"/>
      <c r="E71" s="67"/>
      <c r="F71" s="67"/>
      <c r="G71" s="67"/>
    </row>
    <row r="72" spans="1:17" x14ac:dyDescent="0.2">
      <c r="A72" s="39"/>
      <c r="B72" s="217" t="s">
        <v>848</v>
      </c>
      <c r="C72" s="217"/>
      <c r="D72" s="217"/>
      <c r="E72" s="217"/>
      <c r="F72" s="217"/>
      <c r="G72" s="217"/>
      <c r="H72" s="217"/>
      <c r="J72" s="41"/>
    </row>
    <row r="73" spans="1:17" x14ac:dyDescent="0.2">
      <c r="A73" s="39"/>
      <c r="B73" s="217" t="s">
        <v>849</v>
      </c>
      <c r="C73" s="217"/>
      <c r="D73" s="217"/>
      <c r="E73" s="217"/>
      <c r="F73" s="217"/>
      <c r="G73" s="217"/>
      <c r="H73" s="217"/>
      <c r="J73" s="41"/>
    </row>
    <row r="74" spans="1:17" x14ac:dyDescent="0.2">
      <c r="A74" s="39"/>
      <c r="B74" s="217" t="s">
        <v>850</v>
      </c>
      <c r="C74" s="217"/>
      <c r="D74" s="217"/>
      <c r="E74" s="217"/>
      <c r="F74" s="217"/>
      <c r="G74" s="217"/>
      <c r="H74" s="217"/>
      <c r="J74" s="41"/>
    </row>
    <row r="75" spans="1:17" s="43" customFormat="1" ht="66.75" customHeight="1" x14ac:dyDescent="0.25">
      <c r="A75" s="42"/>
      <c r="B75" s="218" t="s">
        <v>851</v>
      </c>
      <c r="C75" s="218"/>
      <c r="D75" s="218"/>
      <c r="E75" s="218"/>
      <c r="F75" s="218"/>
      <c r="G75" s="218"/>
      <c r="H75" s="218"/>
      <c r="I75"/>
      <c r="J75" s="41"/>
      <c r="K75"/>
      <c r="L75"/>
      <c r="M75"/>
      <c r="N75"/>
      <c r="O75"/>
      <c r="P75"/>
      <c r="Q75"/>
    </row>
    <row r="76" spans="1:17" x14ac:dyDescent="0.2">
      <c r="A76" s="39"/>
      <c r="B76" s="217" t="s">
        <v>852</v>
      </c>
      <c r="C76" s="217"/>
      <c r="D76" s="217"/>
      <c r="E76" s="217"/>
      <c r="F76" s="217"/>
      <c r="G76" s="217"/>
      <c r="H76" s="217"/>
      <c r="J76" s="41"/>
    </row>
    <row r="77" spans="1:17" x14ac:dyDescent="0.2">
      <c r="A77" s="45"/>
      <c r="B77" s="45"/>
      <c r="C77" s="45"/>
      <c r="D77" s="47"/>
      <c r="E77" s="47"/>
      <c r="F77" s="47"/>
      <c r="G77" s="47"/>
    </row>
    <row r="78" spans="1:17" x14ac:dyDescent="0.2">
      <c r="A78" s="45"/>
      <c r="B78" s="214" t="s">
        <v>175</v>
      </c>
      <c r="C78" s="215"/>
      <c r="D78" s="216"/>
      <c r="E78" s="46"/>
      <c r="F78" s="47"/>
      <c r="G78" s="47"/>
    </row>
    <row r="79" spans="1:17" ht="28.5" customHeight="1" x14ac:dyDescent="0.2">
      <c r="A79" s="45"/>
      <c r="B79" s="212" t="s">
        <v>176</v>
      </c>
      <c r="C79" s="213"/>
      <c r="D79" s="22" t="s">
        <v>177</v>
      </c>
      <c r="E79" s="46"/>
      <c r="F79" s="47"/>
      <c r="G79" s="47"/>
    </row>
    <row r="80" spans="1:17" ht="12.75" customHeight="1" x14ac:dyDescent="0.2">
      <c r="A80" s="45"/>
      <c r="B80" s="210" t="s">
        <v>853</v>
      </c>
      <c r="C80" s="211"/>
      <c r="D80" s="22" t="s">
        <v>177</v>
      </c>
      <c r="E80" s="46"/>
      <c r="F80" s="47"/>
      <c r="G80" s="47"/>
    </row>
    <row r="81" spans="1:10" x14ac:dyDescent="0.2">
      <c r="A81" s="45"/>
      <c r="B81" s="212" t="s">
        <v>178</v>
      </c>
      <c r="C81" s="213"/>
      <c r="D81" s="32" t="s">
        <v>148</v>
      </c>
      <c r="E81" s="46"/>
      <c r="F81" s="47"/>
      <c r="G81" s="47"/>
    </row>
    <row r="82" spans="1:10" x14ac:dyDescent="0.2">
      <c r="A82" s="50"/>
      <c r="B82" s="51" t="s">
        <v>148</v>
      </c>
      <c r="C82" s="51" t="s">
        <v>854</v>
      </c>
      <c r="D82" s="51" t="s">
        <v>179</v>
      </c>
      <c r="E82" s="50"/>
      <c r="F82" s="50"/>
      <c r="G82" s="50"/>
      <c r="H82" s="50"/>
      <c r="J82" s="41"/>
    </row>
    <row r="83" spans="1:10" x14ac:dyDescent="0.2">
      <c r="A83" s="50"/>
      <c r="B83" s="52" t="s">
        <v>180</v>
      </c>
      <c r="C83" s="53">
        <v>45716</v>
      </c>
      <c r="D83" s="53">
        <v>45747</v>
      </c>
      <c r="E83" s="50"/>
      <c r="F83" s="50"/>
      <c r="G83" s="50"/>
      <c r="J83" s="41"/>
    </row>
    <row r="84" spans="1:10" x14ac:dyDescent="0.2">
      <c r="A84" s="54"/>
      <c r="B84" s="25" t="s">
        <v>181</v>
      </c>
      <c r="C84" s="55">
        <v>37.324199999999998</v>
      </c>
      <c r="D84" s="55">
        <v>34.539099999999998</v>
      </c>
      <c r="E84" s="54"/>
      <c r="F84" s="56"/>
      <c r="G84" s="57"/>
    </row>
    <row r="85" spans="1:10" x14ac:dyDescent="0.2">
      <c r="A85" s="54"/>
      <c r="B85" s="25" t="s">
        <v>1025</v>
      </c>
      <c r="C85" s="55">
        <v>33.193899999999999</v>
      </c>
      <c r="D85" s="55">
        <v>30.716999999999999</v>
      </c>
      <c r="E85" s="54"/>
      <c r="F85" s="56"/>
      <c r="G85" s="57"/>
    </row>
    <row r="86" spans="1:10" x14ac:dyDescent="0.2">
      <c r="A86" s="54"/>
      <c r="B86" s="25" t="s">
        <v>182</v>
      </c>
      <c r="C86" s="55">
        <v>34.198399999999999</v>
      </c>
      <c r="D86" s="55">
        <v>31.623699999999999</v>
      </c>
      <c r="E86" s="54"/>
      <c r="F86" s="56"/>
      <c r="G86" s="57"/>
    </row>
    <row r="87" spans="1:10" x14ac:dyDescent="0.2">
      <c r="A87" s="54"/>
      <c r="B87" s="25" t="s">
        <v>1026</v>
      </c>
      <c r="C87" s="55">
        <v>29.305099999999999</v>
      </c>
      <c r="D87" s="55">
        <v>27.098700000000001</v>
      </c>
      <c r="E87" s="54"/>
      <c r="F87" s="56"/>
      <c r="G87" s="57"/>
    </row>
    <row r="88" spans="1:10" x14ac:dyDescent="0.2">
      <c r="A88" s="54"/>
      <c r="B88" s="54"/>
      <c r="C88" s="54"/>
      <c r="D88" s="54"/>
      <c r="E88" s="54"/>
      <c r="F88" s="54"/>
      <c r="G88" s="54"/>
    </row>
    <row r="89" spans="1:10" s="69" customFormat="1" x14ac:dyDescent="0.2">
      <c r="A89" s="68"/>
      <c r="B89" s="220" t="s">
        <v>855</v>
      </c>
      <c r="C89" s="221"/>
      <c r="D89" s="48" t="s">
        <v>177</v>
      </c>
      <c r="E89" s="68"/>
      <c r="F89" s="68"/>
      <c r="G89" s="68"/>
    </row>
    <row r="90" spans="1:10" s="69" customFormat="1" x14ac:dyDescent="0.2">
      <c r="A90" s="68"/>
      <c r="B90" s="70"/>
      <c r="C90" s="70"/>
      <c r="D90" s="68"/>
      <c r="E90" s="68"/>
      <c r="F90" s="68"/>
      <c r="G90" s="68"/>
    </row>
    <row r="91" spans="1:10" x14ac:dyDescent="0.2">
      <c r="A91" s="50"/>
      <c r="B91" s="210" t="s">
        <v>183</v>
      </c>
      <c r="C91" s="211"/>
      <c r="D91" s="48" t="s">
        <v>177</v>
      </c>
      <c r="E91" s="61"/>
      <c r="F91" s="50"/>
      <c r="G91" s="50"/>
      <c r="I91" s="69"/>
    </row>
    <row r="92" spans="1:10" x14ac:dyDescent="0.2">
      <c r="A92" s="50"/>
      <c r="B92" s="210" t="s">
        <v>184</v>
      </c>
      <c r="C92" s="211"/>
      <c r="D92" s="48" t="str">
        <f>"Rs. "&amp;TEXT(F60,"0,000.00")&amp;" Lacs"</f>
        <v>Rs. 10,667.98 Lacs</v>
      </c>
      <c r="E92" s="61"/>
      <c r="F92" s="50"/>
      <c r="G92" s="50"/>
      <c r="I92" s="69"/>
    </row>
    <row r="93" spans="1:10" x14ac:dyDescent="0.2">
      <c r="A93" s="50"/>
      <c r="B93" s="210" t="s">
        <v>185</v>
      </c>
      <c r="C93" s="211"/>
      <c r="D93" s="48" t="s">
        <v>177</v>
      </c>
      <c r="E93" s="61"/>
      <c r="F93" s="50"/>
      <c r="G93" s="50"/>
      <c r="I93" s="69"/>
    </row>
    <row r="94" spans="1:10" x14ac:dyDescent="0.2">
      <c r="A94" s="50"/>
      <c r="B94" s="210" t="s">
        <v>186</v>
      </c>
      <c r="C94" s="211"/>
      <c r="D94" s="62">
        <v>0</v>
      </c>
      <c r="E94" s="50"/>
      <c r="F94" s="40"/>
      <c r="G94" s="60"/>
      <c r="I94" s="69"/>
    </row>
    <row r="95" spans="1:10" x14ac:dyDescent="0.2">
      <c r="I95" s="69"/>
    </row>
    <row r="96" spans="1:10" x14ac:dyDescent="0.2">
      <c r="B96" s="219" t="s">
        <v>856</v>
      </c>
      <c r="C96" s="219"/>
    </row>
    <row r="98" spans="2:4" ht="153.75" customHeight="1" x14ac:dyDescent="0.2"/>
    <row r="101" spans="2:4" x14ac:dyDescent="0.2">
      <c r="B101" s="63" t="s">
        <v>857</v>
      </c>
      <c r="C101" s="64"/>
      <c r="D101" s="63"/>
    </row>
    <row r="102" spans="2:4" x14ac:dyDescent="0.2">
      <c r="B102" s="63" t="s">
        <v>860</v>
      </c>
      <c r="D102" s="63"/>
    </row>
    <row r="103" spans="2:4" ht="165" customHeight="1" x14ac:dyDescent="0.2"/>
  </sheetData>
  <mergeCells count="18">
    <mergeCell ref="A1:H1"/>
    <mergeCell ref="A2:H2"/>
    <mergeCell ref="A3:H3"/>
    <mergeCell ref="B80:C80"/>
    <mergeCell ref="B81:C81"/>
    <mergeCell ref="B78:D78"/>
    <mergeCell ref="B79:C79"/>
    <mergeCell ref="B72:H72"/>
    <mergeCell ref="B73:H73"/>
    <mergeCell ref="B74:H74"/>
    <mergeCell ref="B75:H75"/>
    <mergeCell ref="B76:H76"/>
    <mergeCell ref="B91:C91"/>
    <mergeCell ref="B92:C92"/>
    <mergeCell ref="B96:C96"/>
    <mergeCell ref="B89:C89"/>
    <mergeCell ref="B93:C93"/>
    <mergeCell ref="B94:C94"/>
  </mergeCells>
  <hyperlinks>
    <hyperlink ref="I1" location="Index!B2" display="Index" xr:uid="{F899E721-094B-46C6-9318-932534B2021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B85B8-4CC4-4138-9934-64AC9552D94E}">
  <sheetPr>
    <outlinePr summaryBelow="0" summaryRight="0"/>
  </sheetPr>
  <dimension ref="A1:Q21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831</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1024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638948</v>
      </c>
      <c r="F7" s="27">
        <v>11681.247336</v>
      </c>
      <c r="G7" s="28">
        <v>4.7020449999999998E-2</v>
      </c>
      <c r="H7" s="23" t="s">
        <v>148</v>
      </c>
    </row>
    <row r="8" spans="1:9" x14ac:dyDescent="0.2">
      <c r="A8" s="24">
        <v>2</v>
      </c>
      <c r="B8" s="25" t="s">
        <v>14</v>
      </c>
      <c r="C8" s="25" t="s">
        <v>15</v>
      </c>
      <c r="D8" s="25" t="s">
        <v>16</v>
      </c>
      <c r="E8" s="26">
        <v>848714</v>
      </c>
      <c r="F8" s="27">
        <v>10821.952214000001</v>
      </c>
      <c r="G8" s="28">
        <v>4.3561530000000001E-2</v>
      </c>
      <c r="H8" s="23" t="s">
        <v>148</v>
      </c>
    </row>
    <row r="9" spans="1:9" x14ac:dyDescent="0.2">
      <c r="A9" s="24">
        <v>3</v>
      </c>
      <c r="B9" s="25" t="s">
        <v>11</v>
      </c>
      <c r="C9" s="25" t="s">
        <v>12</v>
      </c>
      <c r="D9" s="25" t="s">
        <v>13</v>
      </c>
      <c r="E9" s="26">
        <v>529709</v>
      </c>
      <c r="F9" s="27">
        <v>9181.9758060000004</v>
      </c>
      <c r="G9" s="28">
        <v>3.6960149999999997E-2</v>
      </c>
      <c r="H9" s="23" t="s">
        <v>148</v>
      </c>
    </row>
    <row r="10" spans="1:9" x14ac:dyDescent="0.2">
      <c r="A10" s="24">
        <v>4</v>
      </c>
      <c r="B10" s="25" t="s">
        <v>330</v>
      </c>
      <c r="C10" s="25" t="s">
        <v>331</v>
      </c>
      <c r="D10" s="25" t="s">
        <v>206</v>
      </c>
      <c r="E10" s="26">
        <v>502407</v>
      </c>
      <c r="F10" s="27">
        <v>7891.0555455000003</v>
      </c>
      <c r="G10" s="28">
        <v>3.1763810000000003E-2</v>
      </c>
      <c r="H10" s="23" t="s">
        <v>148</v>
      </c>
    </row>
    <row r="11" spans="1:9" x14ac:dyDescent="0.2">
      <c r="A11" s="24">
        <v>5</v>
      </c>
      <c r="B11" s="25" t="s">
        <v>332</v>
      </c>
      <c r="C11" s="25" t="s">
        <v>333</v>
      </c>
      <c r="D11" s="25" t="s">
        <v>28</v>
      </c>
      <c r="E11" s="26">
        <v>709290</v>
      </c>
      <c r="F11" s="27">
        <v>7816.3757999999998</v>
      </c>
      <c r="G11" s="28">
        <v>3.1463209999999998E-2</v>
      </c>
      <c r="H11" s="23" t="s">
        <v>148</v>
      </c>
    </row>
    <row r="12" spans="1:9" x14ac:dyDescent="0.2">
      <c r="A12" s="24">
        <v>6</v>
      </c>
      <c r="B12" s="25" t="s">
        <v>577</v>
      </c>
      <c r="C12" s="25" t="s">
        <v>578</v>
      </c>
      <c r="D12" s="25" t="s">
        <v>272</v>
      </c>
      <c r="E12" s="26">
        <v>290993</v>
      </c>
      <c r="F12" s="27">
        <v>7757.2913939999999</v>
      </c>
      <c r="G12" s="28">
        <v>3.1225369999999999E-2</v>
      </c>
      <c r="H12" s="23" t="s">
        <v>148</v>
      </c>
    </row>
    <row r="13" spans="1:9" x14ac:dyDescent="0.2">
      <c r="A13" s="24">
        <v>7</v>
      </c>
      <c r="B13" s="25" t="s">
        <v>17</v>
      </c>
      <c r="C13" s="25" t="s">
        <v>18</v>
      </c>
      <c r="D13" s="25" t="s">
        <v>19</v>
      </c>
      <c r="E13" s="26">
        <v>212643</v>
      </c>
      <c r="F13" s="27">
        <v>7426.1314890000003</v>
      </c>
      <c r="G13" s="28">
        <v>2.989236E-2</v>
      </c>
      <c r="H13" s="23" t="s">
        <v>148</v>
      </c>
    </row>
    <row r="14" spans="1:9" x14ac:dyDescent="0.2">
      <c r="A14" s="24">
        <v>8</v>
      </c>
      <c r="B14" s="25" t="s">
        <v>26</v>
      </c>
      <c r="C14" s="25" t="s">
        <v>27</v>
      </c>
      <c r="D14" s="25" t="s">
        <v>28</v>
      </c>
      <c r="E14" s="26">
        <v>466276</v>
      </c>
      <c r="F14" s="27">
        <v>6287.0324460000002</v>
      </c>
      <c r="G14" s="28">
        <v>2.530715E-2</v>
      </c>
      <c r="H14" s="23" t="s">
        <v>148</v>
      </c>
    </row>
    <row r="15" spans="1:9" x14ac:dyDescent="0.2">
      <c r="A15" s="24">
        <v>9</v>
      </c>
      <c r="B15" s="25" t="s">
        <v>662</v>
      </c>
      <c r="C15" s="25" t="s">
        <v>663</v>
      </c>
      <c r="D15" s="25" t="s">
        <v>89</v>
      </c>
      <c r="E15" s="26">
        <v>254828</v>
      </c>
      <c r="F15" s="27">
        <v>5115.2898580000001</v>
      </c>
      <c r="G15" s="28">
        <v>2.0590540000000001E-2</v>
      </c>
      <c r="H15" s="23" t="s">
        <v>148</v>
      </c>
    </row>
    <row r="16" spans="1:9" ht="25.5" x14ac:dyDescent="0.2">
      <c r="A16" s="24">
        <v>10</v>
      </c>
      <c r="B16" s="25" t="s">
        <v>23</v>
      </c>
      <c r="C16" s="25" t="s">
        <v>24</v>
      </c>
      <c r="D16" s="25" t="s">
        <v>25</v>
      </c>
      <c r="E16" s="26">
        <v>44408</v>
      </c>
      <c r="F16" s="27">
        <v>5111.1609639999997</v>
      </c>
      <c r="G16" s="28">
        <v>2.0573919999999999E-2</v>
      </c>
      <c r="H16" s="23" t="s">
        <v>148</v>
      </c>
    </row>
    <row r="17" spans="1:8" x14ac:dyDescent="0.2">
      <c r="A17" s="24">
        <v>11</v>
      </c>
      <c r="B17" s="25" t="s">
        <v>273</v>
      </c>
      <c r="C17" s="25" t="s">
        <v>274</v>
      </c>
      <c r="D17" s="25" t="s">
        <v>89</v>
      </c>
      <c r="E17" s="26">
        <v>636889</v>
      </c>
      <c r="F17" s="27">
        <v>4177.9918399999997</v>
      </c>
      <c r="G17" s="28">
        <v>1.6817639999999998E-2</v>
      </c>
      <c r="H17" s="23" t="s">
        <v>148</v>
      </c>
    </row>
    <row r="18" spans="1:8" x14ac:dyDescent="0.2">
      <c r="A18" s="24">
        <v>12</v>
      </c>
      <c r="B18" s="25" t="s">
        <v>351</v>
      </c>
      <c r="C18" s="25" t="s">
        <v>352</v>
      </c>
      <c r="D18" s="25" t="s">
        <v>353</v>
      </c>
      <c r="E18" s="26">
        <v>918860</v>
      </c>
      <c r="F18" s="27">
        <v>3765.0288500000001</v>
      </c>
      <c r="G18" s="28">
        <v>1.515535E-2</v>
      </c>
      <c r="H18" s="23" t="s">
        <v>148</v>
      </c>
    </row>
    <row r="19" spans="1:8" x14ac:dyDescent="0.2">
      <c r="A19" s="24">
        <v>13</v>
      </c>
      <c r="B19" s="25" t="s">
        <v>336</v>
      </c>
      <c r="C19" s="25" t="s">
        <v>337</v>
      </c>
      <c r="D19" s="25" t="s">
        <v>206</v>
      </c>
      <c r="E19" s="26">
        <v>98532</v>
      </c>
      <c r="F19" s="27">
        <v>3553.211718</v>
      </c>
      <c r="G19" s="28">
        <v>1.430272E-2</v>
      </c>
      <c r="H19" s="23" t="s">
        <v>148</v>
      </c>
    </row>
    <row r="20" spans="1:8" x14ac:dyDescent="0.2">
      <c r="A20" s="24">
        <v>14</v>
      </c>
      <c r="B20" s="25" t="s">
        <v>41</v>
      </c>
      <c r="C20" s="25" t="s">
        <v>42</v>
      </c>
      <c r="D20" s="25" t="s">
        <v>28</v>
      </c>
      <c r="E20" s="26">
        <v>434672</v>
      </c>
      <c r="F20" s="27">
        <v>3353.4944799999998</v>
      </c>
      <c r="G20" s="28">
        <v>1.34988E-2</v>
      </c>
      <c r="H20" s="23" t="s">
        <v>148</v>
      </c>
    </row>
    <row r="21" spans="1:8" x14ac:dyDescent="0.2">
      <c r="A21" s="24">
        <v>15</v>
      </c>
      <c r="B21" s="25" t="s">
        <v>76</v>
      </c>
      <c r="C21" s="25" t="s">
        <v>77</v>
      </c>
      <c r="D21" s="25" t="s">
        <v>13</v>
      </c>
      <c r="E21" s="26">
        <v>942804</v>
      </c>
      <c r="F21" s="27">
        <v>3151.793772</v>
      </c>
      <c r="G21" s="28">
        <v>1.2686889999999999E-2</v>
      </c>
      <c r="H21" s="23" t="s">
        <v>148</v>
      </c>
    </row>
    <row r="22" spans="1:8" ht="25.5" x14ac:dyDescent="0.2">
      <c r="A22" s="24">
        <v>16</v>
      </c>
      <c r="B22" s="25" t="s">
        <v>51</v>
      </c>
      <c r="C22" s="25" t="s">
        <v>52</v>
      </c>
      <c r="D22" s="25" t="s">
        <v>53</v>
      </c>
      <c r="E22" s="26">
        <v>262363</v>
      </c>
      <c r="F22" s="27">
        <v>3103.6231084999999</v>
      </c>
      <c r="G22" s="28">
        <v>1.2492990000000001E-2</v>
      </c>
      <c r="H22" s="23" t="s">
        <v>148</v>
      </c>
    </row>
    <row r="23" spans="1:8" x14ac:dyDescent="0.2">
      <c r="A23" s="24">
        <v>17</v>
      </c>
      <c r="B23" s="25" t="s">
        <v>354</v>
      </c>
      <c r="C23" s="25" t="s">
        <v>355</v>
      </c>
      <c r="D23" s="25" t="s">
        <v>233</v>
      </c>
      <c r="E23" s="26">
        <v>1504858</v>
      </c>
      <c r="F23" s="27">
        <v>3035.2985859999999</v>
      </c>
      <c r="G23" s="28">
        <v>1.221797E-2</v>
      </c>
      <c r="H23" s="23" t="s">
        <v>148</v>
      </c>
    </row>
    <row r="24" spans="1:8" x14ac:dyDescent="0.2">
      <c r="A24" s="24">
        <v>18</v>
      </c>
      <c r="B24" s="25" t="s">
        <v>589</v>
      </c>
      <c r="C24" s="25" t="s">
        <v>590</v>
      </c>
      <c r="D24" s="25" t="s">
        <v>206</v>
      </c>
      <c r="E24" s="26">
        <v>208865</v>
      </c>
      <c r="F24" s="27">
        <v>2962.2278624999999</v>
      </c>
      <c r="G24" s="28">
        <v>1.192384E-2</v>
      </c>
      <c r="H24" s="23" t="s">
        <v>148</v>
      </c>
    </row>
    <row r="25" spans="1:8" ht="25.5" x14ac:dyDescent="0.2">
      <c r="A25" s="24">
        <v>19</v>
      </c>
      <c r="B25" s="25" t="s">
        <v>334</v>
      </c>
      <c r="C25" s="25" t="s">
        <v>335</v>
      </c>
      <c r="D25" s="25" t="s">
        <v>200</v>
      </c>
      <c r="E25" s="26">
        <v>151171</v>
      </c>
      <c r="F25" s="27">
        <v>2622.3633369999998</v>
      </c>
      <c r="G25" s="28">
        <v>1.0555780000000001E-2</v>
      </c>
      <c r="H25" s="23" t="s">
        <v>148</v>
      </c>
    </row>
    <row r="26" spans="1:8" x14ac:dyDescent="0.2">
      <c r="A26" s="24">
        <v>20</v>
      </c>
      <c r="B26" s="25" t="s">
        <v>380</v>
      </c>
      <c r="C26" s="25" t="s">
        <v>381</v>
      </c>
      <c r="D26" s="25" t="s">
        <v>137</v>
      </c>
      <c r="E26" s="26">
        <v>1543468</v>
      </c>
      <c r="F26" s="27">
        <v>2380.6450432000001</v>
      </c>
      <c r="G26" s="28">
        <v>9.5827900000000008E-3</v>
      </c>
      <c r="H26" s="23" t="s">
        <v>148</v>
      </c>
    </row>
    <row r="27" spans="1:8" x14ac:dyDescent="0.2">
      <c r="A27" s="24">
        <v>21</v>
      </c>
      <c r="B27" s="25" t="s">
        <v>445</v>
      </c>
      <c r="C27" s="25" t="s">
        <v>446</v>
      </c>
      <c r="D27" s="25" t="s">
        <v>28</v>
      </c>
      <c r="E27" s="26">
        <v>6372223</v>
      </c>
      <c r="F27" s="27">
        <v>2192.6819343000002</v>
      </c>
      <c r="G27" s="28">
        <v>8.8261899999999994E-3</v>
      </c>
      <c r="H27" s="23" t="s">
        <v>148</v>
      </c>
    </row>
    <row r="28" spans="1:8" x14ac:dyDescent="0.2">
      <c r="A28" s="24">
        <v>22</v>
      </c>
      <c r="B28" s="25" t="s">
        <v>80</v>
      </c>
      <c r="C28" s="25" t="s">
        <v>81</v>
      </c>
      <c r="D28" s="25" t="s">
        <v>82</v>
      </c>
      <c r="E28" s="26">
        <v>1190600</v>
      </c>
      <c r="F28" s="27">
        <v>2179.2742400000002</v>
      </c>
      <c r="G28" s="28">
        <v>8.7722200000000007E-3</v>
      </c>
      <c r="H28" s="23" t="s">
        <v>148</v>
      </c>
    </row>
    <row r="29" spans="1:8" x14ac:dyDescent="0.2">
      <c r="A29" s="24">
        <v>23</v>
      </c>
      <c r="B29" s="25" t="s">
        <v>503</v>
      </c>
      <c r="C29" s="25" t="s">
        <v>504</v>
      </c>
      <c r="D29" s="25" t="s">
        <v>353</v>
      </c>
      <c r="E29" s="26">
        <v>92869</v>
      </c>
      <c r="F29" s="27">
        <v>2097.7714065</v>
      </c>
      <c r="G29" s="28">
        <v>8.4441499999999992E-3</v>
      </c>
      <c r="H29" s="23" t="s">
        <v>148</v>
      </c>
    </row>
    <row r="30" spans="1:8" x14ac:dyDescent="0.2">
      <c r="A30" s="24">
        <v>24</v>
      </c>
      <c r="B30" s="25" t="s">
        <v>244</v>
      </c>
      <c r="C30" s="25" t="s">
        <v>245</v>
      </c>
      <c r="D30" s="25" t="s">
        <v>61</v>
      </c>
      <c r="E30" s="26">
        <v>126385</v>
      </c>
      <c r="F30" s="27">
        <v>2076.8847049999999</v>
      </c>
      <c r="G30" s="28">
        <v>8.3600700000000007E-3</v>
      </c>
      <c r="H30" s="23" t="s">
        <v>148</v>
      </c>
    </row>
    <row r="31" spans="1:8" x14ac:dyDescent="0.2">
      <c r="A31" s="24">
        <v>25</v>
      </c>
      <c r="B31" s="25" t="s">
        <v>782</v>
      </c>
      <c r="C31" s="25" t="s">
        <v>783</v>
      </c>
      <c r="D31" s="25" t="s">
        <v>272</v>
      </c>
      <c r="E31" s="26">
        <v>118734</v>
      </c>
      <c r="F31" s="27">
        <v>2027.5611510000001</v>
      </c>
      <c r="G31" s="28">
        <v>8.1615300000000002E-3</v>
      </c>
      <c r="H31" s="23" t="s">
        <v>148</v>
      </c>
    </row>
    <row r="32" spans="1:8" x14ac:dyDescent="0.2">
      <c r="A32" s="24">
        <v>26</v>
      </c>
      <c r="B32" s="25" t="s">
        <v>716</v>
      </c>
      <c r="C32" s="25" t="s">
        <v>717</v>
      </c>
      <c r="D32" s="25" t="s">
        <v>38</v>
      </c>
      <c r="E32" s="26">
        <v>85780</v>
      </c>
      <c r="F32" s="27">
        <v>2007.8095699999999</v>
      </c>
      <c r="G32" s="28">
        <v>8.0820200000000005E-3</v>
      </c>
      <c r="H32" s="23" t="s">
        <v>148</v>
      </c>
    </row>
    <row r="33" spans="1:8" x14ac:dyDescent="0.2">
      <c r="A33" s="24">
        <v>27</v>
      </c>
      <c r="B33" s="25" t="s">
        <v>362</v>
      </c>
      <c r="C33" s="25" t="s">
        <v>363</v>
      </c>
      <c r="D33" s="25" t="s">
        <v>272</v>
      </c>
      <c r="E33" s="26">
        <v>296507</v>
      </c>
      <c r="F33" s="27">
        <v>1999.7914615</v>
      </c>
      <c r="G33" s="28">
        <v>8.0497499999999996E-3</v>
      </c>
      <c r="H33" s="23" t="s">
        <v>148</v>
      </c>
    </row>
    <row r="34" spans="1:8" ht="25.5" x14ac:dyDescent="0.2">
      <c r="A34" s="24">
        <v>28</v>
      </c>
      <c r="B34" s="25" t="s">
        <v>222</v>
      </c>
      <c r="C34" s="25" t="s">
        <v>223</v>
      </c>
      <c r="D34" s="25" t="s">
        <v>200</v>
      </c>
      <c r="E34" s="26">
        <v>39723</v>
      </c>
      <c r="F34" s="27">
        <v>1939.1576910000001</v>
      </c>
      <c r="G34" s="28">
        <v>7.8056799999999997E-3</v>
      </c>
      <c r="H34" s="23" t="s">
        <v>148</v>
      </c>
    </row>
    <row r="35" spans="1:8" x14ac:dyDescent="0.2">
      <c r="A35" s="24">
        <v>29</v>
      </c>
      <c r="B35" s="25" t="s">
        <v>240</v>
      </c>
      <c r="C35" s="25" t="s">
        <v>241</v>
      </c>
      <c r="D35" s="25" t="s">
        <v>233</v>
      </c>
      <c r="E35" s="26">
        <v>26061</v>
      </c>
      <c r="F35" s="27">
        <v>1871.544654</v>
      </c>
      <c r="G35" s="28">
        <v>7.5335200000000001E-3</v>
      </c>
      <c r="H35" s="23" t="s">
        <v>148</v>
      </c>
    </row>
    <row r="36" spans="1:8" x14ac:dyDescent="0.2">
      <c r="A36" s="24">
        <v>30</v>
      </c>
      <c r="B36" s="25" t="s">
        <v>34</v>
      </c>
      <c r="C36" s="25" t="s">
        <v>35</v>
      </c>
      <c r="D36" s="25" t="s">
        <v>16</v>
      </c>
      <c r="E36" s="26">
        <v>656138</v>
      </c>
      <c r="F36" s="27">
        <v>1827.1474886000001</v>
      </c>
      <c r="G36" s="28">
        <v>7.3547999999999999E-3</v>
      </c>
      <c r="H36" s="23" t="s">
        <v>148</v>
      </c>
    </row>
    <row r="37" spans="1:8" x14ac:dyDescent="0.2">
      <c r="A37" s="24">
        <v>31</v>
      </c>
      <c r="B37" s="25" t="s">
        <v>54</v>
      </c>
      <c r="C37" s="25" t="s">
        <v>55</v>
      </c>
      <c r="D37" s="25" t="s">
        <v>56</v>
      </c>
      <c r="E37" s="26">
        <v>34880</v>
      </c>
      <c r="F37" s="27">
        <v>1784.2340799999999</v>
      </c>
      <c r="G37" s="28">
        <v>7.1820699999999996E-3</v>
      </c>
      <c r="H37" s="23" t="s">
        <v>148</v>
      </c>
    </row>
    <row r="38" spans="1:8" x14ac:dyDescent="0.2">
      <c r="A38" s="24">
        <v>32</v>
      </c>
      <c r="B38" s="25" t="s">
        <v>87</v>
      </c>
      <c r="C38" s="25" t="s">
        <v>88</v>
      </c>
      <c r="D38" s="25" t="s">
        <v>89</v>
      </c>
      <c r="E38" s="26">
        <v>400628</v>
      </c>
      <c r="F38" s="27">
        <v>1719.4953760000001</v>
      </c>
      <c r="G38" s="28">
        <v>6.9214699999999999E-3</v>
      </c>
      <c r="H38" s="23" t="s">
        <v>148</v>
      </c>
    </row>
    <row r="39" spans="1:8" x14ac:dyDescent="0.2">
      <c r="A39" s="24">
        <v>33</v>
      </c>
      <c r="B39" s="25" t="s">
        <v>302</v>
      </c>
      <c r="C39" s="25" t="s">
        <v>303</v>
      </c>
      <c r="D39" s="25" t="s">
        <v>89</v>
      </c>
      <c r="E39" s="26">
        <v>406125</v>
      </c>
      <c r="F39" s="27">
        <v>1682.3728125</v>
      </c>
      <c r="G39" s="28">
        <v>6.77204E-3</v>
      </c>
      <c r="H39" s="23" t="s">
        <v>148</v>
      </c>
    </row>
    <row r="40" spans="1:8" x14ac:dyDescent="0.2">
      <c r="A40" s="24">
        <v>34</v>
      </c>
      <c r="B40" s="25" t="s">
        <v>453</v>
      </c>
      <c r="C40" s="25" t="s">
        <v>454</v>
      </c>
      <c r="D40" s="25" t="s">
        <v>28</v>
      </c>
      <c r="E40" s="26">
        <v>2956670</v>
      </c>
      <c r="F40" s="27">
        <v>1625.577166</v>
      </c>
      <c r="G40" s="28">
        <v>6.5434300000000003E-3</v>
      </c>
      <c r="H40" s="23" t="s">
        <v>148</v>
      </c>
    </row>
    <row r="41" spans="1:8" x14ac:dyDescent="0.2">
      <c r="A41" s="24">
        <v>35</v>
      </c>
      <c r="B41" s="25" t="s">
        <v>270</v>
      </c>
      <c r="C41" s="25" t="s">
        <v>271</v>
      </c>
      <c r="D41" s="25" t="s">
        <v>272</v>
      </c>
      <c r="E41" s="26">
        <v>66850</v>
      </c>
      <c r="F41" s="27">
        <v>1617.669725</v>
      </c>
      <c r="G41" s="28">
        <v>6.5116000000000002E-3</v>
      </c>
      <c r="H41" s="23" t="s">
        <v>148</v>
      </c>
    </row>
    <row r="42" spans="1:8" x14ac:dyDescent="0.2">
      <c r="A42" s="24">
        <v>36</v>
      </c>
      <c r="B42" s="25" t="s">
        <v>490</v>
      </c>
      <c r="C42" s="25" t="s">
        <v>491</v>
      </c>
      <c r="D42" s="25" t="s">
        <v>206</v>
      </c>
      <c r="E42" s="26">
        <v>101081</v>
      </c>
      <c r="F42" s="27">
        <v>1609.714925</v>
      </c>
      <c r="G42" s="28">
        <v>6.4795800000000004E-3</v>
      </c>
      <c r="H42" s="23" t="s">
        <v>148</v>
      </c>
    </row>
    <row r="43" spans="1:8" x14ac:dyDescent="0.2">
      <c r="A43" s="24">
        <v>37</v>
      </c>
      <c r="B43" s="25" t="s">
        <v>366</v>
      </c>
      <c r="C43" s="25" t="s">
        <v>367</v>
      </c>
      <c r="D43" s="25" t="s">
        <v>38</v>
      </c>
      <c r="E43" s="26">
        <v>52329</v>
      </c>
      <c r="F43" s="27">
        <v>1603.0204215000001</v>
      </c>
      <c r="G43" s="28">
        <v>6.45263E-3</v>
      </c>
      <c r="H43" s="23" t="s">
        <v>148</v>
      </c>
    </row>
    <row r="44" spans="1:8" x14ac:dyDescent="0.2">
      <c r="A44" s="24">
        <v>38</v>
      </c>
      <c r="B44" s="25" t="s">
        <v>368</v>
      </c>
      <c r="C44" s="25" t="s">
        <v>369</v>
      </c>
      <c r="D44" s="25" t="s">
        <v>370</v>
      </c>
      <c r="E44" s="26">
        <v>397177</v>
      </c>
      <c r="F44" s="27">
        <v>1581.558814</v>
      </c>
      <c r="G44" s="28">
        <v>6.3662399999999996E-3</v>
      </c>
      <c r="H44" s="23" t="s">
        <v>148</v>
      </c>
    </row>
    <row r="45" spans="1:8" ht="25.5" x14ac:dyDescent="0.2">
      <c r="A45" s="24">
        <v>39</v>
      </c>
      <c r="B45" s="25" t="s">
        <v>198</v>
      </c>
      <c r="C45" s="25" t="s">
        <v>199</v>
      </c>
      <c r="D45" s="25" t="s">
        <v>200</v>
      </c>
      <c r="E45" s="26">
        <v>68182</v>
      </c>
      <c r="F45" s="27">
        <v>1382.6968690000001</v>
      </c>
      <c r="G45" s="28">
        <v>5.5657600000000003E-3</v>
      </c>
      <c r="H45" s="23" t="s">
        <v>148</v>
      </c>
    </row>
    <row r="46" spans="1:8" x14ac:dyDescent="0.2">
      <c r="A46" s="24">
        <v>40</v>
      </c>
      <c r="B46" s="25" t="s">
        <v>794</v>
      </c>
      <c r="C46" s="25" t="s">
        <v>795</v>
      </c>
      <c r="D46" s="25" t="s">
        <v>525</v>
      </c>
      <c r="E46" s="26">
        <v>60650</v>
      </c>
      <c r="F46" s="27">
        <v>1365.0798749999999</v>
      </c>
      <c r="G46" s="28">
        <v>5.4948499999999999E-3</v>
      </c>
      <c r="H46" s="23" t="s">
        <v>148</v>
      </c>
    </row>
    <row r="47" spans="1:8" ht="25.5" x14ac:dyDescent="0.2">
      <c r="A47" s="24">
        <v>41</v>
      </c>
      <c r="B47" s="25" t="s">
        <v>90</v>
      </c>
      <c r="C47" s="25" t="s">
        <v>91</v>
      </c>
      <c r="D47" s="25" t="s">
        <v>25</v>
      </c>
      <c r="E47" s="26">
        <v>225677</v>
      </c>
      <c r="F47" s="27">
        <v>1214.9321295</v>
      </c>
      <c r="G47" s="28">
        <v>4.8904600000000001E-3</v>
      </c>
      <c r="H47" s="23" t="s">
        <v>148</v>
      </c>
    </row>
    <row r="48" spans="1:8" ht="25.5" x14ac:dyDescent="0.2">
      <c r="A48" s="24">
        <v>42</v>
      </c>
      <c r="B48" s="25" t="s">
        <v>521</v>
      </c>
      <c r="C48" s="25" t="s">
        <v>522</v>
      </c>
      <c r="D48" s="25" t="s">
        <v>211</v>
      </c>
      <c r="E48" s="26">
        <v>219378</v>
      </c>
      <c r="F48" s="27">
        <v>1201.09455</v>
      </c>
      <c r="G48" s="28">
        <v>4.8347599999999996E-3</v>
      </c>
      <c r="H48" s="23" t="s">
        <v>148</v>
      </c>
    </row>
    <row r="49" spans="1:8" ht="25.5" x14ac:dyDescent="0.2">
      <c r="A49" s="24">
        <v>43</v>
      </c>
      <c r="B49" s="25" t="s">
        <v>499</v>
      </c>
      <c r="C49" s="25" t="s">
        <v>500</v>
      </c>
      <c r="D49" s="25" t="s">
        <v>211</v>
      </c>
      <c r="E49" s="26">
        <v>112583</v>
      </c>
      <c r="F49" s="27">
        <v>1127.969077</v>
      </c>
      <c r="G49" s="28">
        <v>4.5404099999999999E-3</v>
      </c>
      <c r="H49" s="23" t="s">
        <v>148</v>
      </c>
    </row>
    <row r="50" spans="1:8" x14ac:dyDescent="0.2">
      <c r="A50" s="24">
        <v>44</v>
      </c>
      <c r="B50" s="25" t="s">
        <v>507</v>
      </c>
      <c r="C50" s="25" t="s">
        <v>508</v>
      </c>
      <c r="D50" s="25" t="s">
        <v>28</v>
      </c>
      <c r="E50" s="26">
        <v>169240</v>
      </c>
      <c r="F50" s="27">
        <v>1099.8061399999999</v>
      </c>
      <c r="G50" s="28">
        <v>4.4270400000000001E-3</v>
      </c>
      <c r="H50" s="23" t="s">
        <v>148</v>
      </c>
    </row>
    <row r="51" spans="1:8" x14ac:dyDescent="0.2">
      <c r="A51" s="24">
        <v>45</v>
      </c>
      <c r="B51" s="25" t="s">
        <v>275</v>
      </c>
      <c r="C51" s="25" t="s">
        <v>276</v>
      </c>
      <c r="D51" s="25" t="s">
        <v>277</v>
      </c>
      <c r="E51" s="26">
        <v>193822</v>
      </c>
      <c r="F51" s="27">
        <v>1093.8344569999999</v>
      </c>
      <c r="G51" s="28">
        <v>4.4029999999999998E-3</v>
      </c>
      <c r="H51" s="23" t="s">
        <v>148</v>
      </c>
    </row>
    <row r="52" spans="1:8" x14ac:dyDescent="0.2">
      <c r="A52" s="24">
        <v>46</v>
      </c>
      <c r="B52" s="25" t="s">
        <v>227</v>
      </c>
      <c r="C52" s="25" t="s">
        <v>228</v>
      </c>
      <c r="D52" s="25" t="s">
        <v>71</v>
      </c>
      <c r="E52" s="26">
        <v>235313</v>
      </c>
      <c r="F52" s="27">
        <v>1002.5510365</v>
      </c>
      <c r="G52" s="28">
        <v>4.0355599999999997E-3</v>
      </c>
      <c r="H52" s="23" t="s">
        <v>148</v>
      </c>
    </row>
    <row r="53" spans="1:8" x14ac:dyDescent="0.2">
      <c r="A53" s="24">
        <v>47</v>
      </c>
      <c r="B53" s="25" t="s">
        <v>358</v>
      </c>
      <c r="C53" s="25" t="s">
        <v>359</v>
      </c>
      <c r="D53" s="25" t="s">
        <v>33</v>
      </c>
      <c r="E53" s="26">
        <v>22500</v>
      </c>
      <c r="F53" s="27">
        <v>939.92624999999998</v>
      </c>
      <c r="G53" s="28">
        <v>3.7834800000000001E-3</v>
      </c>
      <c r="H53" s="23" t="s">
        <v>148</v>
      </c>
    </row>
    <row r="54" spans="1:8" ht="25.5" x14ac:dyDescent="0.2">
      <c r="A54" s="24">
        <v>48</v>
      </c>
      <c r="B54" s="25" t="s">
        <v>193</v>
      </c>
      <c r="C54" s="25" t="s">
        <v>194</v>
      </c>
      <c r="D54" s="25" t="s">
        <v>195</v>
      </c>
      <c r="E54" s="26">
        <v>47207</v>
      </c>
      <c r="F54" s="27">
        <v>935.68994699999996</v>
      </c>
      <c r="G54" s="28">
        <v>3.7664299999999999E-3</v>
      </c>
      <c r="H54" s="23" t="s">
        <v>148</v>
      </c>
    </row>
    <row r="55" spans="1:8" x14ac:dyDescent="0.2">
      <c r="A55" s="24">
        <v>49</v>
      </c>
      <c r="B55" s="25" t="s">
        <v>96</v>
      </c>
      <c r="C55" s="25" t="s">
        <v>97</v>
      </c>
      <c r="D55" s="25" t="s">
        <v>66</v>
      </c>
      <c r="E55" s="26">
        <v>28964</v>
      </c>
      <c r="F55" s="27">
        <v>883.93783399999995</v>
      </c>
      <c r="G55" s="28">
        <v>3.5581100000000002E-3</v>
      </c>
      <c r="H55" s="23" t="s">
        <v>148</v>
      </c>
    </row>
    <row r="56" spans="1:8" x14ac:dyDescent="0.2">
      <c r="A56" s="24">
        <v>50</v>
      </c>
      <c r="B56" s="25" t="s">
        <v>492</v>
      </c>
      <c r="C56" s="25" t="s">
        <v>493</v>
      </c>
      <c r="D56" s="25" t="s">
        <v>494</v>
      </c>
      <c r="E56" s="26">
        <v>126269</v>
      </c>
      <c r="F56" s="27">
        <v>861.72279049999997</v>
      </c>
      <c r="G56" s="28">
        <v>3.46869E-3</v>
      </c>
      <c r="H56" s="23" t="s">
        <v>148</v>
      </c>
    </row>
    <row r="57" spans="1:8" ht="25.5" x14ac:dyDescent="0.2">
      <c r="A57" s="24">
        <v>51</v>
      </c>
      <c r="B57" s="25" t="s">
        <v>347</v>
      </c>
      <c r="C57" s="25" t="s">
        <v>348</v>
      </c>
      <c r="D57" s="25" t="s">
        <v>89</v>
      </c>
      <c r="E57" s="26">
        <v>53388</v>
      </c>
      <c r="F57" s="27">
        <v>811.47090600000001</v>
      </c>
      <c r="G57" s="28">
        <v>3.26641E-3</v>
      </c>
      <c r="H57" s="23" t="s">
        <v>148</v>
      </c>
    </row>
    <row r="58" spans="1:8" x14ac:dyDescent="0.2">
      <c r="A58" s="24">
        <v>52</v>
      </c>
      <c r="B58" s="25" t="s">
        <v>214</v>
      </c>
      <c r="C58" s="25" t="s">
        <v>215</v>
      </c>
      <c r="D58" s="25" t="s">
        <v>16</v>
      </c>
      <c r="E58" s="26">
        <v>148556</v>
      </c>
      <c r="F58" s="27">
        <v>535.32154600000001</v>
      </c>
      <c r="G58" s="28">
        <v>2.1548299999999999E-3</v>
      </c>
      <c r="H58" s="23" t="s">
        <v>148</v>
      </c>
    </row>
    <row r="59" spans="1:8" x14ac:dyDescent="0.2">
      <c r="A59" s="24">
        <v>53</v>
      </c>
      <c r="B59" s="25" t="s">
        <v>451</v>
      </c>
      <c r="C59" s="25" t="s">
        <v>452</v>
      </c>
      <c r="D59" s="25" t="s">
        <v>248</v>
      </c>
      <c r="E59" s="26">
        <v>21899</v>
      </c>
      <c r="F59" s="27">
        <v>506.56766800000003</v>
      </c>
      <c r="G59" s="28">
        <v>2.03908E-3</v>
      </c>
      <c r="H59" s="23" t="s">
        <v>148</v>
      </c>
    </row>
    <row r="60" spans="1:8" x14ac:dyDescent="0.2">
      <c r="A60" s="24">
        <v>54</v>
      </c>
      <c r="B60" s="25" t="s">
        <v>312</v>
      </c>
      <c r="C60" s="25" t="s">
        <v>313</v>
      </c>
      <c r="D60" s="25" t="s">
        <v>226</v>
      </c>
      <c r="E60" s="26">
        <v>52640</v>
      </c>
      <c r="F60" s="27">
        <v>414.56632000000002</v>
      </c>
      <c r="G60" s="28">
        <v>1.6687500000000001E-3</v>
      </c>
      <c r="H60" s="23" t="s">
        <v>148</v>
      </c>
    </row>
    <row r="61" spans="1:8" x14ac:dyDescent="0.2">
      <c r="A61" s="24">
        <v>55</v>
      </c>
      <c r="B61" s="25" t="s">
        <v>59</v>
      </c>
      <c r="C61" s="25" t="s">
        <v>60</v>
      </c>
      <c r="D61" s="25" t="s">
        <v>61</v>
      </c>
      <c r="E61" s="26">
        <v>39982</v>
      </c>
      <c r="F61" s="27">
        <v>390.48420299999998</v>
      </c>
      <c r="G61" s="28">
        <v>1.5718100000000001E-3</v>
      </c>
      <c r="H61" s="23" t="s">
        <v>148</v>
      </c>
    </row>
    <row r="62" spans="1:8" x14ac:dyDescent="0.2">
      <c r="A62" s="24">
        <v>56</v>
      </c>
      <c r="B62" s="25" t="s">
        <v>20</v>
      </c>
      <c r="C62" s="25" t="s">
        <v>21</v>
      </c>
      <c r="D62" s="25" t="s">
        <v>22</v>
      </c>
      <c r="E62" s="26">
        <v>66000</v>
      </c>
      <c r="F62" s="27">
        <v>236.01599999999999</v>
      </c>
      <c r="G62" s="28">
        <v>9.5003000000000004E-4</v>
      </c>
      <c r="H62" s="23" t="s">
        <v>148</v>
      </c>
    </row>
    <row r="63" spans="1:8" ht="25.5" x14ac:dyDescent="0.2">
      <c r="A63" s="24">
        <v>57</v>
      </c>
      <c r="B63" s="25" t="s">
        <v>356</v>
      </c>
      <c r="C63" s="25" t="s">
        <v>357</v>
      </c>
      <c r="D63" s="25" t="s">
        <v>25</v>
      </c>
      <c r="E63" s="26">
        <v>6500</v>
      </c>
      <c r="F63" s="27">
        <v>169.72475</v>
      </c>
      <c r="G63" s="28">
        <v>6.8318999999999997E-4</v>
      </c>
      <c r="H63" s="23" t="s">
        <v>148</v>
      </c>
    </row>
    <row r="64" spans="1:8" ht="25.5" x14ac:dyDescent="0.2">
      <c r="A64" s="24">
        <v>58</v>
      </c>
      <c r="B64" s="25" t="s">
        <v>644</v>
      </c>
      <c r="C64" s="25" t="s">
        <v>645</v>
      </c>
      <c r="D64" s="25" t="s">
        <v>646</v>
      </c>
      <c r="E64" s="26">
        <v>6900</v>
      </c>
      <c r="F64" s="27">
        <v>159.7902</v>
      </c>
      <c r="G64" s="28">
        <v>6.4320000000000002E-4</v>
      </c>
      <c r="H64" s="23" t="s">
        <v>148</v>
      </c>
    </row>
    <row r="65" spans="1:8" x14ac:dyDescent="0.2">
      <c r="A65" s="24">
        <v>59</v>
      </c>
      <c r="B65" s="25" t="s">
        <v>649</v>
      </c>
      <c r="C65" s="25" t="s">
        <v>650</v>
      </c>
      <c r="D65" s="25" t="s">
        <v>28</v>
      </c>
      <c r="E65" s="26">
        <v>152000</v>
      </c>
      <c r="F65" s="27">
        <v>146.11760000000001</v>
      </c>
      <c r="G65" s="28">
        <v>5.8816999999999995E-4</v>
      </c>
      <c r="H65" s="23" t="s">
        <v>148</v>
      </c>
    </row>
    <row r="66" spans="1:8" x14ac:dyDescent="0.2">
      <c r="A66" s="24">
        <v>60</v>
      </c>
      <c r="B66" s="25" t="s">
        <v>691</v>
      </c>
      <c r="C66" s="25" t="s">
        <v>692</v>
      </c>
      <c r="D66" s="25" t="s">
        <v>272</v>
      </c>
      <c r="E66" s="26">
        <v>2275</v>
      </c>
      <c r="F66" s="27">
        <v>121.660175</v>
      </c>
      <c r="G66" s="28">
        <v>4.8972000000000002E-4</v>
      </c>
      <c r="H66" s="23" t="s">
        <v>148</v>
      </c>
    </row>
    <row r="67" spans="1:8" x14ac:dyDescent="0.2">
      <c r="A67" s="24">
        <v>61</v>
      </c>
      <c r="B67" s="25" t="s">
        <v>46</v>
      </c>
      <c r="C67" s="25" t="s">
        <v>47</v>
      </c>
      <c r="D67" s="25" t="s">
        <v>48</v>
      </c>
      <c r="E67" s="26">
        <v>25025</v>
      </c>
      <c r="F67" s="27">
        <v>61.656595000000003</v>
      </c>
      <c r="G67" s="28">
        <v>2.4819000000000002E-4</v>
      </c>
      <c r="H67" s="23" t="s">
        <v>148</v>
      </c>
    </row>
    <row r="68" spans="1:8" x14ac:dyDescent="0.2">
      <c r="A68" s="24">
        <v>62</v>
      </c>
      <c r="B68" s="25" t="s">
        <v>191</v>
      </c>
      <c r="C68" s="25" t="s">
        <v>192</v>
      </c>
      <c r="D68" s="25" t="s">
        <v>28</v>
      </c>
      <c r="E68" s="26">
        <v>25000</v>
      </c>
      <c r="F68" s="27">
        <v>48.182499999999997</v>
      </c>
      <c r="G68" s="28">
        <v>1.9395E-4</v>
      </c>
      <c r="H68" s="23" t="s">
        <v>148</v>
      </c>
    </row>
    <row r="69" spans="1:8" x14ac:dyDescent="0.2">
      <c r="A69" s="24">
        <v>63</v>
      </c>
      <c r="B69" s="25" t="s">
        <v>583</v>
      </c>
      <c r="C69" s="25" t="s">
        <v>584</v>
      </c>
      <c r="D69" s="25" t="s">
        <v>272</v>
      </c>
      <c r="E69" s="26">
        <v>525</v>
      </c>
      <c r="F69" s="27">
        <v>41.3639625</v>
      </c>
      <c r="G69" s="28">
        <v>1.6650000000000001E-4</v>
      </c>
      <c r="H69" s="23" t="s">
        <v>148</v>
      </c>
    </row>
    <row r="70" spans="1:8" ht="25.5" x14ac:dyDescent="0.2">
      <c r="A70" s="24">
        <v>64</v>
      </c>
      <c r="B70" s="25" t="s">
        <v>497</v>
      </c>
      <c r="C70" s="25" t="s">
        <v>498</v>
      </c>
      <c r="D70" s="25" t="s">
        <v>200</v>
      </c>
      <c r="E70" s="26">
        <v>650</v>
      </c>
      <c r="F70" s="27">
        <v>9.3742999999999999</v>
      </c>
      <c r="G70" s="74" t="s">
        <v>146</v>
      </c>
      <c r="H70" s="23" t="s">
        <v>148</v>
      </c>
    </row>
    <row r="71" spans="1:8" x14ac:dyDescent="0.2">
      <c r="A71" s="24">
        <v>65</v>
      </c>
      <c r="B71" s="25" t="s">
        <v>712</v>
      </c>
      <c r="C71" s="25" t="s">
        <v>713</v>
      </c>
      <c r="D71" s="25" t="s">
        <v>277</v>
      </c>
      <c r="E71" s="26">
        <v>1100</v>
      </c>
      <c r="F71" s="27">
        <v>7.5427</v>
      </c>
      <c r="G71" s="74" t="s">
        <v>146</v>
      </c>
      <c r="H71" s="23" t="s">
        <v>148</v>
      </c>
    </row>
    <row r="72" spans="1:8" x14ac:dyDescent="0.2">
      <c r="A72" s="21"/>
      <c r="B72" s="21"/>
      <c r="C72" s="22" t="s">
        <v>147</v>
      </c>
      <c r="D72" s="21"/>
      <c r="E72" s="21" t="s">
        <v>148</v>
      </c>
      <c r="F72" s="29">
        <v>161407.5394526</v>
      </c>
      <c r="G72" s="30">
        <v>0.64971272000000002</v>
      </c>
      <c r="H72" s="23" t="s">
        <v>148</v>
      </c>
    </row>
    <row r="73" spans="1:8" x14ac:dyDescent="0.2">
      <c r="A73" s="21"/>
      <c r="B73" s="21"/>
      <c r="C73" s="31"/>
      <c r="D73" s="21"/>
      <c r="E73" s="21"/>
      <c r="F73" s="32"/>
      <c r="G73" s="32"/>
      <c r="H73" s="23" t="s">
        <v>148</v>
      </c>
    </row>
    <row r="74" spans="1:8" x14ac:dyDescent="0.2">
      <c r="A74" s="21"/>
      <c r="B74" s="21"/>
      <c r="C74" s="22" t="s">
        <v>149</v>
      </c>
      <c r="D74" s="21"/>
      <c r="E74" s="21"/>
      <c r="F74" s="21"/>
      <c r="G74" s="21"/>
      <c r="H74" s="23" t="s">
        <v>148</v>
      </c>
    </row>
    <row r="75" spans="1:8" x14ac:dyDescent="0.2">
      <c r="A75" s="21"/>
      <c r="B75" s="21"/>
      <c r="C75" s="22" t="s">
        <v>147</v>
      </c>
      <c r="D75" s="21"/>
      <c r="E75" s="21" t="s">
        <v>148</v>
      </c>
      <c r="F75" s="33" t="s">
        <v>150</v>
      </c>
      <c r="G75" s="30">
        <v>0</v>
      </c>
      <c r="H75" s="23" t="s">
        <v>148</v>
      </c>
    </row>
    <row r="76" spans="1:8" x14ac:dyDescent="0.2">
      <c r="A76" s="21"/>
      <c r="B76" s="21"/>
      <c r="C76" s="31"/>
      <c r="D76" s="21"/>
      <c r="E76" s="21"/>
      <c r="F76" s="32"/>
      <c r="G76" s="32"/>
      <c r="H76" s="23" t="s">
        <v>148</v>
      </c>
    </row>
    <row r="77" spans="1:8" x14ac:dyDescent="0.2">
      <c r="A77" s="21"/>
      <c r="B77" s="21"/>
      <c r="C77" s="22" t="s">
        <v>151</v>
      </c>
      <c r="D77" s="21"/>
      <c r="E77" s="21"/>
      <c r="F77" s="21"/>
      <c r="G77" s="21"/>
      <c r="H77" s="23" t="s">
        <v>148</v>
      </c>
    </row>
    <row r="78" spans="1:8" x14ac:dyDescent="0.2">
      <c r="A78" s="21"/>
      <c r="B78" s="21"/>
      <c r="C78" s="22" t="s">
        <v>147</v>
      </c>
      <c r="D78" s="21"/>
      <c r="E78" s="21" t="s">
        <v>148</v>
      </c>
      <c r="F78" s="33" t="s">
        <v>150</v>
      </c>
      <c r="G78" s="30">
        <v>0</v>
      </c>
      <c r="H78" s="23" t="s">
        <v>148</v>
      </c>
    </row>
    <row r="79" spans="1:8" x14ac:dyDescent="0.2">
      <c r="A79" s="21"/>
      <c r="B79" s="21"/>
      <c r="C79" s="31"/>
      <c r="D79" s="21"/>
      <c r="E79" s="21"/>
      <c r="F79" s="32"/>
      <c r="G79" s="32"/>
      <c r="H79" s="23" t="s">
        <v>148</v>
      </c>
    </row>
    <row r="80" spans="1:8" x14ac:dyDescent="0.2">
      <c r="A80" s="21"/>
      <c r="B80" s="21"/>
      <c r="C80" s="22" t="s">
        <v>152</v>
      </c>
      <c r="D80" s="21"/>
      <c r="E80" s="21"/>
      <c r="F80" s="21"/>
      <c r="G80" s="21"/>
      <c r="H80" s="23" t="s">
        <v>148</v>
      </c>
    </row>
    <row r="81" spans="1:8" x14ac:dyDescent="0.2">
      <c r="A81" s="21"/>
      <c r="B81" s="21"/>
      <c r="C81" s="22" t="s">
        <v>147</v>
      </c>
      <c r="D81" s="21"/>
      <c r="E81" s="21" t="s">
        <v>148</v>
      </c>
      <c r="F81" s="33" t="s">
        <v>150</v>
      </c>
      <c r="G81" s="30">
        <v>0</v>
      </c>
      <c r="H81" s="23" t="s">
        <v>148</v>
      </c>
    </row>
    <row r="82" spans="1:8" x14ac:dyDescent="0.2">
      <c r="A82" s="21"/>
      <c r="B82" s="21"/>
      <c r="C82" s="31"/>
      <c r="D82" s="21"/>
      <c r="E82" s="21"/>
      <c r="F82" s="32"/>
      <c r="G82" s="32"/>
      <c r="H82" s="23" t="s">
        <v>148</v>
      </c>
    </row>
    <row r="83" spans="1:8" x14ac:dyDescent="0.2">
      <c r="A83" s="21"/>
      <c r="B83" s="21"/>
      <c r="C83" s="22" t="s">
        <v>153</v>
      </c>
      <c r="D83" s="21"/>
      <c r="E83" s="21"/>
      <c r="F83" s="32"/>
      <c r="G83" s="32"/>
      <c r="H83" s="23" t="s">
        <v>148</v>
      </c>
    </row>
    <row r="84" spans="1:8" x14ac:dyDescent="0.2">
      <c r="A84" s="21"/>
      <c r="B84" s="21"/>
      <c r="C84" s="22" t="s">
        <v>147</v>
      </c>
      <c r="D84" s="21"/>
      <c r="E84" s="21" t="s">
        <v>148</v>
      </c>
      <c r="F84" s="33" t="s">
        <v>150</v>
      </c>
      <c r="G84" s="30">
        <v>0</v>
      </c>
      <c r="H84" s="23" t="s">
        <v>148</v>
      </c>
    </row>
    <row r="85" spans="1:8" x14ac:dyDescent="0.2">
      <c r="A85" s="21"/>
      <c r="B85" s="21"/>
      <c r="C85" s="31"/>
      <c r="D85" s="21"/>
      <c r="E85" s="21"/>
      <c r="F85" s="32"/>
      <c r="G85" s="32"/>
      <c r="H85" s="23" t="s">
        <v>148</v>
      </c>
    </row>
    <row r="86" spans="1:8" x14ac:dyDescent="0.2">
      <c r="A86" s="21"/>
      <c r="B86" s="21"/>
      <c r="C86" s="22" t="s">
        <v>154</v>
      </c>
      <c r="D86" s="21"/>
      <c r="E86" s="21"/>
      <c r="F86" s="32"/>
      <c r="G86" s="32"/>
      <c r="H86" s="23" t="s">
        <v>148</v>
      </c>
    </row>
    <row r="87" spans="1:8" ht="25.5" x14ac:dyDescent="0.2">
      <c r="A87" s="24">
        <v>1</v>
      </c>
      <c r="B87" s="25"/>
      <c r="C87" s="25" t="s">
        <v>978</v>
      </c>
      <c r="D87" s="25" t="s">
        <v>569</v>
      </c>
      <c r="E87" s="26">
        <v>-1100</v>
      </c>
      <c r="F87" s="27">
        <v>-7.5591999999999997</v>
      </c>
      <c r="G87" s="28">
        <f>F87/$F$170</f>
        <v>-3.0427996603649404E-5</v>
      </c>
      <c r="H87" s="23" t="s">
        <v>148</v>
      </c>
    </row>
    <row r="88" spans="1:8" x14ac:dyDescent="0.2">
      <c r="A88" s="24">
        <v>2</v>
      </c>
      <c r="B88" s="25"/>
      <c r="C88" s="25" t="s">
        <v>931</v>
      </c>
      <c r="D88" s="25" t="s">
        <v>569</v>
      </c>
      <c r="E88" s="26">
        <v>-650</v>
      </c>
      <c r="F88" s="27">
        <v>-9.401275</v>
      </c>
      <c r="G88" s="28">
        <f t="shared" ref="G88:G110" si="0">F88/$F$170</f>
        <v>-3.7842888635037315E-5</v>
      </c>
      <c r="H88" s="23" t="s">
        <v>148</v>
      </c>
    </row>
    <row r="89" spans="1:8" x14ac:dyDescent="0.2">
      <c r="A89" s="24">
        <v>3</v>
      </c>
      <c r="B89" s="25"/>
      <c r="C89" s="25" t="s">
        <v>930</v>
      </c>
      <c r="D89" s="25" t="s">
        <v>569</v>
      </c>
      <c r="E89" s="26">
        <v>-11000</v>
      </c>
      <c r="F89" s="27">
        <v>-17.059899999999999</v>
      </c>
      <c r="G89" s="28">
        <f t="shared" si="0"/>
        <v>-6.8671100018335065E-5</v>
      </c>
      <c r="H89" s="23" t="s">
        <v>148</v>
      </c>
    </row>
    <row r="90" spans="1:8" x14ac:dyDescent="0.2">
      <c r="A90" s="24">
        <v>4</v>
      </c>
      <c r="B90" s="25"/>
      <c r="C90" s="25" t="s">
        <v>1012</v>
      </c>
      <c r="D90" s="25" t="s">
        <v>569</v>
      </c>
      <c r="E90" s="26">
        <v>-525</v>
      </c>
      <c r="F90" s="27">
        <v>-41.552437500000003</v>
      </c>
      <c r="G90" s="28">
        <f t="shared" si="0"/>
        <v>-1.6726074546557232E-4</v>
      </c>
      <c r="H90" s="23" t="s">
        <v>148</v>
      </c>
    </row>
    <row r="91" spans="1:8" x14ac:dyDescent="0.2">
      <c r="A91" s="24">
        <v>5</v>
      </c>
      <c r="B91" s="25"/>
      <c r="C91" s="25" t="s">
        <v>1013</v>
      </c>
      <c r="D91" s="25" t="s">
        <v>569</v>
      </c>
      <c r="E91" s="26">
        <v>-25000</v>
      </c>
      <c r="F91" s="27">
        <v>-48.445</v>
      </c>
      <c r="G91" s="28">
        <f t="shared" si="0"/>
        <v>-1.9500533065189377E-4</v>
      </c>
      <c r="H91" s="23" t="s">
        <v>148</v>
      </c>
    </row>
    <row r="92" spans="1:8" x14ac:dyDescent="0.2">
      <c r="A92" s="24">
        <v>6</v>
      </c>
      <c r="B92" s="25"/>
      <c r="C92" s="25" t="s">
        <v>962</v>
      </c>
      <c r="D92" s="25" t="s">
        <v>569</v>
      </c>
      <c r="E92" s="26">
        <v>-30550</v>
      </c>
      <c r="F92" s="27">
        <v>-56.120350000000002</v>
      </c>
      <c r="G92" s="28">
        <f t="shared" si="0"/>
        <v>-2.2590086506450629E-4</v>
      </c>
      <c r="H92" s="23" t="s">
        <v>148</v>
      </c>
    </row>
    <row r="93" spans="1:8" ht="25.5" x14ac:dyDescent="0.2">
      <c r="A93" s="24">
        <v>7</v>
      </c>
      <c r="B93" s="25"/>
      <c r="C93" s="25" t="s">
        <v>1014</v>
      </c>
      <c r="D93" s="25" t="s">
        <v>569</v>
      </c>
      <c r="E93" s="26">
        <v>-25025</v>
      </c>
      <c r="F93" s="27">
        <v>-61.9619</v>
      </c>
      <c r="G93" s="28">
        <f t="shared" si="0"/>
        <v>-2.4941481674723039E-4</v>
      </c>
      <c r="H93" s="23" t="s">
        <v>148</v>
      </c>
    </row>
    <row r="94" spans="1:8" x14ac:dyDescent="0.2">
      <c r="A94" s="24">
        <v>8</v>
      </c>
      <c r="B94" s="25"/>
      <c r="C94" s="25" t="s">
        <v>1015</v>
      </c>
      <c r="D94" s="25" t="s">
        <v>569</v>
      </c>
      <c r="E94" s="26">
        <v>-2275</v>
      </c>
      <c r="F94" s="27">
        <v>-122.356325</v>
      </c>
      <c r="G94" s="28">
        <f t="shared" si="0"/>
        <v>-4.9252008698473689E-4</v>
      </c>
      <c r="H94" s="23" t="s">
        <v>148</v>
      </c>
    </row>
    <row r="95" spans="1:8" x14ac:dyDescent="0.2">
      <c r="A95" s="24">
        <v>9</v>
      </c>
      <c r="B95" s="25"/>
      <c r="C95" s="25" t="s">
        <v>937</v>
      </c>
      <c r="D95" s="25" t="s">
        <v>569</v>
      </c>
      <c r="E95" s="26">
        <v>-152000</v>
      </c>
      <c r="F95" s="27">
        <v>-146.55840000000001</v>
      </c>
      <c r="G95" s="28">
        <f t="shared" si="0"/>
        <v>-5.8994053569640852E-4</v>
      </c>
      <c r="H95" s="23" t="s">
        <v>148</v>
      </c>
    </row>
    <row r="96" spans="1:8" x14ac:dyDescent="0.2">
      <c r="A96" s="24">
        <v>10</v>
      </c>
      <c r="B96" s="25"/>
      <c r="C96" s="25" t="s">
        <v>945</v>
      </c>
      <c r="D96" s="25" t="s">
        <v>569</v>
      </c>
      <c r="E96" s="26">
        <v>-6900</v>
      </c>
      <c r="F96" s="27">
        <v>-160.38704999999999</v>
      </c>
      <c r="G96" s="28">
        <f t="shared" si="0"/>
        <v>-6.4560490695699901E-4</v>
      </c>
      <c r="H96" s="23" t="s">
        <v>148</v>
      </c>
    </row>
    <row r="97" spans="1:8" x14ac:dyDescent="0.2">
      <c r="A97" s="24">
        <v>11</v>
      </c>
      <c r="B97" s="25"/>
      <c r="C97" s="25" t="s">
        <v>960</v>
      </c>
      <c r="D97" s="25" t="s">
        <v>569</v>
      </c>
      <c r="E97" s="26">
        <v>-6500</v>
      </c>
      <c r="F97" s="27">
        <v>-170.2285</v>
      </c>
      <c r="G97" s="28">
        <f t="shared" si="0"/>
        <v>-6.852196290406833E-4</v>
      </c>
      <c r="H97" s="23" t="s">
        <v>148</v>
      </c>
    </row>
    <row r="98" spans="1:8" x14ac:dyDescent="0.2">
      <c r="A98" s="24">
        <v>12</v>
      </c>
      <c r="B98" s="25"/>
      <c r="C98" s="25" t="s">
        <v>1016</v>
      </c>
      <c r="D98" s="25" t="s">
        <v>569</v>
      </c>
      <c r="E98" s="26">
        <v>-27000</v>
      </c>
      <c r="F98" s="27">
        <v>-383.85899999999998</v>
      </c>
      <c r="G98" s="28">
        <f t="shared" si="0"/>
        <v>-1.5451450349614055E-3</v>
      </c>
      <c r="H98" s="23" t="s">
        <v>148</v>
      </c>
    </row>
    <row r="99" spans="1:8" x14ac:dyDescent="0.2">
      <c r="A99" s="24">
        <v>13</v>
      </c>
      <c r="B99" s="25"/>
      <c r="C99" s="25" t="s">
        <v>1017</v>
      </c>
      <c r="D99" s="25" t="s">
        <v>569</v>
      </c>
      <c r="E99" s="26">
        <v>-143775</v>
      </c>
      <c r="F99" s="27">
        <v>-519.02774999999997</v>
      </c>
      <c r="G99" s="28">
        <f t="shared" si="0"/>
        <v>-2.0892388895914636E-3</v>
      </c>
      <c r="H99" s="23" t="s">
        <v>148</v>
      </c>
    </row>
    <row r="100" spans="1:8" x14ac:dyDescent="0.2">
      <c r="A100" s="24">
        <v>14</v>
      </c>
      <c r="B100" s="25"/>
      <c r="C100" s="25" t="s">
        <v>954</v>
      </c>
      <c r="D100" s="25" t="s">
        <v>569</v>
      </c>
      <c r="E100" s="26">
        <v>-39900</v>
      </c>
      <c r="F100" s="27">
        <v>-540.86445000000003</v>
      </c>
      <c r="G100" s="28">
        <f t="shared" si="0"/>
        <v>-2.1771380103231433E-3</v>
      </c>
      <c r="H100" s="23" t="s">
        <v>148</v>
      </c>
    </row>
    <row r="101" spans="1:8" x14ac:dyDescent="0.2">
      <c r="A101" s="24">
        <v>15</v>
      </c>
      <c r="B101" s="25"/>
      <c r="C101" s="25" t="s">
        <v>1018</v>
      </c>
      <c r="D101" s="25" t="s">
        <v>569</v>
      </c>
      <c r="E101" s="26">
        <v>-22500</v>
      </c>
      <c r="F101" s="27">
        <v>-945.11249999999995</v>
      </c>
      <c r="G101" s="28">
        <f t="shared" si="0"/>
        <v>-3.8043549502680967E-3</v>
      </c>
      <c r="H101" s="23" t="s">
        <v>148</v>
      </c>
    </row>
    <row r="102" spans="1:8" x14ac:dyDescent="0.2">
      <c r="A102" s="24">
        <v>16</v>
      </c>
      <c r="B102" s="25"/>
      <c r="C102" s="25" t="s">
        <v>976</v>
      </c>
      <c r="D102" s="25" t="s">
        <v>569</v>
      </c>
      <c r="E102" s="26">
        <v>-8650</v>
      </c>
      <c r="F102" s="27">
        <v>-1001.0472</v>
      </c>
      <c r="G102" s="28">
        <f t="shared" si="0"/>
        <v>-4.0295085196439765E-3</v>
      </c>
      <c r="H102" s="23" t="s">
        <v>148</v>
      </c>
    </row>
    <row r="103" spans="1:8" x14ac:dyDescent="0.2">
      <c r="A103" s="24">
        <v>17</v>
      </c>
      <c r="B103" s="25"/>
      <c r="C103" s="25" t="s">
        <v>939</v>
      </c>
      <c r="D103" s="25" t="s">
        <v>569</v>
      </c>
      <c r="E103" s="26">
        <v>-67450</v>
      </c>
      <c r="F103" s="27">
        <v>-1175.6197749999999</v>
      </c>
      <c r="G103" s="28">
        <f t="shared" si="0"/>
        <v>-4.7322143243839392E-3</v>
      </c>
      <c r="H103" s="23" t="s">
        <v>148</v>
      </c>
    </row>
    <row r="104" spans="1:8" x14ac:dyDescent="0.2">
      <c r="A104" s="24">
        <v>18</v>
      </c>
      <c r="B104" s="25"/>
      <c r="C104" s="25" t="s">
        <v>946</v>
      </c>
      <c r="D104" s="25" t="s">
        <v>569</v>
      </c>
      <c r="E104" s="26">
        <v>-33900</v>
      </c>
      <c r="F104" s="27">
        <v>-1186.6016999999999</v>
      </c>
      <c r="G104" s="28">
        <f t="shared" si="0"/>
        <v>-4.77641979276704E-3</v>
      </c>
      <c r="H104" s="23" t="s">
        <v>148</v>
      </c>
    </row>
    <row r="105" spans="1:8" x14ac:dyDescent="0.2">
      <c r="A105" s="24">
        <v>19</v>
      </c>
      <c r="B105" s="25"/>
      <c r="C105" s="25" t="s">
        <v>955</v>
      </c>
      <c r="D105" s="25" t="s">
        <v>569</v>
      </c>
      <c r="E105" s="26">
        <v>-105500</v>
      </c>
      <c r="F105" s="27">
        <v>-1352.0352499999999</v>
      </c>
      <c r="G105" s="28">
        <f t="shared" si="0"/>
        <v>-5.442338342022208E-3</v>
      </c>
      <c r="H105" s="23" t="s">
        <v>148</v>
      </c>
    </row>
    <row r="106" spans="1:8" x14ac:dyDescent="0.2">
      <c r="A106" s="24">
        <v>20</v>
      </c>
      <c r="B106" s="25"/>
      <c r="C106" s="25" t="s">
        <v>979</v>
      </c>
      <c r="D106" s="25" t="s">
        <v>569</v>
      </c>
      <c r="E106" s="26">
        <v>-66850</v>
      </c>
      <c r="F106" s="27">
        <v>-1624.4549999999999</v>
      </c>
      <c r="G106" s="28">
        <f t="shared" si="0"/>
        <v>-6.5389077181158446E-3</v>
      </c>
      <c r="H106" s="23" t="s">
        <v>148</v>
      </c>
    </row>
    <row r="107" spans="1:8" x14ac:dyDescent="0.2">
      <c r="A107" s="24">
        <v>21</v>
      </c>
      <c r="B107" s="25"/>
      <c r="C107" s="25" t="s">
        <v>1019</v>
      </c>
      <c r="D107" s="25" t="s">
        <v>569</v>
      </c>
      <c r="E107" s="26">
        <v>-630000</v>
      </c>
      <c r="F107" s="27">
        <v>-1756.7550000000001</v>
      </c>
      <c r="G107" s="28">
        <f t="shared" si="0"/>
        <v>-7.0714540127849662E-3</v>
      </c>
      <c r="H107" s="23" t="s">
        <v>148</v>
      </c>
    </row>
    <row r="108" spans="1:8" x14ac:dyDescent="0.2">
      <c r="A108" s="24">
        <v>22</v>
      </c>
      <c r="B108" s="25"/>
      <c r="C108" s="25" t="s">
        <v>953</v>
      </c>
      <c r="D108" s="25" t="s">
        <v>569</v>
      </c>
      <c r="E108" s="26">
        <v>-201875</v>
      </c>
      <c r="F108" s="27">
        <v>-2231.4253125</v>
      </c>
      <c r="G108" s="28">
        <f t="shared" si="0"/>
        <v>-8.9821412093934964E-3</v>
      </c>
      <c r="H108" s="23" t="s">
        <v>148</v>
      </c>
    </row>
    <row r="109" spans="1:8" x14ac:dyDescent="0.2">
      <c r="A109" s="24">
        <v>23</v>
      </c>
      <c r="B109" s="25"/>
      <c r="C109" s="25" t="s">
        <v>941</v>
      </c>
      <c r="D109" s="25" t="s">
        <v>569</v>
      </c>
      <c r="E109" s="26">
        <v>-166800</v>
      </c>
      <c r="F109" s="27">
        <v>-2632.2707999999998</v>
      </c>
      <c r="G109" s="28">
        <f t="shared" si="0"/>
        <v>-1.05956618375338E-2</v>
      </c>
      <c r="H109" s="23" t="s">
        <v>148</v>
      </c>
    </row>
    <row r="110" spans="1:8" x14ac:dyDescent="0.2">
      <c r="A110" s="24">
        <v>24</v>
      </c>
      <c r="B110" s="25"/>
      <c r="C110" s="25" t="s">
        <v>922</v>
      </c>
      <c r="D110" s="25" t="s">
        <v>569</v>
      </c>
      <c r="E110" s="26">
        <v>-122500</v>
      </c>
      <c r="F110" s="27">
        <v>-3280.9175</v>
      </c>
      <c r="G110" s="28">
        <f t="shared" si="0"/>
        <v>-1.3206655009373201E-2</v>
      </c>
      <c r="H110" s="23" t="s">
        <v>148</v>
      </c>
    </row>
    <row r="111" spans="1:8" x14ac:dyDescent="0.2">
      <c r="A111" s="21"/>
      <c r="B111" s="21"/>
      <c r="C111" s="22" t="s">
        <v>147</v>
      </c>
      <c r="D111" s="21"/>
      <c r="E111" s="21" t="s">
        <v>148</v>
      </c>
      <c r="F111" s="29">
        <v>-19471.621575000001</v>
      </c>
      <c r="G111" s="30">
        <v>-7.8379009999999999E-2</v>
      </c>
      <c r="H111" s="23" t="s">
        <v>148</v>
      </c>
    </row>
    <row r="112" spans="1:8" x14ac:dyDescent="0.2">
      <c r="A112" s="21"/>
      <c r="B112" s="21"/>
      <c r="C112" s="31"/>
      <c r="D112" s="21"/>
      <c r="E112" s="21"/>
      <c r="F112" s="32"/>
      <c r="G112" s="32"/>
      <c r="H112" s="23" t="s">
        <v>148</v>
      </c>
    </row>
    <row r="113" spans="1:8" x14ac:dyDescent="0.2">
      <c r="A113" s="21"/>
      <c r="B113" s="21"/>
      <c r="C113" s="22" t="s">
        <v>155</v>
      </c>
      <c r="D113" s="21"/>
      <c r="E113" s="21"/>
      <c r="F113" s="29">
        <f>F72</f>
        <v>161407.5394526</v>
      </c>
      <c r="G113" s="30">
        <f>G72</f>
        <v>0.64971272000000002</v>
      </c>
      <c r="H113" s="23" t="s">
        <v>148</v>
      </c>
    </row>
    <row r="114" spans="1:8" x14ac:dyDescent="0.2">
      <c r="A114" s="21"/>
      <c r="B114" s="21"/>
      <c r="C114" s="31"/>
      <c r="D114" s="21"/>
      <c r="E114" s="21"/>
      <c r="F114" s="32"/>
      <c r="G114" s="32"/>
      <c r="H114" s="23" t="s">
        <v>148</v>
      </c>
    </row>
    <row r="115" spans="1:8" x14ac:dyDescent="0.2">
      <c r="A115" s="21"/>
      <c r="B115" s="21"/>
      <c r="C115" s="22" t="s">
        <v>156</v>
      </c>
      <c r="D115" s="21"/>
      <c r="E115" s="21"/>
      <c r="F115" s="32"/>
      <c r="G115" s="32"/>
      <c r="H115" s="23" t="s">
        <v>148</v>
      </c>
    </row>
    <row r="116" spans="1:8" x14ac:dyDescent="0.2">
      <c r="A116" s="21"/>
      <c r="B116" s="21"/>
      <c r="C116" s="22" t="s">
        <v>10</v>
      </c>
      <c r="D116" s="21"/>
      <c r="E116" s="21"/>
      <c r="F116" s="32"/>
      <c r="G116" s="32"/>
      <c r="H116" s="23" t="s">
        <v>148</v>
      </c>
    </row>
    <row r="117" spans="1:8" x14ac:dyDescent="0.2">
      <c r="A117" s="21"/>
      <c r="B117" s="21"/>
      <c r="C117" s="22" t="s">
        <v>147</v>
      </c>
      <c r="D117" s="21"/>
      <c r="E117" s="21" t="s">
        <v>148</v>
      </c>
      <c r="F117" s="33" t="s">
        <v>150</v>
      </c>
      <c r="G117" s="30">
        <v>0</v>
      </c>
      <c r="H117" s="23" t="s">
        <v>148</v>
      </c>
    </row>
    <row r="118" spans="1:8" x14ac:dyDescent="0.2">
      <c r="A118" s="21"/>
      <c r="B118" s="21"/>
      <c r="C118" s="31"/>
      <c r="D118" s="21"/>
      <c r="E118" s="21"/>
      <c r="F118" s="32"/>
      <c r="G118" s="32"/>
      <c r="H118" s="23" t="s">
        <v>148</v>
      </c>
    </row>
    <row r="119" spans="1:8" x14ac:dyDescent="0.2">
      <c r="A119" s="21"/>
      <c r="B119" s="21"/>
      <c r="C119" s="22" t="s">
        <v>157</v>
      </c>
      <c r="D119" s="21"/>
      <c r="E119" s="21"/>
      <c r="F119" s="21"/>
      <c r="G119" s="21"/>
      <c r="H119" s="23" t="s">
        <v>148</v>
      </c>
    </row>
    <row r="120" spans="1:8" x14ac:dyDescent="0.2">
      <c r="A120" s="21"/>
      <c r="B120" s="21"/>
      <c r="C120" s="22" t="s">
        <v>147</v>
      </c>
      <c r="D120" s="21"/>
      <c r="E120" s="21" t="s">
        <v>148</v>
      </c>
      <c r="F120" s="33" t="s">
        <v>150</v>
      </c>
      <c r="G120" s="30">
        <v>0</v>
      </c>
      <c r="H120" s="23" t="s">
        <v>148</v>
      </c>
    </row>
    <row r="121" spans="1:8" x14ac:dyDescent="0.2">
      <c r="A121" s="21"/>
      <c r="B121" s="21"/>
      <c r="C121" s="31"/>
      <c r="D121" s="21"/>
      <c r="E121" s="21"/>
      <c r="F121" s="32"/>
      <c r="G121" s="32"/>
      <c r="H121" s="23" t="s">
        <v>148</v>
      </c>
    </row>
    <row r="122" spans="1:8" x14ac:dyDescent="0.2">
      <c r="A122" s="21"/>
      <c r="B122" s="21"/>
      <c r="C122" s="22" t="s">
        <v>158</v>
      </c>
      <c r="D122" s="21"/>
      <c r="E122" s="21"/>
      <c r="F122" s="21"/>
      <c r="G122" s="21"/>
      <c r="H122" s="23" t="s">
        <v>148</v>
      </c>
    </row>
    <row r="123" spans="1:8" ht="25.5" x14ac:dyDescent="0.2">
      <c r="A123" s="24">
        <v>1</v>
      </c>
      <c r="B123" s="25" t="s">
        <v>666</v>
      </c>
      <c r="C123" s="25" t="s">
        <v>1074</v>
      </c>
      <c r="D123" s="25" t="s">
        <v>413</v>
      </c>
      <c r="E123" s="26">
        <v>10500000</v>
      </c>
      <c r="F123" s="27">
        <v>10703.4375</v>
      </c>
      <c r="G123" s="28">
        <v>4.3084480000000001E-2</v>
      </c>
      <c r="H123" s="23">
        <v>6.5278</v>
      </c>
    </row>
    <row r="124" spans="1:8" ht="25.5" x14ac:dyDescent="0.2">
      <c r="A124" s="24">
        <v>2</v>
      </c>
      <c r="B124" s="25" t="s">
        <v>724</v>
      </c>
      <c r="C124" s="25" t="s">
        <v>1081</v>
      </c>
      <c r="D124" s="25" t="s">
        <v>413</v>
      </c>
      <c r="E124" s="26">
        <v>5000000</v>
      </c>
      <c r="F124" s="27">
        <v>5105.4049999999997</v>
      </c>
      <c r="G124" s="28">
        <v>2.055075E-2</v>
      </c>
      <c r="H124" s="23">
        <v>6.5580999999999996</v>
      </c>
    </row>
    <row r="125" spans="1:8" ht="25.5" x14ac:dyDescent="0.2">
      <c r="A125" s="24">
        <v>3</v>
      </c>
      <c r="B125" s="25" t="s">
        <v>411</v>
      </c>
      <c r="C125" s="25" t="s">
        <v>412</v>
      </c>
      <c r="D125" s="25" t="s">
        <v>413</v>
      </c>
      <c r="E125" s="26">
        <v>4500000</v>
      </c>
      <c r="F125" s="27">
        <v>4646.7269999999999</v>
      </c>
      <c r="G125" s="28">
        <v>1.8704439999999999E-2</v>
      </c>
      <c r="H125" s="23">
        <v>6.7217000000000002</v>
      </c>
    </row>
    <row r="126" spans="1:8" x14ac:dyDescent="0.2">
      <c r="A126" s="24">
        <v>4</v>
      </c>
      <c r="B126" s="25" t="s">
        <v>414</v>
      </c>
      <c r="C126" s="25" t="s">
        <v>1078</v>
      </c>
      <c r="D126" s="25" t="s">
        <v>413</v>
      </c>
      <c r="E126" s="26">
        <v>3000000</v>
      </c>
      <c r="F126" s="27">
        <v>3114.8490000000002</v>
      </c>
      <c r="G126" s="28">
        <v>1.2538179999999999E-2</v>
      </c>
      <c r="H126" s="23">
        <v>6.5994000000000002</v>
      </c>
    </row>
    <row r="127" spans="1:8" x14ac:dyDescent="0.2">
      <c r="A127" s="24">
        <v>5</v>
      </c>
      <c r="B127" s="25" t="s">
        <v>421</v>
      </c>
      <c r="C127" s="25" t="s">
        <v>422</v>
      </c>
      <c r="D127" s="25" t="s">
        <v>413</v>
      </c>
      <c r="E127" s="26">
        <v>500000</v>
      </c>
      <c r="F127" s="27">
        <v>514.55349999999999</v>
      </c>
      <c r="G127" s="28">
        <v>2.0712299999999999E-3</v>
      </c>
      <c r="H127" s="23">
        <v>6.5419999999999998</v>
      </c>
    </row>
    <row r="128" spans="1:8" x14ac:dyDescent="0.2">
      <c r="A128" s="21"/>
      <c r="B128" s="21"/>
      <c r="C128" s="22" t="s">
        <v>147</v>
      </c>
      <c r="D128" s="21"/>
      <c r="E128" s="21" t="s">
        <v>148</v>
      </c>
      <c r="F128" s="29">
        <v>24084.972000000002</v>
      </c>
      <c r="G128" s="30">
        <v>9.6949080000000007E-2</v>
      </c>
      <c r="H128" s="23" t="s">
        <v>148</v>
      </c>
    </row>
    <row r="129" spans="1:8" x14ac:dyDescent="0.2">
      <c r="A129" s="21"/>
      <c r="B129" s="21"/>
      <c r="C129" s="31"/>
      <c r="D129" s="21"/>
      <c r="E129" s="21"/>
      <c r="F129" s="32"/>
      <c r="G129" s="32"/>
      <c r="H129" s="23" t="s">
        <v>148</v>
      </c>
    </row>
    <row r="130" spans="1:8" x14ac:dyDescent="0.2">
      <c r="A130" s="21"/>
      <c r="B130" s="21"/>
      <c r="C130" s="22" t="s">
        <v>159</v>
      </c>
      <c r="D130" s="21"/>
      <c r="E130" s="21"/>
      <c r="F130" s="32"/>
      <c r="G130" s="32"/>
      <c r="H130" s="23" t="s">
        <v>148</v>
      </c>
    </row>
    <row r="131" spans="1:8" x14ac:dyDescent="0.2">
      <c r="A131" s="21"/>
      <c r="B131" s="21"/>
      <c r="C131" s="22" t="s">
        <v>147</v>
      </c>
      <c r="D131" s="21"/>
      <c r="E131" s="21" t="s">
        <v>148</v>
      </c>
      <c r="F131" s="33" t="s">
        <v>150</v>
      </c>
      <c r="G131" s="30">
        <v>0</v>
      </c>
      <c r="H131" s="23" t="s">
        <v>148</v>
      </c>
    </row>
    <row r="132" spans="1:8" x14ac:dyDescent="0.2">
      <c r="A132" s="21"/>
      <c r="B132" s="21"/>
      <c r="C132" s="31"/>
      <c r="D132" s="21"/>
      <c r="E132" s="21"/>
      <c r="F132" s="32"/>
      <c r="G132" s="32"/>
      <c r="H132" s="23" t="s">
        <v>148</v>
      </c>
    </row>
    <row r="133" spans="1:8" x14ac:dyDescent="0.2">
      <c r="A133" s="21"/>
      <c r="B133" s="21"/>
      <c r="C133" s="22" t="s">
        <v>160</v>
      </c>
      <c r="D133" s="21"/>
      <c r="E133" s="21"/>
      <c r="F133" s="29">
        <v>24084.972000000002</v>
      </c>
      <c r="G133" s="30">
        <v>9.6949080000000007E-2</v>
      </c>
      <c r="H133" s="23" t="s">
        <v>148</v>
      </c>
    </row>
    <row r="134" spans="1:8" x14ac:dyDescent="0.2">
      <c r="A134" s="21"/>
      <c r="B134" s="21"/>
      <c r="C134" s="31"/>
      <c r="D134" s="21"/>
      <c r="E134" s="21"/>
      <c r="F134" s="32"/>
      <c r="G134" s="32"/>
      <c r="H134" s="23" t="s">
        <v>148</v>
      </c>
    </row>
    <row r="135" spans="1:8" x14ac:dyDescent="0.2">
      <c r="A135" s="21"/>
      <c r="B135" s="21"/>
      <c r="C135" s="22" t="s">
        <v>161</v>
      </c>
      <c r="D135" s="21"/>
      <c r="E135" s="21"/>
      <c r="F135" s="32"/>
      <c r="G135" s="32"/>
      <c r="H135" s="23" t="s">
        <v>148</v>
      </c>
    </row>
    <row r="136" spans="1:8" x14ac:dyDescent="0.2">
      <c r="A136" s="21"/>
      <c r="B136" s="21"/>
      <c r="C136" s="22" t="s">
        <v>162</v>
      </c>
      <c r="D136" s="21"/>
      <c r="E136" s="21"/>
      <c r="F136" s="32"/>
      <c r="G136" s="32"/>
      <c r="H136" s="23" t="s">
        <v>148</v>
      </c>
    </row>
    <row r="137" spans="1:8" x14ac:dyDescent="0.2">
      <c r="A137" s="21"/>
      <c r="B137" s="21"/>
      <c r="C137" s="22" t="s">
        <v>147</v>
      </c>
      <c r="D137" s="21"/>
      <c r="E137" s="21" t="s">
        <v>148</v>
      </c>
      <c r="F137" s="33" t="s">
        <v>150</v>
      </c>
      <c r="G137" s="30">
        <v>0</v>
      </c>
      <c r="H137" s="23" t="s">
        <v>148</v>
      </c>
    </row>
    <row r="138" spans="1:8" x14ac:dyDescent="0.2">
      <c r="A138" s="21"/>
      <c r="B138" s="21"/>
      <c r="C138" s="31"/>
      <c r="D138" s="21"/>
      <c r="E138" s="21"/>
      <c r="F138" s="32"/>
      <c r="G138" s="32"/>
      <c r="H138" s="23" t="s">
        <v>148</v>
      </c>
    </row>
    <row r="139" spans="1:8" x14ac:dyDescent="0.2">
      <c r="A139" s="21"/>
      <c r="B139" s="21"/>
      <c r="C139" s="22" t="s">
        <v>163</v>
      </c>
      <c r="D139" s="21"/>
      <c r="E139" s="21"/>
      <c r="F139" s="32"/>
      <c r="G139" s="32"/>
      <c r="H139" s="23" t="s">
        <v>148</v>
      </c>
    </row>
    <row r="140" spans="1:8" x14ac:dyDescent="0.2">
      <c r="A140" s="21"/>
      <c r="B140" s="21"/>
      <c r="C140" s="22" t="s">
        <v>147</v>
      </c>
      <c r="D140" s="21"/>
      <c r="E140" s="21" t="s">
        <v>148</v>
      </c>
      <c r="F140" s="33" t="s">
        <v>150</v>
      </c>
      <c r="G140" s="30">
        <v>0</v>
      </c>
      <c r="H140" s="23" t="s">
        <v>148</v>
      </c>
    </row>
    <row r="141" spans="1:8" x14ac:dyDescent="0.2">
      <c r="A141" s="21"/>
      <c r="B141" s="21"/>
      <c r="C141" s="31"/>
      <c r="D141" s="21"/>
      <c r="E141" s="21"/>
      <c r="F141" s="32"/>
      <c r="G141" s="32"/>
      <c r="H141" s="23" t="s">
        <v>148</v>
      </c>
    </row>
    <row r="142" spans="1:8" x14ac:dyDescent="0.2">
      <c r="A142" s="21"/>
      <c r="B142" s="21"/>
      <c r="C142" s="22" t="s">
        <v>164</v>
      </c>
      <c r="D142" s="21"/>
      <c r="E142" s="21"/>
      <c r="F142" s="32"/>
      <c r="G142" s="32"/>
      <c r="H142" s="23" t="s">
        <v>148</v>
      </c>
    </row>
    <row r="143" spans="1:8" x14ac:dyDescent="0.2">
      <c r="A143" s="24">
        <v>1</v>
      </c>
      <c r="B143" s="25" t="s">
        <v>832</v>
      </c>
      <c r="C143" s="25" t="s">
        <v>833</v>
      </c>
      <c r="D143" s="25" t="s">
        <v>413</v>
      </c>
      <c r="E143" s="26">
        <v>1000000</v>
      </c>
      <c r="F143" s="27">
        <v>985.25099999999998</v>
      </c>
      <c r="G143" s="28">
        <v>3.9659200000000004E-3</v>
      </c>
      <c r="H143" s="23">
        <v>6.2821999999999996</v>
      </c>
    </row>
    <row r="144" spans="1:8" x14ac:dyDescent="0.2">
      <c r="A144" s="21"/>
      <c r="B144" s="21"/>
      <c r="C144" s="22" t="s">
        <v>147</v>
      </c>
      <c r="D144" s="21"/>
      <c r="E144" s="21" t="s">
        <v>148</v>
      </c>
      <c r="F144" s="29">
        <v>985.25099999999998</v>
      </c>
      <c r="G144" s="30">
        <v>3.9659200000000004E-3</v>
      </c>
      <c r="H144" s="23" t="s">
        <v>148</v>
      </c>
    </row>
    <row r="145" spans="1:8" x14ac:dyDescent="0.2">
      <c r="A145" s="21"/>
      <c r="B145" s="21"/>
      <c r="C145" s="31"/>
      <c r="D145" s="21"/>
      <c r="E145" s="21"/>
      <c r="F145" s="32"/>
      <c r="G145" s="32"/>
      <c r="H145" s="23" t="s">
        <v>148</v>
      </c>
    </row>
    <row r="146" spans="1:8" x14ac:dyDescent="0.2">
      <c r="A146" s="21"/>
      <c r="B146" s="21"/>
      <c r="C146" s="22" t="s">
        <v>165</v>
      </c>
      <c r="D146" s="21"/>
      <c r="E146" s="21"/>
      <c r="F146" s="32"/>
      <c r="G146" s="32"/>
      <c r="H146" s="23" t="s">
        <v>148</v>
      </c>
    </row>
    <row r="147" spans="1:8" x14ac:dyDescent="0.2">
      <c r="A147" s="24">
        <v>1</v>
      </c>
      <c r="B147" s="25"/>
      <c r="C147" s="25" t="s">
        <v>166</v>
      </c>
      <c r="D147" s="25"/>
      <c r="E147" s="35"/>
      <c r="F147" s="27">
        <v>1945.492377708</v>
      </c>
      <c r="G147" s="28">
        <v>7.8311800000000001E-3</v>
      </c>
      <c r="H147" s="23">
        <v>6.76</v>
      </c>
    </row>
    <row r="148" spans="1:8" x14ac:dyDescent="0.2">
      <c r="A148" s="21"/>
      <c r="B148" s="21"/>
      <c r="C148" s="22" t="s">
        <v>147</v>
      </c>
      <c r="D148" s="21"/>
      <c r="E148" s="21" t="s">
        <v>148</v>
      </c>
      <c r="F148" s="29">
        <v>1945.492377708</v>
      </c>
      <c r="G148" s="30">
        <v>7.8311800000000001E-3</v>
      </c>
      <c r="H148" s="23" t="s">
        <v>148</v>
      </c>
    </row>
    <row r="149" spans="1:8" x14ac:dyDescent="0.2">
      <c r="A149" s="21"/>
      <c r="B149" s="21"/>
      <c r="C149" s="31"/>
      <c r="D149" s="21"/>
      <c r="E149" s="21"/>
      <c r="F149" s="32"/>
      <c r="G149" s="32"/>
      <c r="H149" s="23" t="s">
        <v>148</v>
      </c>
    </row>
    <row r="150" spans="1:8" x14ac:dyDescent="0.2">
      <c r="A150" s="21"/>
      <c r="B150" s="21"/>
      <c r="C150" s="22" t="s">
        <v>167</v>
      </c>
      <c r="D150" s="21"/>
      <c r="E150" s="21"/>
      <c r="F150" s="29">
        <v>2930.743377708</v>
      </c>
      <c r="G150" s="30">
        <v>1.17971E-2</v>
      </c>
      <c r="H150" s="23" t="s">
        <v>148</v>
      </c>
    </row>
    <row r="151" spans="1:8" x14ac:dyDescent="0.2">
      <c r="A151" s="21"/>
      <c r="B151" s="21"/>
      <c r="C151" s="32"/>
      <c r="D151" s="21"/>
      <c r="E151" s="21"/>
      <c r="F151" s="21"/>
      <c r="G151" s="21"/>
      <c r="H151" s="23" t="s">
        <v>148</v>
      </c>
    </row>
    <row r="152" spans="1:8" x14ac:dyDescent="0.2">
      <c r="A152" s="21"/>
      <c r="B152" s="21"/>
      <c r="C152" s="22" t="s">
        <v>168</v>
      </c>
      <c r="D152" s="21"/>
      <c r="E152" s="21"/>
      <c r="F152" s="21"/>
      <c r="G152" s="21"/>
      <c r="H152" s="23" t="s">
        <v>148</v>
      </c>
    </row>
    <row r="153" spans="1:8" x14ac:dyDescent="0.2">
      <c r="A153" s="21"/>
      <c r="B153" s="21"/>
      <c r="C153" s="22" t="s">
        <v>169</v>
      </c>
      <c r="D153" s="21"/>
      <c r="E153" s="21"/>
      <c r="F153" s="21"/>
      <c r="G153" s="21"/>
      <c r="H153" s="23" t="s">
        <v>148</v>
      </c>
    </row>
    <row r="154" spans="1:8" x14ac:dyDescent="0.2">
      <c r="A154" s="24">
        <v>1</v>
      </c>
      <c r="B154" s="25" t="s">
        <v>834</v>
      </c>
      <c r="C154" s="25" t="s">
        <v>835</v>
      </c>
      <c r="D154" s="25"/>
      <c r="E154" s="65">
        <v>22925094</v>
      </c>
      <c r="F154" s="27">
        <v>17572.084551</v>
      </c>
      <c r="G154" s="28">
        <v>7.0732790000000004E-2</v>
      </c>
      <c r="H154" s="23" t="s">
        <v>148</v>
      </c>
    </row>
    <row r="155" spans="1:8" x14ac:dyDescent="0.2">
      <c r="A155" s="24">
        <v>2</v>
      </c>
      <c r="B155" s="25" t="s">
        <v>836</v>
      </c>
      <c r="C155" s="25" t="s">
        <v>837</v>
      </c>
      <c r="D155" s="25"/>
      <c r="E155" s="65">
        <v>23298588</v>
      </c>
      <c r="F155" s="27">
        <v>17278.232860799999</v>
      </c>
      <c r="G155" s="28">
        <v>6.9549949999999999E-2</v>
      </c>
      <c r="H155" s="23" t="s">
        <v>148</v>
      </c>
    </row>
    <row r="156" spans="1:8" x14ac:dyDescent="0.2">
      <c r="A156" s="24">
        <v>3</v>
      </c>
      <c r="B156" s="25" t="s">
        <v>838</v>
      </c>
      <c r="C156" s="25" t="s">
        <v>839</v>
      </c>
      <c r="D156" s="25"/>
      <c r="E156" s="65">
        <v>14552712</v>
      </c>
      <c r="F156" s="27">
        <v>11193.946070399999</v>
      </c>
      <c r="G156" s="28">
        <v>4.5058920000000002E-2</v>
      </c>
      <c r="H156" s="23" t="s">
        <v>148</v>
      </c>
    </row>
    <row r="157" spans="1:8" ht="25.5" x14ac:dyDescent="0.2">
      <c r="A157" s="24">
        <v>4</v>
      </c>
      <c r="B157" s="25" t="s">
        <v>840</v>
      </c>
      <c r="C157" s="25" t="s">
        <v>841</v>
      </c>
      <c r="D157" s="25"/>
      <c r="E157" s="65">
        <v>13123120</v>
      </c>
      <c r="F157" s="27">
        <v>9834.466128</v>
      </c>
      <c r="G157" s="28">
        <v>3.9586610000000001E-2</v>
      </c>
      <c r="H157" s="23" t="s">
        <v>148</v>
      </c>
    </row>
    <row r="158" spans="1:8" x14ac:dyDescent="0.2">
      <c r="A158" s="24">
        <v>5</v>
      </c>
      <c r="B158" s="25" t="s">
        <v>842</v>
      </c>
      <c r="C158" s="25" t="s">
        <v>843</v>
      </c>
      <c r="D158" s="25"/>
      <c r="E158" s="65">
        <v>4448000</v>
      </c>
      <c r="F158" s="27">
        <v>3875.5423999999998</v>
      </c>
      <c r="G158" s="28">
        <v>1.56002E-2</v>
      </c>
      <c r="H158" s="23" t="s">
        <v>148</v>
      </c>
    </row>
    <row r="159" spans="1:8" x14ac:dyDescent="0.2">
      <c r="A159" s="21"/>
      <c r="B159" s="21"/>
      <c r="C159" s="22" t="s">
        <v>147</v>
      </c>
      <c r="D159" s="21"/>
      <c r="E159" s="21" t="s">
        <v>148</v>
      </c>
      <c r="F159" s="29">
        <v>59754.272010200002</v>
      </c>
      <c r="G159" s="30">
        <v>0.24052846999999999</v>
      </c>
      <c r="H159" s="23" t="s">
        <v>148</v>
      </c>
    </row>
    <row r="160" spans="1:8" x14ac:dyDescent="0.2">
      <c r="A160" s="21"/>
      <c r="B160" s="21"/>
      <c r="C160" s="31"/>
      <c r="D160" s="21"/>
      <c r="E160" s="21"/>
      <c r="F160" s="32"/>
      <c r="G160" s="32"/>
      <c r="H160" s="23" t="s">
        <v>148</v>
      </c>
    </row>
    <row r="161" spans="1:17" x14ac:dyDescent="0.2">
      <c r="A161" s="21"/>
      <c r="B161" s="21"/>
      <c r="C161" s="22" t="s">
        <v>170</v>
      </c>
      <c r="D161" s="21"/>
      <c r="E161" s="21"/>
      <c r="F161" s="21"/>
      <c r="G161" s="21"/>
      <c r="H161" s="23" t="s">
        <v>148</v>
      </c>
    </row>
    <row r="162" spans="1:17" x14ac:dyDescent="0.2">
      <c r="A162" s="21"/>
      <c r="B162" s="21"/>
      <c r="C162" s="22" t="s">
        <v>171</v>
      </c>
      <c r="D162" s="21"/>
      <c r="E162" s="21"/>
      <c r="F162" s="21"/>
      <c r="G162" s="21"/>
      <c r="H162" s="23" t="s">
        <v>148</v>
      </c>
    </row>
    <row r="163" spans="1:17" x14ac:dyDescent="0.2">
      <c r="A163" s="21"/>
      <c r="B163" s="21"/>
      <c r="C163" s="22" t="s">
        <v>147</v>
      </c>
      <c r="D163" s="21"/>
      <c r="E163" s="21" t="s">
        <v>148</v>
      </c>
      <c r="F163" s="33" t="s">
        <v>150</v>
      </c>
      <c r="G163" s="30">
        <v>0</v>
      </c>
      <c r="H163" s="23" t="s">
        <v>148</v>
      </c>
    </row>
    <row r="164" spans="1:17" x14ac:dyDescent="0.2">
      <c r="A164" s="21"/>
      <c r="B164" s="21"/>
      <c r="C164" s="31"/>
      <c r="D164" s="21"/>
      <c r="E164" s="21"/>
      <c r="F164" s="32"/>
      <c r="G164" s="32"/>
      <c r="H164" s="23" t="s">
        <v>148</v>
      </c>
    </row>
    <row r="165" spans="1:17" x14ac:dyDescent="0.2">
      <c r="A165" s="21"/>
      <c r="B165" s="21"/>
      <c r="C165" s="22" t="s">
        <v>172</v>
      </c>
      <c r="D165" s="21"/>
      <c r="E165" s="21"/>
      <c r="F165" s="32"/>
      <c r="G165" s="32"/>
      <c r="H165" s="23" t="s">
        <v>148</v>
      </c>
    </row>
    <row r="166" spans="1:17" x14ac:dyDescent="0.2">
      <c r="A166" s="21"/>
      <c r="B166" s="21"/>
      <c r="C166" s="22" t="s">
        <v>147</v>
      </c>
      <c r="D166" s="21"/>
      <c r="E166" s="21" t="s">
        <v>148</v>
      </c>
      <c r="F166" s="33" t="s">
        <v>150</v>
      </c>
      <c r="G166" s="30">
        <v>0</v>
      </c>
      <c r="H166" s="23" t="s">
        <v>148</v>
      </c>
    </row>
    <row r="167" spans="1:17" x14ac:dyDescent="0.2">
      <c r="A167" s="21"/>
      <c r="B167" s="21"/>
      <c r="C167" s="31"/>
      <c r="D167" s="21"/>
      <c r="E167" s="21"/>
      <c r="F167" s="32"/>
      <c r="G167" s="32"/>
      <c r="H167" s="23" t="s">
        <v>148</v>
      </c>
    </row>
    <row r="168" spans="1:17" x14ac:dyDescent="0.2">
      <c r="A168" s="35"/>
      <c r="B168" s="25"/>
      <c r="C168" s="25" t="s">
        <v>571</v>
      </c>
      <c r="D168" s="25"/>
      <c r="E168" s="35"/>
      <c r="F168" s="27">
        <v>353.00247250000001</v>
      </c>
      <c r="G168" s="28">
        <v>1.4209400000000001E-3</v>
      </c>
      <c r="H168" s="23" t="s">
        <v>148</v>
      </c>
    </row>
    <row r="169" spans="1:17" x14ac:dyDescent="0.2">
      <c r="A169" s="35"/>
      <c r="B169" s="25"/>
      <c r="C169" s="34" t="s">
        <v>875</v>
      </c>
      <c r="D169" s="25"/>
      <c r="E169" s="35"/>
      <c r="F169" s="27">
        <f>19370.19847181+F111</f>
        <v>-101.42310319000171</v>
      </c>
      <c r="G169" s="28">
        <f>F169/F170</f>
        <v>-4.0825773089704669E-4</v>
      </c>
      <c r="H169" s="23" t="s">
        <v>148</v>
      </c>
    </row>
    <row r="170" spans="1:17" x14ac:dyDescent="0.2">
      <c r="A170" s="31"/>
      <c r="B170" s="31"/>
      <c r="C170" s="22" t="s">
        <v>174</v>
      </c>
      <c r="D170" s="32"/>
      <c r="E170" s="32"/>
      <c r="F170" s="29">
        <v>248429.10620981801</v>
      </c>
      <c r="G170" s="36">
        <v>1.00000003</v>
      </c>
      <c r="H170" s="23" t="s">
        <v>148</v>
      </c>
    </row>
    <row r="171" spans="1:17" x14ac:dyDescent="0.2">
      <c r="A171" s="37"/>
      <c r="B171" s="37"/>
      <c r="C171" s="37"/>
      <c r="D171" s="38"/>
      <c r="E171" s="38"/>
      <c r="F171" s="38"/>
      <c r="G171" s="38"/>
    </row>
    <row r="172" spans="1:17" x14ac:dyDescent="0.2">
      <c r="A172" s="39"/>
      <c r="B172" s="217" t="s">
        <v>848</v>
      </c>
      <c r="C172" s="217"/>
      <c r="D172" s="217"/>
      <c r="E172" s="217"/>
      <c r="F172" s="217"/>
      <c r="G172" s="217"/>
      <c r="H172" s="217"/>
      <c r="J172" s="41"/>
    </row>
    <row r="173" spans="1:17" x14ac:dyDescent="0.2">
      <c r="A173" s="39"/>
      <c r="B173" s="217" t="s">
        <v>849</v>
      </c>
      <c r="C173" s="217"/>
      <c r="D173" s="217"/>
      <c r="E173" s="217"/>
      <c r="F173" s="217"/>
      <c r="G173" s="217"/>
      <c r="H173" s="217"/>
      <c r="J173" s="41"/>
    </row>
    <row r="174" spans="1:17" x14ac:dyDescent="0.2">
      <c r="A174" s="39"/>
      <c r="B174" s="217" t="s">
        <v>850</v>
      </c>
      <c r="C174" s="217"/>
      <c r="D174" s="217"/>
      <c r="E174" s="217"/>
      <c r="F174" s="217"/>
      <c r="G174" s="217"/>
      <c r="H174" s="217"/>
      <c r="J174" s="41"/>
    </row>
    <row r="175" spans="1:17" s="43" customFormat="1" ht="66.75" customHeight="1" x14ac:dyDescent="0.25">
      <c r="A175" s="42"/>
      <c r="B175" s="218" t="s">
        <v>851</v>
      </c>
      <c r="C175" s="218"/>
      <c r="D175" s="218"/>
      <c r="E175" s="218"/>
      <c r="F175" s="218"/>
      <c r="G175" s="218"/>
      <c r="H175" s="218"/>
      <c r="I175"/>
      <c r="J175" s="41"/>
      <c r="K175"/>
      <c r="L175"/>
      <c r="M175"/>
      <c r="N175"/>
      <c r="O175"/>
      <c r="P175"/>
      <c r="Q175"/>
    </row>
    <row r="176" spans="1:17" x14ac:dyDescent="0.2">
      <c r="A176" s="39"/>
      <c r="B176" s="217" t="s">
        <v>852</v>
      </c>
      <c r="C176" s="217"/>
      <c r="D176" s="217"/>
      <c r="E176" s="217"/>
      <c r="F176" s="217"/>
      <c r="G176" s="217"/>
      <c r="H176" s="217"/>
      <c r="J176" s="41"/>
    </row>
    <row r="177" spans="1:10" x14ac:dyDescent="0.2">
      <c r="A177" s="45"/>
      <c r="B177" s="45"/>
      <c r="C177" s="45"/>
      <c r="D177" s="47"/>
      <c r="E177" s="47"/>
      <c r="F177" s="47"/>
      <c r="G177" s="47"/>
    </row>
    <row r="178" spans="1:10" x14ac:dyDescent="0.2">
      <c r="A178" s="45"/>
      <c r="B178" s="214" t="s">
        <v>175</v>
      </c>
      <c r="C178" s="215"/>
      <c r="D178" s="216"/>
      <c r="E178" s="46"/>
      <c r="F178" s="47"/>
      <c r="G178" s="47"/>
    </row>
    <row r="179" spans="1:10" ht="26.25" customHeight="1" x14ac:dyDescent="0.2">
      <c r="A179" s="45"/>
      <c r="B179" s="212" t="s">
        <v>176</v>
      </c>
      <c r="C179" s="213"/>
      <c r="D179" s="22" t="s">
        <v>177</v>
      </c>
      <c r="E179" s="46"/>
      <c r="F179" s="47"/>
      <c r="G179" s="47"/>
    </row>
    <row r="180" spans="1:10" ht="12.75" customHeight="1" x14ac:dyDescent="0.2">
      <c r="A180" s="45"/>
      <c r="B180" s="210" t="s">
        <v>853</v>
      </c>
      <c r="C180" s="211"/>
      <c r="D180" s="22" t="s">
        <v>177</v>
      </c>
      <c r="E180" s="46"/>
      <c r="F180" s="47"/>
      <c r="G180" s="47"/>
    </row>
    <row r="181" spans="1:10" x14ac:dyDescent="0.2">
      <c r="A181" s="45"/>
      <c r="B181" s="212" t="s">
        <v>178</v>
      </c>
      <c r="C181" s="213"/>
      <c r="D181" s="32" t="s">
        <v>148</v>
      </c>
      <c r="E181" s="46"/>
      <c r="F181" s="47"/>
      <c r="G181" s="47"/>
    </row>
    <row r="182" spans="1:10" x14ac:dyDescent="0.2">
      <c r="A182" s="50"/>
      <c r="B182" s="51" t="s">
        <v>148</v>
      </c>
      <c r="C182" s="51" t="s">
        <v>854</v>
      </c>
      <c r="D182" s="51" t="s">
        <v>179</v>
      </c>
      <c r="E182" s="50"/>
      <c r="F182" s="50"/>
      <c r="G182" s="50"/>
      <c r="H182" s="50"/>
      <c r="J182" s="41"/>
    </row>
    <row r="183" spans="1:10" x14ac:dyDescent="0.2">
      <c r="A183" s="50"/>
      <c r="B183" s="52" t="s">
        <v>180</v>
      </c>
      <c r="C183" s="53">
        <v>45716</v>
      </c>
      <c r="D183" s="53">
        <v>45747</v>
      </c>
      <c r="E183" s="50"/>
      <c r="F183" s="50"/>
      <c r="G183" s="50"/>
      <c r="J183" s="41"/>
    </row>
    <row r="184" spans="1:10" x14ac:dyDescent="0.2">
      <c r="A184" s="54"/>
      <c r="B184" s="25" t="s">
        <v>181</v>
      </c>
      <c r="C184" s="55">
        <v>11.1386</v>
      </c>
      <c r="D184" s="55">
        <v>11.6557</v>
      </c>
      <c r="E184" s="54"/>
      <c r="F184" s="56"/>
      <c r="G184" s="57"/>
    </row>
    <row r="185" spans="1:10" x14ac:dyDescent="0.2">
      <c r="A185" s="54"/>
      <c r="B185" s="25" t="s">
        <v>1025</v>
      </c>
      <c r="C185" s="55">
        <v>11.1386</v>
      </c>
      <c r="D185" s="55">
        <v>11.6557</v>
      </c>
      <c r="E185" s="54"/>
      <c r="F185" s="56"/>
      <c r="G185" s="57"/>
    </row>
    <row r="186" spans="1:10" x14ac:dyDescent="0.2">
      <c r="A186" s="54"/>
      <c r="B186" s="25" t="s">
        <v>182</v>
      </c>
      <c r="C186" s="55">
        <v>10.936299999999999</v>
      </c>
      <c r="D186" s="55">
        <v>11.434699999999999</v>
      </c>
      <c r="E186" s="54"/>
      <c r="F186" s="56"/>
      <c r="G186" s="57"/>
    </row>
    <row r="187" spans="1:10" x14ac:dyDescent="0.2">
      <c r="A187" s="54"/>
      <c r="B187" s="25" t="s">
        <v>1026</v>
      </c>
      <c r="C187" s="55">
        <v>10.936299999999999</v>
      </c>
      <c r="D187" s="55">
        <v>11.434699999999999</v>
      </c>
      <c r="E187" s="54"/>
      <c r="F187" s="56"/>
      <c r="G187" s="57"/>
    </row>
    <row r="188" spans="1:10" x14ac:dyDescent="0.2">
      <c r="A188" s="54"/>
      <c r="B188" s="54"/>
      <c r="C188" s="54"/>
      <c r="D188" s="54"/>
      <c r="E188" s="54"/>
      <c r="F188" s="54"/>
      <c r="G188" s="54"/>
    </row>
    <row r="189" spans="1:10" x14ac:dyDescent="0.2">
      <c r="A189" s="50"/>
      <c r="B189" s="210" t="s">
        <v>855</v>
      </c>
      <c r="C189" s="211"/>
      <c r="D189" s="48" t="s">
        <v>177</v>
      </c>
      <c r="E189" s="50"/>
      <c r="F189" s="50"/>
      <c r="G189" s="50"/>
    </row>
    <row r="190" spans="1:10" x14ac:dyDescent="0.2">
      <c r="A190" s="50"/>
      <c r="B190" s="75"/>
      <c r="C190" s="75"/>
      <c r="D190" s="75"/>
      <c r="E190" s="50"/>
      <c r="F190" s="50"/>
      <c r="G190" s="50"/>
    </row>
    <row r="191" spans="1:10" ht="29.1" customHeight="1" x14ac:dyDescent="0.2">
      <c r="A191" s="50"/>
      <c r="B191" s="210" t="s">
        <v>183</v>
      </c>
      <c r="C191" s="211"/>
      <c r="D191" s="48" t="s">
        <v>956</v>
      </c>
      <c r="E191" s="61"/>
      <c r="F191" s="50"/>
      <c r="G191" s="50"/>
    </row>
    <row r="192" spans="1:10" ht="29.1" customHeight="1" x14ac:dyDescent="0.2">
      <c r="A192" s="50"/>
      <c r="B192" s="210" t="s">
        <v>184</v>
      </c>
      <c r="C192" s="211"/>
      <c r="D192" s="48" t="s">
        <v>177</v>
      </c>
      <c r="E192" s="61"/>
      <c r="F192" s="50"/>
      <c r="G192" s="50"/>
    </row>
    <row r="193" spans="1:7" ht="17.100000000000001" customHeight="1" x14ac:dyDescent="0.2">
      <c r="A193" s="50"/>
      <c r="B193" s="210" t="s">
        <v>185</v>
      </c>
      <c r="C193" s="211"/>
      <c r="D193" s="48" t="s">
        <v>177</v>
      </c>
      <c r="E193" s="61"/>
      <c r="F193" s="50"/>
      <c r="G193" s="50"/>
    </row>
    <row r="194" spans="1:7" ht="17.100000000000001" customHeight="1" x14ac:dyDescent="0.2">
      <c r="A194" s="50"/>
      <c r="B194" s="210" t="s">
        <v>186</v>
      </c>
      <c r="C194" s="211"/>
      <c r="D194" s="62">
        <v>1.5896980984016003</v>
      </c>
      <c r="E194" s="50"/>
      <c r="F194" s="40"/>
      <c r="G194" s="60"/>
    </row>
    <row r="196" spans="1:7" x14ac:dyDescent="0.2">
      <c r="B196" s="243" t="s">
        <v>907</v>
      </c>
      <c r="C196" s="244"/>
      <c r="D196" s="245"/>
    </row>
    <row r="197" spans="1:7" ht="38.25" x14ac:dyDescent="0.2">
      <c r="B197" s="232" t="s">
        <v>908</v>
      </c>
      <c r="C197" s="232"/>
      <c r="D197" s="131" t="s">
        <v>831</v>
      </c>
    </row>
    <row r="198" spans="1:7" x14ac:dyDescent="0.2">
      <c r="B198" s="232" t="s">
        <v>909</v>
      </c>
      <c r="C198" s="232"/>
      <c r="D198" s="109"/>
    </row>
    <row r="199" spans="1:7" x14ac:dyDescent="0.2">
      <c r="B199" s="233"/>
      <c r="C199" s="234"/>
      <c r="D199" s="102"/>
    </row>
    <row r="200" spans="1:7" x14ac:dyDescent="0.2">
      <c r="B200" s="232" t="s">
        <v>910</v>
      </c>
      <c r="C200" s="232"/>
      <c r="D200" s="103">
        <v>6.5813121201261628</v>
      </c>
    </row>
    <row r="201" spans="1:7" x14ac:dyDescent="0.2">
      <c r="B201" s="233"/>
      <c r="C201" s="234"/>
      <c r="D201" s="102"/>
    </row>
    <row r="202" spans="1:7" x14ac:dyDescent="0.2">
      <c r="B202" s="232" t="s">
        <v>911</v>
      </c>
      <c r="C202" s="232"/>
      <c r="D202" s="103">
        <v>3.2897511322435844</v>
      </c>
    </row>
    <row r="203" spans="1:7" x14ac:dyDescent="0.2">
      <c r="B203" s="232" t="s">
        <v>912</v>
      </c>
      <c r="C203" s="232"/>
      <c r="D203" s="103">
        <v>4.0166515705319803</v>
      </c>
    </row>
    <row r="204" spans="1:7" x14ac:dyDescent="0.2">
      <c r="B204" s="233"/>
      <c r="C204" s="234"/>
      <c r="D204" s="102"/>
    </row>
    <row r="205" spans="1:7" x14ac:dyDescent="0.2">
      <c r="B205" s="232" t="s">
        <v>913</v>
      </c>
      <c r="C205" s="232"/>
      <c r="D205" s="105" t="s">
        <v>1023</v>
      </c>
    </row>
    <row r="206" spans="1:7" x14ac:dyDescent="0.2">
      <c r="B206" s="233" t="s">
        <v>914</v>
      </c>
      <c r="C206" s="235"/>
      <c r="D206" s="234"/>
    </row>
    <row r="208" spans="1:7" x14ac:dyDescent="0.2">
      <c r="B208" s="219" t="s">
        <v>856</v>
      </c>
      <c r="C208" s="219"/>
    </row>
    <row r="210" spans="2:10" ht="153.75" customHeight="1" x14ac:dyDescent="0.2"/>
    <row r="213" spans="2:10" x14ac:dyDescent="0.2">
      <c r="B213" s="63" t="s">
        <v>857</v>
      </c>
      <c r="C213" s="64"/>
      <c r="D213" s="63"/>
    </row>
    <row r="214" spans="2:10" x14ac:dyDescent="0.2">
      <c r="B214" s="63" t="s">
        <v>1020</v>
      </c>
      <c r="D214" s="63"/>
    </row>
    <row r="215" spans="2:10" ht="165" customHeight="1" x14ac:dyDescent="0.2"/>
    <row r="217" spans="2:10" x14ac:dyDescent="0.2">
      <c r="J217" s="20"/>
    </row>
  </sheetData>
  <mergeCells count="29">
    <mergeCell ref="B197:C197"/>
    <mergeCell ref="B189:C189"/>
    <mergeCell ref="B193:C193"/>
    <mergeCell ref="B194:C194"/>
    <mergeCell ref="B191:C191"/>
    <mergeCell ref="B192:C192"/>
    <mergeCell ref="B196:D196"/>
    <mergeCell ref="A1:H1"/>
    <mergeCell ref="A2:H2"/>
    <mergeCell ref="A3:H3"/>
    <mergeCell ref="B180:C180"/>
    <mergeCell ref="B181:C181"/>
    <mergeCell ref="B178:D178"/>
    <mergeCell ref="B179:C179"/>
    <mergeCell ref="B172:H172"/>
    <mergeCell ref="B173:H173"/>
    <mergeCell ref="B174:H174"/>
    <mergeCell ref="B175:H175"/>
    <mergeCell ref="B176:H176"/>
    <mergeCell ref="B198:C198"/>
    <mergeCell ref="B199:C199"/>
    <mergeCell ref="B200:C200"/>
    <mergeCell ref="B201:C201"/>
    <mergeCell ref="B202:C202"/>
    <mergeCell ref="B203:C203"/>
    <mergeCell ref="B204:C204"/>
    <mergeCell ref="B205:C205"/>
    <mergeCell ref="B206:D206"/>
    <mergeCell ref="B208:C208"/>
  </mergeCells>
  <hyperlinks>
    <hyperlink ref="I1" location="Index!B2" display="Index" xr:uid="{975E7190-FB79-4CBD-A496-D99883ED889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AA63-52E9-4E2F-A840-6E6A31D4980D}">
  <sheetPr>
    <pageSetUpPr fitToPage="1"/>
  </sheetPr>
  <dimension ref="A1:K257"/>
  <sheetViews>
    <sheetView zoomScaleNormal="100" workbookViewId="0">
      <selection activeCell="F1" sqref="F1"/>
    </sheetView>
  </sheetViews>
  <sheetFormatPr defaultColWidth="9.140625" defaultRowHeight="13.5" x14ac:dyDescent="0.25"/>
  <cols>
    <col min="1" max="1" width="42" style="132" customWidth="1"/>
    <col min="2" max="2" width="54.7109375" style="132" customWidth="1"/>
    <col min="3" max="3" width="31" style="132" bestFit="1" customWidth="1"/>
    <col min="4" max="4" width="20.140625" style="132" bestFit="1" customWidth="1"/>
    <col min="5" max="5" width="16.5703125" style="132" customWidth="1"/>
    <col min="6" max="6" width="18.7109375" style="132" bestFit="1" customWidth="1"/>
    <col min="7" max="7" width="17.5703125" style="132" customWidth="1"/>
    <col min="8" max="8" width="15.5703125" style="132" bestFit="1" customWidth="1"/>
    <col min="9" max="9" width="13.5703125" style="132" customWidth="1"/>
    <col min="10" max="10" width="20.5703125" style="132" customWidth="1"/>
    <col min="11" max="11" width="12.42578125" style="132" bestFit="1" customWidth="1"/>
    <col min="12" max="16384" width="9.140625" style="132"/>
  </cols>
  <sheetData>
    <row r="1" spans="1:10" x14ac:dyDescent="0.25">
      <c r="F1" s="133" t="s">
        <v>956</v>
      </c>
    </row>
    <row r="2" spans="1:10" x14ac:dyDescent="0.25">
      <c r="A2" s="250" t="s">
        <v>1082</v>
      </c>
      <c r="B2" s="250"/>
      <c r="C2" s="250"/>
      <c r="D2" s="250"/>
      <c r="E2" s="250"/>
      <c r="F2" s="250"/>
    </row>
    <row r="3" spans="1:10" x14ac:dyDescent="0.25">
      <c r="A3" s="250" t="s">
        <v>1083</v>
      </c>
      <c r="B3" s="250"/>
      <c r="C3" s="250"/>
      <c r="D3" s="250"/>
      <c r="E3" s="250"/>
      <c r="F3" s="250"/>
    </row>
    <row r="4" spans="1:10" x14ac:dyDescent="0.25">
      <c r="A4" s="133"/>
      <c r="B4" s="133"/>
      <c r="C4" s="133"/>
      <c r="D4" s="133"/>
      <c r="E4" s="133"/>
      <c r="F4" s="133"/>
    </row>
    <row r="5" spans="1:10" x14ac:dyDescent="0.25">
      <c r="A5" s="250" t="s">
        <v>1084</v>
      </c>
      <c r="B5" s="250"/>
      <c r="C5" s="250"/>
      <c r="D5" s="250"/>
      <c r="E5" s="250"/>
      <c r="F5" s="250"/>
    </row>
    <row r="6" spans="1:10" x14ac:dyDescent="0.25">
      <c r="A6" s="133" t="s">
        <v>1085</v>
      </c>
    </row>
    <row r="8" spans="1:10" s="133" customFormat="1" ht="27" x14ac:dyDescent="0.25">
      <c r="A8" s="134" t="s">
        <v>1086</v>
      </c>
      <c r="B8" s="134" t="s">
        <v>1087</v>
      </c>
      <c r="C8" s="134" t="s">
        <v>1088</v>
      </c>
      <c r="D8" s="135" t="s">
        <v>1089</v>
      </c>
      <c r="E8" s="135" t="s">
        <v>1090</v>
      </c>
      <c r="F8" s="135" t="s">
        <v>1091</v>
      </c>
    </row>
    <row r="9" spans="1:10" x14ac:dyDescent="0.25">
      <c r="A9" s="136" t="s">
        <v>643</v>
      </c>
      <c r="B9" s="136" t="s">
        <v>1092</v>
      </c>
      <c r="C9" s="137" t="s">
        <v>1093</v>
      </c>
      <c r="D9" s="138">
        <v>401.25</v>
      </c>
      <c r="E9" s="139">
        <v>392.8</v>
      </c>
      <c r="F9" s="140">
        <v>3.4094814000000002</v>
      </c>
      <c r="J9" s="141"/>
    </row>
    <row r="10" spans="1:10" x14ac:dyDescent="0.25">
      <c r="A10" s="142" t="s">
        <v>643</v>
      </c>
      <c r="B10" s="142" t="s">
        <v>1094</v>
      </c>
      <c r="C10" s="143" t="s">
        <v>1093</v>
      </c>
      <c r="D10" s="138">
        <v>2343.67</v>
      </c>
      <c r="E10" s="139">
        <v>2324.4499999999998</v>
      </c>
      <c r="F10" s="140">
        <v>196.72003960000001</v>
      </c>
    </row>
    <row r="11" spans="1:10" x14ac:dyDescent="0.25">
      <c r="A11" s="142" t="s">
        <v>643</v>
      </c>
      <c r="B11" s="142" t="s">
        <v>1095</v>
      </c>
      <c r="C11" s="143" t="s">
        <v>1093</v>
      </c>
      <c r="D11" s="138">
        <v>172.87</v>
      </c>
      <c r="E11" s="139">
        <v>185.7</v>
      </c>
      <c r="F11" s="140">
        <v>41.066778599999999</v>
      </c>
    </row>
    <row r="12" spans="1:10" x14ac:dyDescent="0.25">
      <c r="A12" s="142" t="s">
        <v>643</v>
      </c>
      <c r="B12" s="142" t="s">
        <v>1096</v>
      </c>
      <c r="C12" s="143" t="s">
        <v>1093</v>
      </c>
      <c r="D12" s="138">
        <v>254.25</v>
      </c>
      <c r="E12" s="139">
        <v>256.35000000000002</v>
      </c>
      <c r="F12" s="140">
        <v>26.487044999999998</v>
      </c>
    </row>
    <row r="13" spans="1:10" x14ac:dyDescent="0.25">
      <c r="A13" s="142" t="s">
        <v>643</v>
      </c>
      <c r="B13" s="142" t="s">
        <v>1097</v>
      </c>
      <c r="C13" s="143" t="s">
        <v>1093</v>
      </c>
      <c r="D13" s="138">
        <v>1205.6300000000001</v>
      </c>
      <c r="E13" s="139">
        <v>1166.6500000000001</v>
      </c>
      <c r="F13" s="140">
        <v>29.0385144</v>
      </c>
    </row>
    <row r="14" spans="1:10" x14ac:dyDescent="0.25">
      <c r="A14" s="142" t="s">
        <v>643</v>
      </c>
      <c r="B14" s="142" t="s">
        <v>1098</v>
      </c>
      <c r="C14" s="143" t="s">
        <v>1093</v>
      </c>
      <c r="D14" s="138">
        <v>1103.04</v>
      </c>
      <c r="E14" s="139">
        <v>1105.3499999999999</v>
      </c>
      <c r="F14" s="140">
        <v>236.5214632</v>
      </c>
    </row>
    <row r="15" spans="1:10" x14ac:dyDescent="0.25">
      <c r="A15" s="142" t="s">
        <v>643</v>
      </c>
      <c r="B15" s="142" t="s">
        <v>1099</v>
      </c>
      <c r="C15" s="143" t="s">
        <v>1093</v>
      </c>
      <c r="D15" s="138">
        <v>8875.83</v>
      </c>
      <c r="E15" s="139">
        <v>8989.4</v>
      </c>
      <c r="F15" s="140">
        <v>121.9396893</v>
      </c>
    </row>
    <row r="16" spans="1:10" x14ac:dyDescent="0.25">
      <c r="A16" s="142" t="s">
        <v>643</v>
      </c>
      <c r="B16" s="142" t="s">
        <v>1100</v>
      </c>
      <c r="C16" s="143" t="s">
        <v>1093</v>
      </c>
      <c r="D16" s="138">
        <v>1844.34</v>
      </c>
      <c r="E16" s="139">
        <v>2012.9</v>
      </c>
      <c r="F16" s="140">
        <v>12.462546600000001</v>
      </c>
    </row>
    <row r="17" spans="1:6" x14ac:dyDescent="0.25">
      <c r="A17" s="142" t="s">
        <v>643</v>
      </c>
      <c r="B17" s="142" t="s">
        <v>1101</v>
      </c>
      <c r="C17" s="143" t="s">
        <v>1093</v>
      </c>
      <c r="D17" s="138">
        <v>223.28</v>
      </c>
      <c r="E17" s="139">
        <v>229.7</v>
      </c>
      <c r="F17" s="140">
        <v>78.249536999999989</v>
      </c>
    </row>
    <row r="18" spans="1:6" x14ac:dyDescent="0.25">
      <c r="A18" s="142" t="s">
        <v>643</v>
      </c>
      <c r="B18" s="142" t="s">
        <v>1102</v>
      </c>
      <c r="C18" s="143" t="s">
        <v>1093</v>
      </c>
      <c r="D18" s="138">
        <v>1715.82</v>
      </c>
      <c r="E18" s="139">
        <v>1742.95</v>
      </c>
      <c r="F18" s="140">
        <v>69.820612799999992</v>
      </c>
    </row>
    <row r="19" spans="1:6" x14ac:dyDescent="0.25">
      <c r="A19" s="142" t="s">
        <v>643</v>
      </c>
      <c r="B19" s="142" t="s">
        <v>1103</v>
      </c>
      <c r="C19" s="143" t="s">
        <v>1093</v>
      </c>
      <c r="D19" s="138">
        <v>86.32</v>
      </c>
      <c r="E19" s="139">
        <v>89.48</v>
      </c>
      <c r="F19" s="140">
        <v>38.902782500000001</v>
      </c>
    </row>
    <row r="20" spans="1:6" x14ac:dyDescent="0.25">
      <c r="A20" s="142" t="s">
        <v>643</v>
      </c>
      <c r="B20" s="142" t="s">
        <v>1104</v>
      </c>
      <c r="C20" s="143" t="s">
        <v>1093</v>
      </c>
      <c r="D20" s="138">
        <v>1526.48</v>
      </c>
      <c r="E20" s="139">
        <v>1446.35</v>
      </c>
      <c r="F20" s="140">
        <v>42.776094999999998</v>
      </c>
    </row>
    <row r="21" spans="1:6" x14ac:dyDescent="0.25">
      <c r="A21" s="142" t="s">
        <v>643</v>
      </c>
      <c r="B21" s="142" t="s">
        <v>1105</v>
      </c>
      <c r="C21" s="143" t="s">
        <v>1093</v>
      </c>
      <c r="D21" s="138">
        <v>398.72</v>
      </c>
      <c r="E21" s="139">
        <v>399.05</v>
      </c>
      <c r="F21" s="140">
        <v>12.118365000000001</v>
      </c>
    </row>
    <row r="22" spans="1:6" x14ac:dyDescent="0.25">
      <c r="A22" s="142" t="s">
        <v>643</v>
      </c>
      <c r="B22" s="142" t="s">
        <v>1106</v>
      </c>
      <c r="C22" s="143" t="s">
        <v>1093</v>
      </c>
      <c r="D22" s="138">
        <v>707.92</v>
      </c>
      <c r="E22" s="139">
        <v>684.1</v>
      </c>
      <c r="F22" s="140">
        <v>124.9140776</v>
      </c>
    </row>
    <row r="23" spans="1:6" x14ac:dyDescent="0.25">
      <c r="A23" s="142" t="s">
        <v>643</v>
      </c>
      <c r="B23" s="142" t="s">
        <v>1107</v>
      </c>
      <c r="C23" s="143" t="s">
        <v>1093</v>
      </c>
      <c r="D23" s="138">
        <v>514.29</v>
      </c>
      <c r="E23" s="139">
        <v>540.35</v>
      </c>
      <c r="F23" s="140">
        <v>171.80892800000001</v>
      </c>
    </row>
    <row r="24" spans="1:6" x14ac:dyDescent="0.25">
      <c r="A24" s="142" t="s">
        <v>643</v>
      </c>
      <c r="B24" s="142" t="s">
        <v>1108</v>
      </c>
      <c r="C24" s="143" t="s">
        <v>1093</v>
      </c>
      <c r="D24" s="138">
        <v>1769.4</v>
      </c>
      <c r="E24" s="139">
        <v>1835.6</v>
      </c>
      <c r="F24" s="140">
        <v>23.173972899999999</v>
      </c>
    </row>
    <row r="25" spans="1:6" x14ac:dyDescent="0.25">
      <c r="A25" s="142" t="s">
        <v>643</v>
      </c>
      <c r="B25" s="142" t="s">
        <v>1109</v>
      </c>
      <c r="C25" s="143" t="s">
        <v>1093</v>
      </c>
      <c r="D25" s="138">
        <v>84.76</v>
      </c>
      <c r="E25" s="139">
        <v>79.5</v>
      </c>
      <c r="F25" s="140">
        <v>110.02383</v>
      </c>
    </row>
    <row r="26" spans="1:6" x14ac:dyDescent="0.25">
      <c r="A26" s="142" t="s">
        <v>643</v>
      </c>
      <c r="B26" s="142" t="s">
        <v>1110</v>
      </c>
      <c r="C26" s="143" t="s">
        <v>1093</v>
      </c>
      <c r="D26" s="138">
        <v>703.83</v>
      </c>
      <c r="E26" s="139">
        <v>685.7</v>
      </c>
      <c r="F26" s="140">
        <v>111.26511199999999</v>
      </c>
    </row>
    <row r="27" spans="1:6" x14ac:dyDescent="0.25">
      <c r="A27" s="142" t="s">
        <v>643</v>
      </c>
      <c r="B27" s="142" t="s">
        <v>1111</v>
      </c>
      <c r="C27" s="143" t="s">
        <v>1093</v>
      </c>
      <c r="D27" s="138">
        <v>1347.57</v>
      </c>
      <c r="E27" s="139">
        <v>1355.55</v>
      </c>
      <c r="F27" s="140">
        <v>368.9301006</v>
      </c>
    </row>
    <row r="28" spans="1:6" x14ac:dyDescent="0.25">
      <c r="A28" s="142" t="s">
        <v>643</v>
      </c>
      <c r="B28" s="142" t="s">
        <v>1112</v>
      </c>
      <c r="C28" s="143" t="s">
        <v>1093</v>
      </c>
      <c r="D28" s="138">
        <v>831.13</v>
      </c>
      <c r="E28" s="139">
        <v>791.7</v>
      </c>
      <c r="F28" s="140">
        <v>95.917935</v>
      </c>
    </row>
    <row r="29" spans="1:6" x14ac:dyDescent="0.25">
      <c r="A29" s="142" t="s">
        <v>643</v>
      </c>
      <c r="B29" s="142" t="s">
        <v>1113</v>
      </c>
      <c r="C29" s="143" t="s">
        <v>1093</v>
      </c>
      <c r="D29" s="138">
        <v>128.72999999999999</v>
      </c>
      <c r="E29" s="139">
        <v>128.41</v>
      </c>
      <c r="F29" s="140">
        <v>5.1783907999999998</v>
      </c>
    </row>
    <row r="30" spans="1:6" x14ac:dyDescent="0.25">
      <c r="A30" s="142" t="s">
        <v>643</v>
      </c>
      <c r="B30" s="142" t="s">
        <v>1114</v>
      </c>
      <c r="C30" s="143" t="s">
        <v>1093</v>
      </c>
      <c r="D30" s="138">
        <v>343.94</v>
      </c>
      <c r="E30" s="139">
        <v>335.85</v>
      </c>
      <c r="F30" s="140">
        <v>228.11087039999998</v>
      </c>
    </row>
    <row r="31" spans="1:6" x14ac:dyDescent="0.25">
      <c r="A31" s="142" t="s">
        <v>643</v>
      </c>
      <c r="B31" s="142" t="s">
        <v>1115</v>
      </c>
      <c r="C31" s="143" t="s">
        <v>1093</v>
      </c>
      <c r="D31" s="138">
        <v>1599.58</v>
      </c>
      <c r="E31" s="139">
        <v>1578.1</v>
      </c>
      <c r="F31" s="140">
        <v>91.103359999999995</v>
      </c>
    </row>
    <row r="32" spans="1:6" x14ac:dyDescent="0.25">
      <c r="A32" s="142" t="s">
        <v>643</v>
      </c>
      <c r="B32" s="142" t="s">
        <v>1116</v>
      </c>
      <c r="C32" s="143" t="s">
        <v>1093</v>
      </c>
      <c r="D32" s="138">
        <v>411.76</v>
      </c>
      <c r="E32" s="139">
        <v>411.45</v>
      </c>
      <c r="F32" s="140">
        <v>166.309572</v>
      </c>
    </row>
    <row r="33" spans="1:6" x14ac:dyDescent="0.25">
      <c r="A33" s="142" t="s">
        <v>643</v>
      </c>
      <c r="B33" s="142" t="s">
        <v>1117</v>
      </c>
      <c r="C33" s="143" t="s">
        <v>1093</v>
      </c>
      <c r="D33" s="138">
        <v>2872.69</v>
      </c>
      <c r="E33" s="139">
        <v>2898.6</v>
      </c>
      <c r="F33" s="140">
        <v>5.2204832000000003</v>
      </c>
    </row>
    <row r="34" spans="1:6" x14ac:dyDescent="0.25">
      <c r="A34" s="142" t="s">
        <v>643</v>
      </c>
      <c r="B34" s="142" t="s">
        <v>1118</v>
      </c>
      <c r="C34" s="143" t="s">
        <v>1093</v>
      </c>
      <c r="D34" s="138">
        <v>2068.4299999999998</v>
      </c>
      <c r="E34" s="139">
        <v>2177.4499999999998</v>
      </c>
      <c r="F34" s="140">
        <v>52.931305000000002</v>
      </c>
    </row>
    <row r="35" spans="1:6" x14ac:dyDescent="0.25">
      <c r="A35" s="142" t="s">
        <v>643</v>
      </c>
      <c r="B35" s="142" t="s">
        <v>1119</v>
      </c>
      <c r="C35" s="143" t="s">
        <v>1093</v>
      </c>
      <c r="D35" s="138">
        <v>3322.66</v>
      </c>
      <c r="E35" s="139">
        <v>3500.3</v>
      </c>
      <c r="F35" s="140">
        <v>116.56401249999998</v>
      </c>
    </row>
    <row r="36" spans="1:6" x14ac:dyDescent="0.25">
      <c r="A36" s="142" t="s">
        <v>643</v>
      </c>
      <c r="B36" s="142" t="s">
        <v>1120</v>
      </c>
      <c r="C36" s="143" t="s">
        <v>1093</v>
      </c>
      <c r="D36" s="138">
        <v>2834.31</v>
      </c>
      <c r="E36" s="139">
        <v>2678.3</v>
      </c>
      <c r="F36" s="140">
        <v>21.107171800000003</v>
      </c>
    </row>
    <row r="37" spans="1:6" x14ac:dyDescent="0.25">
      <c r="A37" s="142" t="s">
        <v>643</v>
      </c>
      <c r="B37" s="142" t="s">
        <v>1121</v>
      </c>
      <c r="C37" s="143" t="s">
        <v>1093</v>
      </c>
      <c r="D37" s="138">
        <v>343.86</v>
      </c>
      <c r="E37" s="139">
        <v>359.05</v>
      </c>
      <c r="F37" s="140">
        <v>9.433496700000001</v>
      </c>
    </row>
    <row r="38" spans="1:6" x14ac:dyDescent="0.25">
      <c r="A38" s="142" t="s">
        <v>643</v>
      </c>
      <c r="B38" s="142" t="s">
        <v>1122</v>
      </c>
      <c r="C38" s="143" t="s">
        <v>1093</v>
      </c>
      <c r="D38" s="138">
        <v>91.74</v>
      </c>
      <c r="E38" s="139">
        <v>96.42</v>
      </c>
      <c r="F38" s="140">
        <v>94.170100000000005</v>
      </c>
    </row>
    <row r="39" spans="1:6" x14ac:dyDescent="0.25">
      <c r="A39" s="142" t="s">
        <v>643</v>
      </c>
      <c r="B39" s="142" t="s">
        <v>1123</v>
      </c>
      <c r="C39" s="143" t="s">
        <v>1093</v>
      </c>
      <c r="D39" s="138">
        <v>1295.6199999999999</v>
      </c>
      <c r="E39" s="139">
        <v>1281.55</v>
      </c>
      <c r="F39" s="140">
        <v>431.374594</v>
      </c>
    </row>
    <row r="40" spans="1:6" x14ac:dyDescent="0.25">
      <c r="A40" s="142" t="s">
        <v>643</v>
      </c>
      <c r="B40" s="142" t="s">
        <v>1124</v>
      </c>
      <c r="C40" s="143" t="s">
        <v>1093</v>
      </c>
      <c r="D40" s="138">
        <v>1533.71</v>
      </c>
      <c r="E40" s="139">
        <v>1556.5</v>
      </c>
      <c r="F40" s="140">
        <v>33.9565974</v>
      </c>
    </row>
    <row r="41" spans="1:6" x14ac:dyDescent="0.25">
      <c r="A41" s="142" t="s">
        <v>643</v>
      </c>
      <c r="B41" s="142" t="s">
        <v>1125</v>
      </c>
      <c r="C41" s="143" t="s">
        <v>1093</v>
      </c>
      <c r="D41" s="138">
        <v>743.3</v>
      </c>
      <c r="E41" s="139">
        <v>775.55</v>
      </c>
      <c r="F41" s="140">
        <v>64.784122199999999</v>
      </c>
    </row>
    <row r="42" spans="1:6" x14ac:dyDescent="0.25">
      <c r="A42" s="142" t="s">
        <v>643</v>
      </c>
      <c r="B42" s="142" t="s">
        <v>1126</v>
      </c>
      <c r="C42" s="143" t="s">
        <v>1093</v>
      </c>
      <c r="D42" s="138">
        <v>1752.09</v>
      </c>
      <c r="E42" s="139">
        <v>1739.3</v>
      </c>
      <c r="F42" s="140">
        <v>101.1693894</v>
      </c>
    </row>
    <row r="43" spans="1:6" x14ac:dyDescent="0.25">
      <c r="A43" s="142" t="s">
        <v>643</v>
      </c>
      <c r="B43" s="142" t="s">
        <v>1127</v>
      </c>
      <c r="C43" s="143" t="s">
        <v>1093</v>
      </c>
      <c r="D43" s="138">
        <v>3665.66</v>
      </c>
      <c r="E43" s="139">
        <v>3619.55</v>
      </c>
      <c r="F43" s="140">
        <v>129.32408519999998</v>
      </c>
    </row>
    <row r="44" spans="1:6" x14ac:dyDescent="0.25">
      <c r="A44" s="142" t="s">
        <v>643</v>
      </c>
      <c r="B44" s="142" t="s">
        <v>1128</v>
      </c>
      <c r="C44" s="143" t="s">
        <v>1093</v>
      </c>
      <c r="D44" s="138">
        <v>713.34</v>
      </c>
      <c r="E44" s="139">
        <v>678</v>
      </c>
      <c r="F44" s="140">
        <v>167.37890400000001</v>
      </c>
    </row>
    <row r="45" spans="1:6" x14ac:dyDescent="0.25">
      <c r="A45" s="142" t="s">
        <v>643</v>
      </c>
      <c r="B45" s="142" t="s">
        <v>1129</v>
      </c>
      <c r="C45" s="143" t="s">
        <v>1093</v>
      </c>
      <c r="D45" s="138">
        <v>379.57</v>
      </c>
      <c r="E45" s="139">
        <v>376.95</v>
      </c>
      <c r="F45" s="140">
        <v>59.6931005</v>
      </c>
    </row>
    <row r="46" spans="1:6" x14ac:dyDescent="0.25">
      <c r="A46" s="142" t="s">
        <v>643</v>
      </c>
      <c r="B46" s="142" t="s">
        <v>1130</v>
      </c>
      <c r="C46" s="143" t="s">
        <v>1093</v>
      </c>
      <c r="D46" s="138">
        <v>159.41999999999999</v>
      </c>
      <c r="E46" s="139">
        <v>155.09</v>
      </c>
      <c r="F46" s="140">
        <v>40.072724999999998</v>
      </c>
    </row>
    <row r="47" spans="1:6" x14ac:dyDescent="0.25">
      <c r="A47" s="142" t="s">
        <v>643</v>
      </c>
      <c r="B47" s="142" t="s">
        <v>1131</v>
      </c>
      <c r="C47" s="143" t="s">
        <v>1093</v>
      </c>
      <c r="D47" s="138">
        <v>3087.05</v>
      </c>
      <c r="E47" s="139">
        <v>3078</v>
      </c>
      <c r="F47" s="140">
        <v>69.069232800000009</v>
      </c>
    </row>
    <row r="48" spans="1:6" x14ac:dyDescent="0.25">
      <c r="A48" s="142" t="s">
        <v>643</v>
      </c>
      <c r="B48" s="142" t="s">
        <v>1132</v>
      </c>
      <c r="C48" s="143" t="s">
        <v>1093</v>
      </c>
      <c r="D48" s="138">
        <v>462.29</v>
      </c>
      <c r="E48" s="139">
        <v>465.25</v>
      </c>
      <c r="F48" s="140">
        <v>45.621378800000002</v>
      </c>
    </row>
    <row r="49" spans="1:6" x14ac:dyDescent="0.25">
      <c r="A49" s="142"/>
      <c r="B49" s="142"/>
      <c r="C49" s="143"/>
      <c r="D49" s="138"/>
      <c r="E49" s="139"/>
      <c r="F49" s="140"/>
    </row>
    <row r="50" spans="1:6" x14ac:dyDescent="0.25">
      <c r="A50" s="142" t="s">
        <v>671</v>
      </c>
      <c r="B50" s="142" t="s">
        <v>1098</v>
      </c>
      <c r="C50" s="143" t="s">
        <v>1093</v>
      </c>
      <c r="D50" s="138">
        <v>1102.8499999999999</v>
      </c>
      <c r="E50" s="139">
        <v>1105.3499999999999</v>
      </c>
      <c r="F50" s="140">
        <v>2.4383656</v>
      </c>
    </row>
    <row r="51" spans="1:6" x14ac:dyDescent="0.25">
      <c r="A51" s="142" t="s">
        <v>671</v>
      </c>
      <c r="B51" s="142" t="s">
        <v>1099</v>
      </c>
      <c r="C51" s="143" t="s">
        <v>1093</v>
      </c>
      <c r="D51" s="138">
        <v>9101.16</v>
      </c>
      <c r="E51" s="139">
        <v>8989.4</v>
      </c>
      <c r="F51" s="140">
        <v>275.86355939999999</v>
      </c>
    </row>
    <row r="52" spans="1:6" x14ac:dyDescent="0.25">
      <c r="A52" s="142" t="s">
        <v>671</v>
      </c>
      <c r="B52" s="142" t="s">
        <v>1100</v>
      </c>
      <c r="C52" s="143" t="s">
        <v>1093</v>
      </c>
      <c r="D52" s="138">
        <v>1899</v>
      </c>
      <c r="E52" s="139">
        <v>2012.9</v>
      </c>
      <c r="F52" s="140">
        <v>270.61529760000002</v>
      </c>
    </row>
    <row r="53" spans="1:6" x14ac:dyDescent="0.25">
      <c r="A53" s="142" t="s">
        <v>671</v>
      </c>
      <c r="B53" s="142" t="s">
        <v>1101</v>
      </c>
      <c r="C53" s="143" t="s">
        <v>1093</v>
      </c>
      <c r="D53" s="138">
        <v>222.84</v>
      </c>
      <c r="E53" s="139">
        <v>229.7</v>
      </c>
      <c r="F53" s="140">
        <v>460.80282899999997</v>
      </c>
    </row>
    <row r="54" spans="1:6" x14ac:dyDescent="0.25">
      <c r="A54" s="142" t="s">
        <v>671</v>
      </c>
      <c r="B54" s="142" t="s">
        <v>1102</v>
      </c>
      <c r="C54" s="143" t="s">
        <v>1093</v>
      </c>
      <c r="D54" s="138">
        <v>1741.82</v>
      </c>
      <c r="E54" s="139">
        <v>1742.95</v>
      </c>
      <c r="F54" s="140">
        <v>386.92256259999999</v>
      </c>
    </row>
    <row r="55" spans="1:6" x14ac:dyDescent="0.25">
      <c r="A55" s="142" t="s">
        <v>671</v>
      </c>
      <c r="B55" s="142" t="s">
        <v>1103</v>
      </c>
      <c r="C55" s="143" t="s">
        <v>1093</v>
      </c>
      <c r="D55" s="138">
        <v>90.85</v>
      </c>
      <c r="E55" s="139">
        <v>89.48</v>
      </c>
      <c r="F55" s="140">
        <v>441.93560920000004</v>
      </c>
    </row>
    <row r="56" spans="1:6" x14ac:dyDescent="0.25">
      <c r="A56" s="142" t="s">
        <v>671</v>
      </c>
      <c r="B56" s="142" t="s">
        <v>1104</v>
      </c>
      <c r="C56" s="143" t="s">
        <v>1093</v>
      </c>
      <c r="D56" s="138">
        <v>1544.56</v>
      </c>
      <c r="E56" s="139">
        <v>1446.35</v>
      </c>
      <c r="F56" s="140">
        <v>338.78667240000004</v>
      </c>
    </row>
    <row r="57" spans="1:6" x14ac:dyDescent="0.25">
      <c r="A57" s="142" t="s">
        <v>671</v>
      </c>
      <c r="B57" s="142" t="s">
        <v>1133</v>
      </c>
      <c r="C57" s="143" t="s">
        <v>1093</v>
      </c>
      <c r="D57" s="138">
        <v>184.48</v>
      </c>
      <c r="E57" s="139">
        <v>183.7</v>
      </c>
      <c r="F57" s="140">
        <v>28.974972000000001</v>
      </c>
    </row>
    <row r="58" spans="1:6" x14ac:dyDescent="0.25">
      <c r="A58" s="142" t="s">
        <v>671</v>
      </c>
      <c r="B58" s="142" t="s">
        <v>1134</v>
      </c>
      <c r="C58" s="143" t="s">
        <v>1093</v>
      </c>
      <c r="D58" s="138">
        <v>2541.06</v>
      </c>
      <c r="E58" s="139">
        <v>2618.9</v>
      </c>
      <c r="F58" s="140">
        <v>4.64811</v>
      </c>
    </row>
    <row r="59" spans="1:6" x14ac:dyDescent="0.25">
      <c r="A59" s="142" t="s">
        <v>671</v>
      </c>
      <c r="B59" s="142" t="s">
        <v>1108</v>
      </c>
      <c r="C59" s="143" t="s">
        <v>1093</v>
      </c>
      <c r="D59" s="138">
        <v>1807.78</v>
      </c>
      <c r="E59" s="139">
        <v>1835.6</v>
      </c>
      <c r="F59" s="140">
        <v>80.217598500000008</v>
      </c>
    </row>
    <row r="60" spans="1:6" x14ac:dyDescent="0.25">
      <c r="A60" s="142" t="s">
        <v>671</v>
      </c>
      <c r="B60" s="142" t="s">
        <v>1110</v>
      </c>
      <c r="C60" s="143" t="s">
        <v>1093</v>
      </c>
      <c r="D60" s="138">
        <v>703.49</v>
      </c>
      <c r="E60" s="139">
        <v>685.7</v>
      </c>
      <c r="F60" s="140">
        <v>134.28548000000001</v>
      </c>
    </row>
    <row r="61" spans="1:6" x14ac:dyDescent="0.25">
      <c r="A61" s="142" t="s">
        <v>671</v>
      </c>
      <c r="B61" s="142" t="s">
        <v>1135</v>
      </c>
      <c r="C61" s="143" t="s">
        <v>1093</v>
      </c>
      <c r="D61" s="138">
        <v>2261.16</v>
      </c>
      <c r="E61" s="139">
        <v>2270.0500000000002</v>
      </c>
      <c r="F61" s="140">
        <v>45.450090000000003</v>
      </c>
    </row>
    <row r="62" spans="1:6" x14ac:dyDescent="0.25">
      <c r="A62" s="142" t="s">
        <v>671</v>
      </c>
      <c r="B62" s="142" t="s">
        <v>1111</v>
      </c>
      <c r="C62" s="143" t="s">
        <v>1093</v>
      </c>
      <c r="D62" s="138">
        <v>1370.88</v>
      </c>
      <c r="E62" s="139">
        <v>1355.55</v>
      </c>
      <c r="F62" s="140">
        <v>272.54295720000005</v>
      </c>
    </row>
    <row r="63" spans="1:6" x14ac:dyDescent="0.25">
      <c r="A63" s="142" t="s">
        <v>671</v>
      </c>
      <c r="B63" s="142" t="s">
        <v>1115</v>
      </c>
      <c r="C63" s="143" t="s">
        <v>1093</v>
      </c>
      <c r="D63" s="138">
        <v>1596.16</v>
      </c>
      <c r="E63" s="139">
        <v>1578.1</v>
      </c>
      <c r="F63" s="140">
        <v>137.79383199999998</v>
      </c>
    </row>
    <row r="64" spans="1:6" x14ac:dyDescent="0.25">
      <c r="A64" s="142" t="s">
        <v>671</v>
      </c>
      <c r="B64" s="142" t="s">
        <v>1116</v>
      </c>
      <c r="C64" s="143" t="s">
        <v>1093</v>
      </c>
      <c r="D64" s="138">
        <v>414.46</v>
      </c>
      <c r="E64" s="139">
        <v>411.45</v>
      </c>
      <c r="F64" s="140">
        <v>32.564111999999994</v>
      </c>
    </row>
    <row r="65" spans="1:6" x14ac:dyDescent="0.25">
      <c r="A65" s="142" t="s">
        <v>671</v>
      </c>
      <c r="B65" s="142" t="s">
        <v>1118</v>
      </c>
      <c r="C65" s="143" t="s">
        <v>1093</v>
      </c>
      <c r="D65" s="138">
        <v>2179.84</v>
      </c>
      <c r="E65" s="139">
        <v>2177.4499999999998</v>
      </c>
      <c r="F65" s="140">
        <v>464.28316099999995</v>
      </c>
    </row>
    <row r="66" spans="1:6" x14ac:dyDescent="0.25">
      <c r="A66" s="142" t="s">
        <v>671</v>
      </c>
      <c r="B66" s="142" t="s">
        <v>1136</v>
      </c>
      <c r="C66" s="143" t="s">
        <v>1093</v>
      </c>
      <c r="D66" s="138">
        <v>1395.88</v>
      </c>
      <c r="E66" s="139">
        <v>1395.05</v>
      </c>
      <c r="F66" s="140">
        <v>14.679412000000001</v>
      </c>
    </row>
    <row r="67" spans="1:6" x14ac:dyDescent="0.25">
      <c r="A67" s="142" t="s">
        <v>671</v>
      </c>
      <c r="B67" s="142" t="s">
        <v>1123</v>
      </c>
      <c r="C67" s="143" t="s">
        <v>1093</v>
      </c>
      <c r="D67" s="138">
        <v>1308.74</v>
      </c>
      <c r="E67" s="139">
        <v>1281.55</v>
      </c>
      <c r="F67" s="140">
        <v>365.53320859999997</v>
      </c>
    </row>
    <row r="68" spans="1:6" x14ac:dyDescent="0.25">
      <c r="A68" s="142" t="s">
        <v>671</v>
      </c>
      <c r="B68" s="142" t="s">
        <v>1127</v>
      </c>
      <c r="C68" s="143" t="s">
        <v>1093</v>
      </c>
      <c r="D68" s="138">
        <v>3619.4</v>
      </c>
      <c r="E68" s="139">
        <v>3619.55</v>
      </c>
      <c r="F68" s="140">
        <v>53.317824600000002</v>
      </c>
    </row>
    <row r="69" spans="1:6" x14ac:dyDescent="0.25">
      <c r="A69" s="142" t="s">
        <v>671</v>
      </c>
      <c r="B69" s="142" t="s">
        <v>1128</v>
      </c>
      <c r="C69" s="143" t="s">
        <v>1093</v>
      </c>
      <c r="D69" s="138">
        <v>710.49</v>
      </c>
      <c r="E69" s="139">
        <v>678</v>
      </c>
      <c r="F69" s="140">
        <v>83.689452000000003</v>
      </c>
    </row>
    <row r="70" spans="1:6" x14ac:dyDescent="0.25">
      <c r="A70" s="142" t="s">
        <v>671</v>
      </c>
      <c r="B70" s="142" t="s">
        <v>1131</v>
      </c>
      <c r="C70" s="143" t="s">
        <v>1093</v>
      </c>
      <c r="D70" s="138">
        <v>3108.91</v>
      </c>
      <c r="E70" s="139">
        <v>3078</v>
      </c>
      <c r="F70" s="140">
        <v>19.185898000000002</v>
      </c>
    </row>
    <row r="71" spans="1:6" x14ac:dyDescent="0.25">
      <c r="A71" s="142"/>
      <c r="B71" s="142"/>
      <c r="C71" s="143"/>
      <c r="D71" s="138"/>
      <c r="E71" s="139"/>
      <c r="F71" s="140"/>
    </row>
    <row r="72" spans="1:6" x14ac:dyDescent="0.25">
      <c r="A72" s="142" t="s">
        <v>701</v>
      </c>
      <c r="B72" s="142" t="s">
        <v>1094</v>
      </c>
      <c r="C72" s="143" t="s">
        <v>1093</v>
      </c>
      <c r="D72" s="138">
        <v>2381.61</v>
      </c>
      <c r="E72" s="139">
        <v>2324.4499999999998</v>
      </c>
      <c r="F72" s="140">
        <v>89.806974600000004</v>
      </c>
    </row>
    <row r="73" spans="1:6" x14ac:dyDescent="0.25">
      <c r="A73" s="142" t="s">
        <v>701</v>
      </c>
      <c r="B73" s="142" t="s">
        <v>1096</v>
      </c>
      <c r="C73" s="143" t="s">
        <v>1093</v>
      </c>
      <c r="D73" s="138">
        <v>257.43</v>
      </c>
      <c r="E73" s="139">
        <v>256.35000000000002</v>
      </c>
      <c r="F73" s="140">
        <v>67.689115000000001</v>
      </c>
    </row>
    <row r="74" spans="1:6" x14ac:dyDescent="0.25">
      <c r="A74" s="142" t="s">
        <v>701</v>
      </c>
      <c r="B74" s="142" t="s">
        <v>1097</v>
      </c>
      <c r="C74" s="143" t="s">
        <v>1093</v>
      </c>
      <c r="D74" s="138">
        <v>1230.1600000000001</v>
      </c>
      <c r="E74" s="139">
        <v>1166.6500000000001</v>
      </c>
      <c r="F74" s="140">
        <v>96.795048000000008</v>
      </c>
    </row>
    <row r="75" spans="1:6" x14ac:dyDescent="0.25">
      <c r="A75" s="142" t="s">
        <v>701</v>
      </c>
      <c r="B75" s="142" t="s">
        <v>1098</v>
      </c>
      <c r="C75" s="143" t="s">
        <v>1093</v>
      </c>
      <c r="D75" s="138">
        <v>1104.74</v>
      </c>
      <c r="E75" s="139">
        <v>1105.3499999999999</v>
      </c>
      <c r="F75" s="140">
        <v>268.22021599999999</v>
      </c>
    </row>
    <row r="76" spans="1:6" x14ac:dyDescent="0.25">
      <c r="A76" s="142" t="s">
        <v>701</v>
      </c>
      <c r="B76" s="142" t="s">
        <v>1099</v>
      </c>
      <c r="C76" s="143" t="s">
        <v>1093</v>
      </c>
      <c r="D76" s="138">
        <v>9088.58</v>
      </c>
      <c r="E76" s="139">
        <v>8989.4</v>
      </c>
      <c r="F76" s="140">
        <v>11.9940678</v>
      </c>
    </row>
    <row r="77" spans="1:6" x14ac:dyDescent="0.25">
      <c r="A77" s="142" t="s">
        <v>701</v>
      </c>
      <c r="B77" s="142" t="s">
        <v>1100</v>
      </c>
      <c r="C77" s="143" t="s">
        <v>1093</v>
      </c>
      <c r="D77" s="138">
        <v>1886.14</v>
      </c>
      <c r="E77" s="139">
        <v>2012.9</v>
      </c>
      <c r="F77" s="140">
        <v>21.364365599999999</v>
      </c>
    </row>
    <row r="78" spans="1:6" x14ac:dyDescent="0.25">
      <c r="A78" s="142" t="s">
        <v>701</v>
      </c>
      <c r="B78" s="142" t="s">
        <v>1101</v>
      </c>
      <c r="C78" s="143" t="s">
        <v>1093</v>
      </c>
      <c r="D78" s="138">
        <v>222.29</v>
      </c>
      <c r="E78" s="139">
        <v>229.7</v>
      </c>
      <c r="F78" s="140">
        <v>201.42010449999998</v>
      </c>
    </row>
    <row r="79" spans="1:6" x14ac:dyDescent="0.25">
      <c r="A79" s="142" t="s">
        <v>701</v>
      </c>
      <c r="B79" s="142" t="s">
        <v>1102</v>
      </c>
      <c r="C79" s="143" t="s">
        <v>1093</v>
      </c>
      <c r="D79" s="138">
        <v>1735.54</v>
      </c>
      <c r="E79" s="139">
        <v>1742.95</v>
      </c>
      <c r="F79" s="140">
        <v>1278.5899718999999</v>
      </c>
    </row>
    <row r="80" spans="1:6" x14ac:dyDescent="0.25">
      <c r="A80" s="142" t="s">
        <v>701</v>
      </c>
      <c r="B80" s="142" t="s">
        <v>1106</v>
      </c>
      <c r="C80" s="143" t="s">
        <v>1093</v>
      </c>
      <c r="D80" s="138">
        <v>707.28</v>
      </c>
      <c r="E80" s="139">
        <v>684.1</v>
      </c>
      <c r="F80" s="140">
        <v>51.6471667</v>
      </c>
    </row>
    <row r="81" spans="1:6" x14ac:dyDescent="0.25">
      <c r="A81" s="142" t="s">
        <v>701</v>
      </c>
      <c r="B81" s="142" t="s">
        <v>1134</v>
      </c>
      <c r="C81" s="143" t="s">
        <v>1093</v>
      </c>
      <c r="D81" s="138">
        <v>2551.5100000000002</v>
      </c>
      <c r="E81" s="139">
        <v>2618.9</v>
      </c>
      <c r="F81" s="140">
        <v>9.2962199999999999</v>
      </c>
    </row>
    <row r="82" spans="1:6" x14ac:dyDescent="0.25">
      <c r="A82" s="142" t="s">
        <v>701</v>
      </c>
      <c r="B82" s="142" t="s">
        <v>1107</v>
      </c>
      <c r="C82" s="143" t="s">
        <v>1093</v>
      </c>
      <c r="D82" s="138">
        <v>520.85</v>
      </c>
      <c r="E82" s="139">
        <v>540.35</v>
      </c>
      <c r="F82" s="140">
        <v>10.738058000000001</v>
      </c>
    </row>
    <row r="83" spans="1:6" x14ac:dyDescent="0.25">
      <c r="A83" s="142" t="s">
        <v>701</v>
      </c>
      <c r="B83" s="142" t="s">
        <v>1137</v>
      </c>
      <c r="C83" s="143" t="s">
        <v>1093</v>
      </c>
      <c r="D83" s="138">
        <v>689.46</v>
      </c>
      <c r="E83" s="139">
        <v>687.2</v>
      </c>
      <c r="F83" s="140">
        <v>94.5433728</v>
      </c>
    </row>
    <row r="84" spans="1:6" x14ac:dyDescent="0.25">
      <c r="A84" s="142" t="s">
        <v>701</v>
      </c>
      <c r="B84" s="142" t="s">
        <v>1110</v>
      </c>
      <c r="C84" s="143" t="s">
        <v>1093</v>
      </c>
      <c r="D84" s="138">
        <v>703.89</v>
      </c>
      <c r="E84" s="139">
        <v>685.7</v>
      </c>
      <c r="F84" s="140">
        <v>205.264948</v>
      </c>
    </row>
    <row r="85" spans="1:6" x14ac:dyDescent="0.25">
      <c r="A85" s="142" t="s">
        <v>701</v>
      </c>
      <c r="B85" s="142" t="s">
        <v>1135</v>
      </c>
      <c r="C85" s="143" t="s">
        <v>1093</v>
      </c>
      <c r="D85" s="138">
        <v>2264.54</v>
      </c>
      <c r="E85" s="139">
        <v>2270.0500000000002</v>
      </c>
      <c r="F85" s="140">
        <v>125.585775</v>
      </c>
    </row>
    <row r="86" spans="1:6" x14ac:dyDescent="0.25">
      <c r="A86" s="142" t="s">
        <v>701</v>
      </c>
      <c r="B86" s="142" t="s">
        <v>1111</v>
      </c>
      <c r="C86" s="143" t="s">
        <v>1093</v>
      </c>
      <c r="D86" s="138">
        <v>1342.57</v>
      </c>
      <c r="E86" s="139">
        <v>1355.55</v>
      </c>
      <c r="F86" s="140">
        <v>26.5895568</v>
      </c>
    </row>
    <row r="87" spans="1:6" x14ac:dyDescent="0.25">
      <c r="A87" s="142" t="s">
        <v>701</v>
      </c>
      <c r="B87" s="142" t="s">
        <v>1114</v>
      </c>
      <c r="C87" s="143" t="s">
        <v>1093</v>
      </c>
      <c r="D87" s="138">
        <v>354.8</v>
      </c>
      <c r="E87" s="139">
        <v>335.85</v>
      </c>
      <c r="F87" s="140">
        <v>2.7156056</v>
      </c>
    </row>
    <row r="88" spans="1:6" x14ac:dyDescent="0.25">
      <c r="A88" s="142" t="s">
        <v>701</v>
      </c>
      <c r="B88" s="142" t="s">
        <v>1115</v>
      </c>
      <c r="C88" s="143" t="s">
        <v>1093</v>
      </c>
      <c r="D88" s="138">
        <v>1589.72</v>
      </c>
      <c r="E88" s="139">
        <v>1578.1</v>
      </c>
      <c r="F88" s="140">
        <v>889.39655200000004</v>
      </c>
    </row>
    <row r="89" spans="1:6" x14ac:dyDescent="0.25">
      <c r="A89" s="142" t="s">
        <v>701</v>
      </c>
      <c r="B89" s="142" t="s">
        <v>1138</v>
      </c>
      <c r="C89" s="143" t="s">
        <v>1093</v>
      </c>
      <c r="D89" s="138">
        <v>5028.09</v>
      </c>
      <c r="E89" s="139">
        <v>5106.8</v>
      </c>
      <c r="F89" s="140">
        <v>153.97684049999998</v>
      </c>
    </row>
    <row r="90" spans="1:6" x14ac:dyDescent="0.25">
      <c r="A90" s="142" t="s">
        <v>701</v>
      </c>
      <c r="B90" s="142" t="s">
        <v>1116</v>
      </c>
      <c r="C90" s="143" t="s">
        <v>1093</v>
      </c>
      <c r="D90" s="138">
        <v>414.35</v>
      </c>
      <c r="E90" s="139">
        <v>411.45</v>
      </c>
      <c r="F90" s="140">
        <v>233.76380399999999</v>
      </c>
    </row>
    <row r="91" spans="1:6" x14ac:dyDescent="0.25">
      <c r="A91" s="142" t="s">
        <v>701</v>
      </c>
      <c r="B91" s="142" t="s">
        <v>1139</v>
      </c>
      <c r="C91" s="143" t="s">
        <v>1093</v>
      </c>
      <c r="D91" s="138">
        <v>1067.26</v>
      </c>
      <c r="E91" s="139">
        <v>1065.95</v>
      </c>
      <c r="F91" s="140">
        <v>167.7055776</v>
      </c>
    </row>
    <row r="92" spans="1:6" x14ac:dyDescent="0.25">
      <c r="A92" s="142" t="s">
        <v>701</v>
      </c>
      <c r="B92" s="142" t="s">
        <v>1118</v>
      </c>
      <c r="C92" s="143" t="s">
        <v>1093</v>
      </c>
      <c r="D92" s="138">
        <v>2170.87</v>
      </c>
      <c r="E92" s="139">
        <v>2177.4499999999998</v>
      </c>
      <c r="F92" s="140">
        <v>122.49816299999999</v>
      </c>
    </row>
    <row r="93" spans="1:6" x14ac:dyDescent="0.25">
      <c r="A93" s="142" t="s">
        <v>701</v>
      </c>
      <c r="B93" s="142" t="s">
        <v>1119</v>
      </c>
      <c r="C93" s="143" t="s">
        <v>1093</v>
      </c>
      <c r="D93" s="138">
        <v>3498.67</v>
      </c>
      <c r="E93" s="139">
        <v>3500.3</v>
      </c>
      <c r="F93" s="140">
        <v>135.21425449999998</v>
      </c>
    </row>
    <row r="94" spans="1:6" x14ac:dyDescent="0.25">
      <c r="A94" s="142" t="s">
        <v>701</v>
      </c>
      <c r="B94" s="142" t="s">
        <v>1140</v>
      </c>
      <c r="C94" s="143" t="s">
        <v>1093</v>
      </c>
      <c r="D94" s="138">
        <v>2130.6999999999998</v>
      </c>
      <c r="E94" s="139">
        <v>2035.1</v>
      </c>
      <c r="F94" s="140">
        <v>28.071521999999998</v>
      </c>
    </row>
    <row r="95" spans="1:6" x14ac:dyDescent="0.25">
      <c r="A95" s="142" t="s">
        <v>701</v>
      </c>
      <c r="B95" s="142" t="s">
        <v>1120</v>
      </c>
      <c r="C95" s="143" t="s">
        <v>1093</v>
      </c>
      <c r="D95" s="138">
        <v>2745.84</v>
      </c>
      <c r="E95" s="139">
        <v>2678.3</v>
      </c>
      <c r="F95" s="140">
        <v>289.7439038</v>
      </c>
    </row>
    <row r="96" spans="1:6" x14ac:dyDescent="0.25">
      <c r="A96" s="142" t="s">
        <v>701</v>
      </c>
      <c r="B96" s="142" t="s">
        <v>1141</v>
      </c>
      <c r="C96" s="143" t="s">
        <v>1093</v>
      </c>
      <c r="D96" s="138">
        <v>11976.3</v>
      </c>
      <c r="E96" s="139">
        <v>11547.8</v>
      </c>
      <c r="F96" s="140">
        <v>214.35134300000001</v>
      </c>
    </row>
    <row r="97" spans="1:7" x14ac:dyDescent="0.25">
      <c r="A97" s="142" t="s">
        <v>701</v>
      </c>
      <c r="B97" s="142" t="s">
        <v>1121</v>
      </c>
      <c r="C97" s="143" t="s">
        <v>1093</v>
      </c>
      <c r="D97" s="138">
        <v>363.61</v>
      </c>
      <c r="E97" s="139">
        <v>359.05</v>
      </c>
      <c r="F97" s="140">
        <v>124.73178970000001</v>
      </c>
    </row>
    <row r="98" spans="1:7" x14ac:dyDescent="0.25">
      <c r="A98" s="142" t="s">
        <v>701</v>
      </c>
      <c r="B98" s="142" t="s">
        <v>1123</v>
      </c>
      <c r="C98" s="143" t="s">
        <v>1093</v>
      </c>
      <c r="D98" s="138">
        <v>1297.04</v>
      </c>
      <c r="E98" s="139">
        <v>1281.55</v>
      </c>
      <c r="F98" s="140">
        <v>1383.8042897</v>
      </c>
    </row>
    <row r="99" spans="1:7" x14ac:dyDescent="0.25">
      <c r="A99" s="142" t="s">
        <v>701</v>
      </c>
      <c r="B99" s="142" t="s">
        <v>1124</v>
      </c>
      <c r="C99" s="143" t="s">
        <v>1093</v>
      </c>
      <c r="D99" s="138">
        <v>1584.34</v>
      </c>
      <c r="E99" s="139">
        <v>1556.5</v>
      </c>
      <c r="F99" s="140">
        <v>43.217487599999998</v>
      </c>
    </row>
    <row r="100" spans="1:7" x14ac:dyDescent="0.25">
      <c r="A100" s="142" t="s">
        <v>701</v>
      </c>
      <c r="B100" s="142" t="s">
        <v>1127</v>
      </c>
      <c r="C100" s="143" t="s">
        <v>1093</v>
      </c>
      <c r="D100" s="138">
        <v>3625.96</v>
      </c>
      <c r="E100" s="139">
        <v>3619.55</v>
      </c>
      <c r="F100" s="140">
        <v>29.494966799999997</v>
      </c>
    </row>
    <row r="101" spans="1:7" x14ac:dyDescent="0.25">
      <c r="A101" s="142" t="s">
        <v>701</v>
      </c>
      <c r="B101" s="142" t="s">
        <v>1128</v>
      </c>
      <c r="C101" s="143" t="s">
        <v>1093</v>
      </c>
      <c r="D101" s="138">
        <v>709.56</v>
      </c>
      <c r="E101" s="139">
        <v>678</v>
      </c>
      <c r="F101" s="140">
        <v>36.7059</v>
      </c>
    </row>
    <row r="102" spans="1:7" x14ac:dyDescent="0.25">
      <c r="A102" s="142" t="s">
        <v>701</v>
      </c>
      <c r="B102" s="142" t="s">
        <v>1131</v>
      </c>
      <c r="C102" s="143" t="s">
        <v>1093</v>
      </c>
      <c r="D102" s="138">
        <v>3112</v>
      </c>
      <c r="E102" s="139">
        <v>3078</v>
      </c>
      <c r="F102" s="140">
        <v>0.95929490000000006</v>
      </c>
    </row>
    <row r="103" spans="1:7" x14ac:dyDescent="0.25">
      <c r="A103" s="142" t="s">
        <v>701</v>
      </c>
      <c r="B103" s="142" t="s">
        <v>1142</v>
      </c>
      <c r="C103" s="143" t="s">
        <v>1093</v>
      </c>
      <c r="D103" s="138">
        <v>2427.2399999999998</v>
      </c>
      <c r="E103" s="139">
        <v>2430</v>
      </c>
      <c r="F103" s="140">
        <v>136.615723</v>
      </c>
    </row>
    <row r="104" spans="1:7" x14ac:dyDescent="0.25">
      <c r="A104" s="142" t="s">
        <v>701</v>
      </c>
      <c r="B104" s="142" t="s">
        <v>1143</v>
      </c>
      <c r="C104" s="143" t="s">
        <v>1093</v>
      </c>
      <c r="D104" s="138">
        <v>11093.3</v>
      </c>
      <c r="E104" s="139">
        <v>11572.8</v>
      </c>
      <c r="F104" s="140">
        <v>36.034298999999997</v>
      </c>
    </row>
    <row r="105" spans="1:7" x14ac:dyDescent="0.25">
      <c r="A105" s="142" t="s">
        <v>701</v>
      </c>
      <c r="B105" s="142" t="s">
        <v>1144</v>
      </c>
      <c r="C105" s="143" t="s">
        <v>1093</v>
      </c>
      <c r="D105" s="138">
        <v>1402.33</v>
      </c>
      <c r="E105" s="139">
        <v>1403.15</v>
      </c>
      <c r="F105" s="140">
        <v>45.464738799999999</v>
      </c>
    </row>
    <row r="106" spans="1:7" x14ac:dyDescent="0.25">
      <c r="A106" s="142"/>
      <c r="B106" s="142"/>
      <c r="C106" s="143"/>
      <c r="D106" s="138"/>
      <c r="E106" s="139"/>
      <c r="F106" s="140"/>
    </row>
    <row r="107" spans="1:7" x14ac:dyDescent="0.25">
      <c r="A107" s="142" t="s">
        <v>831</v>
      </c>
      <c r="B107" s="142" t="s">
        <v>1094</v>
      </c>
      <c r="C107" s="143" t="s">
        <v>1093</v>
      </c>
      <c r="D107" s="138">
        <v>2384.5</v>
      </c>
      <c r="E107" s="139">
        <v>2324.4499999999998</v>
      </c>
      <c r="F107" s="140">
        <v>49.180009900000002</v>
      </c>
    </row>
    <row r="108" spans="1:7" x14ac:dyDescent="0.25">
      <c r="A108" s="142" t="s">
        <v>831</v>
      </c>
      <c r="B108" s="142" t="s">
        <v>1098</v>
      </c>
      <c r="C108" s="143" t="s">
        <v>1093</v>
      </c>
      <c r="D108" s="138">
        <v>1106.17</v>
      </c>
      <c r="E108" s="139">
        <v>1105.3499999999999</v>
      </c>
      <c r="F108" s="140">
        <v>393.79604439999997</v>
      </c>
      <c r="G108" s="144"/>
    </row>
    <row r="109" spans="1:7" x14ac:dyDescent="0.25">
      <c r="A109" s="142" t="s">
        <v>831</v>
      </c>
      <c r="B109" s="142" t="s">
        <v>1145</v>
      </c>
      <c r="C109" s="143" t="s">
        <v>1093</v>
      </c>
      <c r="D109" s="138">
        <v>8215.5499999999993</v>
      </c>
      <c r="E109" s="139">
        <v>7914.75</v>
      </c>
      <c r="F109" s="140">
        <v>7.5827506999999992</v>
      </c>
      <c r="G109" s="144"/>
    </row>
    <row r="110" spans="1:7" x14ac:dyDescent="0.25">
      <c r="A110" s="142" t="s">
        <v>831</v>
      </c>
      <c r="B110" s="142" t="s">
        <v>1146</v>
      </c>
      <c r="C110" s="143" t="s">
        <v>1093</v>
      </c>
      <c r="D110" s="138">
        <v>283.72000000000003</v>
      </c>
      <c r="E110" s="139">
        <v>278.85000000000002</v>
      </c>
      <c r="F110" s="140">
        <v>350.75722500000001</v>
      </c>
      <c r="G110" s="144"/>
    </row>
    <row r="111" spans="1:7" x14ac:dyDescent="0.25">
      <c r="A111" s="142" t="s">
        <v>831</v>
      </c>
      <c r="B111" s="142" t="s">
        <v>1102</v>
      </c>
      <c r="C111" s="143" t="s">
        <v>1093</v>
      </c>
      <c r="D111" s="138">
        <v>1738.08</v>
      </c>
      <c r="E111" s="139">
        <v>1742.95</v>
      </c>
      <c r="F111" s="140">
        <v>206.55264619999997</v>
      </c>
      <c r="G111" s="144"/>
    </row>
    <row r="112" spans="1:7" x14ac:dyDescent="0.25">
      <c r="A112" s="142" t="s">
        <v>831</v>
      </c>
      <c r="B112" s="142" t="s">
        <v>1104</v>
      </c>
      <c r="C112" s="143" t="s">
        <v>1093</v>
      </c>
      <c r="D112" s="138">
        <v>1545.65</v>
      </c>
      <c r="E112" s="139">
        <v>1446.35</v>
      </c>
      <c r="F112" s="140">
        <v>1.7110438000000001</v>
      </c>
      <c r="G112" s="144"/>
    </row>
    <row r="113" spans="1:7" x14ac:dyDescent="0.25">
      <c r="A113" s="142" t="s">
        <v>831</v>
      </c>
      <c r="B113" s="142" t="s">
        <v>1147</v>
      </c>
      <c r="C113" s="143" t="s">
        <v>1093</v>
      </c>
      <c r="D113" s="138">
        <v>5414.44</v>
      </c>
      <c r="E113" s="139">
        <v>5378.3</v>
      </c>
      <c r="F113" s="140">
        <v>21.715023200000005</v>
      </c>
      <c r="G113" s="144"/>
    </row>
    <row r="114" spans="1:7" x14ac:dyDescent="0.25">
      <c r="A114" s="142" t="s">
        <v>831</v>
      </c>
      <c r="B114" s="142" t="s">
        <v>1148</v>
      </c>
      <c r="C114" s="143" t="s">
        <v>1093</v>
      </c>
      <c r="D114" s="138">
        <v>195.65</v>
      </c>
      <c r="E114" s="139">
        <v>193.78</v>
      </c>
      <c r="F114" s="140">
        <v>8.8100375</v>
      </c>
      <c r="G114" s="144"/>
    </row>
    <row r="115" spans="1:7" x14ac:dyDescent="0.25">
      <c r="A115" s="142" t="s">
        <v>831</v>
      </c>
      <c r="B115" s="142" t="s">
        <v>1133</v>
      </c>
      <c r="C115" s="143" t="s">
        <v>1093</v>
      </c>
      <c r="D115" s="138">
        <v>182.8</v>
      </c>
      <c r="E115" s="139">
        <v>183.7</v>
      </c>
      <c r="F115" s="140">
        <v>12.5558212</v>
      </c>
      <c r="G115" s="144"/>
    </row>
    <row r="116" spans="1:7" x14ac:dyDescent="0.25">
      <c r="A116" s="142" t="s">
        <v>831</v>
      </c>
      <c r="B116" s="142" t="s">
        <v>1134</v>
      </c>
      <c r="C116" s="143" t="s">
        <v>1093</v>
      </c>
      <c r="D116" s="138">
        <v>2536.15</v>
      </c>
      <c r="E116" s="139">
        <v>2618.9</v>
      </c>
      <c r="F116" s="140">
        <v>30.212714999999999</v>
      </c>
      <c r="G116" s="144"/>
    </row>
    <row r="117" spans="1:7" x14ac:dyDescent="0.25">
      <c r="A117" s="142" t="s">
        <v>831</v>
      </c>
      <c r="B117" s="142" t="s">
        <v>1137</v>
      </c>
      <c r="C117" s="143" t="s">
        <v>1093</v>
      </c>
      <c r="D117" s="138">
        <v>687.6</v>
      </c>
      <c r="E117" s="139">
        <v>687.2</v>
      </c>
      <c r="F117" s="140">
        <v>1.3315968</v>
      </c>
      <c r="G117" s="144"/>
    </row>
    <row r="118" spans="1:7" x14ac:dyDescent="0.25">
      <c r="A118" s="142" t="s">
        <v>831</v>
      </c>
      <c r="B118" s="142" t="s">
        <v>1149</v>
      </c>
      <c r="C118" s="143" t="s">
        <v>1093</v>
      </c>
      <c r="D118" s="138">
        <v>4129.01</v>
      </c>
      <c r="E118" s="139">
        <v>4200.5</v>
      </c>
      <c r="F118" s="140">
        <v>231.076695</v>
      </c>
      <c r="G118" s="144"/>
    </row>
    <row r="119" spans="1:7" x14ac:dyDescent="0.25">
      <c r="A119" s="142" t="s">
        <v>831</v>
      </c>
      <c r="B119" s="142" t="s">
        <v>1150</v>
      </c>
      <c r="C119" s="143" t="s">
        <v>1093</v>
      </c>
      <c r="D119" s="138">
        <v>362.99</v>
      </c>
      <c r="E119" s="139">
        <v>361</v>
      </c>
      <c r="F119" s="140">
        <v>127.3023397</v>
      </c>
      <c r="G119" s="144"/>
    </row>
    <row r="120" spans="1:7" x14ac:dyDescent="0.25">
      <c r="A120" s="142" t="s">
        <v>831</v>
      </c>
      <c r="B120" s="142" t="s">
        <v>1111</v>
      </c>
      <c r="C120" s="143" t="s">
        <v>1093</v>
      </c>
      <c r="D120" s="138">
        <v>1371.49</v>
      </c>
      <c r="E120" s="139">
        <v>1355.55</v>
      </c>
      <c r="F120" s="140">
        <v>94.725296100000008</v>
      </c>
      <c r="G120" s="144"/>
    </row>
    <row r="121" spans="1:7" x14ac:dyDescent="0.25">
      <c r="A121" s="142" t="s">
        <v>831</v>
      </c>
      <c r="B121" s="142" t="s">
        <v>1115</v>
      </c>
      <c r="C121" s="143" t="s">
        <v>1093</v>
      </c>
      <c r="D121" s="138">
        <v>1591.9</v>
      </c>
      <c r="E121" s="139">
        <v>1578.1</v>
      </c>
      <c r="F121" s="140">
        <v>474.87626399999999</v>
      </c>
      <c r="G121" s="144"/>
    </row>
    <row r="122" spans="1:7" x14ac:dyDescent="0.25">
      <c r="A122" s="142" t="s">
        <v>831</v>
      </c>
      <c r="B122" s="142" t="s">
        <v>1119</v>
      </c>
      <c r="C122" s="143" t="s">
        <v>1093</v>
      </c>
      <c r="D122" s="138">
        <v>3507.56</v>
      </c>
      <c r="E122" s="139">
        <v>3500.3</v>
      </c>
      <c r="F122" s="140">
        <v>210.74773459999997</v>
      </c>
      <c r="G122" s="144"/>
    </row>
    <row r="123" spans="1:7" x14ac:dyDescent="0.25">
      <c r="A123" s="142" t="s">
        <v>831</v>
      </c>
      <c r="B123" s="142" t="s">
        <v>1120</v>
      </c>
      <c r="C123" s="143" t="s">
        <v>1093</v>
      </c>
      <c r="D123" s="138">
        <v>2754.2</v>
      </c>
      <c r="E123" s="139">
        <v>2678.3</v>
      </c>
      <c r="F123" s="140">
        <v>671.59182999999996</v>
      </c>
      <c r="G123" s="144"/>
    </row>
    <row r="124" spans="1:7" x14ac:dyDescent="0.25">
      <c r="A124" s="142" t="s">
        <v>831</v>
      </c>
      <c r="B124" s="142" t="s">
        <v>1151</v>
      </c>
      <c r="C124" s="143" t="s">
        <v>1093</v>
      </c>
      <c r="D124" s="138">
        <v>245.25</v>
      </c>
      <c r="E124" s="139">
        <v>247.6</v>
      </c>
      <c r="F124" s="140">
        <v>12.625863899999999</v>
      </c>
      <c r="G124" s="144"/>
    </row>
    <row r="125" spans="1:7" x14ac:dyDescent="0.25">
      <c r="A125" s="142" t="s">
        <v>831</v>
      </c>
      <c r="B125" s="142" t="s">
        <v>1122</v>
      </c>
      <c r="C125" s="143" t="s">
        <v>1093</v>
      </c>
      <c r="D125" s="138">
        <v>96.45</v>
      </c>
      <c r="E125" s="139">
        <v>96.42</v>
      </c>
      <c r="F125" s="140">
        <v>35.784638000000001</v>
      </c>
      <c r="G125" s="144"/>
    </row>
    <row r="126" spans="1:7" x14ac:dyDescent="0.25">
      <c r="A126" s="142" t="s">
        <v>831</v>
      </c>
      <c r="B126" s="142" t="s">
        <v>1123</v>
      </c>
      <c r="C126" s="143" t="s">
        <v>1093</v>
      </c>
      <c r="D126" s="138">
        <v>1286.51</v>
      </c>
      <c r="E126" s="139">
        <v>1281.55</v>
      </c>
      <c r="F126" s="140">
        <v>239.52641929999999</v>
      </c>
      <c r="G126" s="144"/>
    </row>
    <row r="127" spans="1:7" x14ac:dyDescent="0.25">
      <c r="A127" s="142" t="s">
        <v>831</v>
      </c>
      <c r="B127" s="142" t="s">
        <v>1130</v>
      </c>
      <c r="C127" s="143" t="s">
        <v>1093</v>
      </c>
      <c r="D127" s="138">
        <v>159.68</v>
      </c>
      <c r="E127" s="139">
        <v>155.09</v>
      </c>
      <c r="F127" s="140">
        <v>3.2058179999999998</v>
      </c>
      <c r="G127" s="144"/>
    </row>
    <row r="128" spans="1:7" x14ac:dyDescent="0.25">
      <c r="A128" s="142" t="s">
        <v>831</v>
      </c>
      <c r="B128" s="142" t="s">
        <v>1152</v>
      </c>
      <c r="C128" s="143" t="s">
        <v>1093</v>
      </c>
      <c r="D128" s="138">
        <v>1448.27</v>
      </c>
      <c r="E128" s="139">
        <v>1421.7</v>
      </c>
      <c r="F128" s="140">
        <v>68.249520000000004</v>
      </c>
      <c r="G128" s="144"/>
    </row>
    <row r="129" spans="1:11" x14ac:dyDescent="0.25">
      <c r="A129" s="142" t="s">
        <v>831</v>
      </c>
      <c r="B129" s="142" t="s">
        <v>1142</v>
      </c>
      <c r="C129" s="143" t="s">
        <v>1093</v>
      </c>
      <c r="D129" s="138">
        <v>2425.0500000000002</v>
      </c>
      <c r="E129" s="139">
        <v>2430</v>
      </c>
      <c r="F129" s="140">
        <v>306.98356580000001</v>
      </c>
      <c r="G129" s="144"/>
    </row>
    <row r="130" spans="1:11" x14ac:dyDescent="0.25">
      <c r="A130" s="142" t="s">
        <v>831</v>
      </c>
      <c r="B130" s="142" t="s">
        <v>1143</v>
      </c>
      <c r="C130" s="143" t="s">
        <v>1093</v>
      </c>
      <c r="D130" s="138">
        <v>11096.75</v>
      </c>
      <c r="E130" s="139">
        <v>11572.8</v>
      </c>
      <c r="F130" s="140">
        <v>178.11239219999999</v>
      </c>
      <c r="G130" s="144"/>
    </row>
    <row r="131" spans="1:11" x14ac:dyDescent="0.25">
      <c r="F131" s="141"/>
    </row>
    <row r="132" spans="1:11" x14ac:dyDescent="0.25">
      <c r="A132" s="133" t="s">
        <v>1153</v>
      </c>
      <c r="D132" s="145"/>
      <c r="E132" s="145"/>
      <c r="F132" s="145"/>
    </row>
    <row r="134" spans="1:11" x14ac:dyDescent="0.25">
      <c r="A134" s="146" t="s">
        <v>1086</v>
      </c>
      <c r="B134" s="146" t="s">
        <v>1154</v>
      </c>
    </row>
    <row r="135" spans="1:11" x14ac:dyDescent="0.25">
      <c r="A135" s="142" t="s">
        <v>643</v>
      </c>
      <c r="B135" s="147">
        <v>67.468864999999994</v>
      </c>
    </row>
    <row r="136" spans="1:11" x14ac:dyDescent="0.25">
      <c r="A136" s="142" t="s">
        <v>671</v>
      </c>
      <c r="B136" s="147">
        <v>13.873661</v>
      </c>
    </row>
    <row r="137" spans="1:11" x14ac:dyDescent="0.25">
      <c r="A137" s="148" t="s">
        <v>701</v>
      </c>
      <c r="B137" s="147">
        <v>37.175021999999998</v>
      </c>
    </row>
    <row r="138" spans="1:11" x14ac:dyDescent="0.25">
      <c r="A138" s="148" t="s">
        <v>831</v>
      </c>
      <c r="B138" s="147">
        <v>7.8378990000000002</v>
      </c>
    </row>
    <row r="140" spans="1:11" x14ac:dyDescent="0.25">
      <c r="A140" s="133" t="s">
        <v>1155</v>
      </c>
    </row>
    <row r="141" spans="1:11" x14ac:dyDescent="0.25">
      <c r="A141" s="133"/>
    </row>
    <row r="142" spans="1:11" ht="67.5" x14ac:dyDescent="0.25">
      <c r="A142" s="149" t="s">
        <v>1086</v>
      </c>
      <c r="B142" s="150" t="s">
        <v>1156</v>
      </c>
      <c r="C142" s="150" t="s">
        <v>1157</v>
      </c>
      <c r="D142" s="150" t="s">
        <v>1158</v>
      </c>
      <c r="E142" s="150" t="s">
        <v>1159</v>
      </c>
      <c r="F142" s="150" t="s">
        <v>1160</v>
      </c>
    </row>
    <row r="143" spans="1:11" x14ac:dyDescent="0.25">
      <c r="A143" s="142" t="s">
        <v>190</v>
      </c>
      <c r="B143" s="151">
        <v>225</v>
      </c>
      <c r="C143" s="151">
        <v>225</v>
      </c>
      <c r="D143" s="152">
        <v>1405.3162500000001</v>
      </c>
      <c r="E143" s="152">
        <v>1468.824435</v>
      </c>
      <c r="F143" s="153">
        <v>63.508184999999997</v>
      </c>
      <c r="G143" s="154"/>
      <c r="H143" s="155"/>
      <c r="I143" s="156"/>
      <c r="J143" s="156"/>
      <c r="K143" s="156"/>
    </row>
    <row r="144" spans="1:11" x14ac:dyDescent="0.25">
      <c r="A144" s="142" t="s">
        <v>1037</v>
      </c>
      <c r="B144" s="151">
        <v>6050</v>
      </c>
      <c r="C144" s="151">
        <v>6050</v>
      </c>
      <c r="D144" s="152">
        <v>42982.626667400007</v>
      </c>
      <c r="E144" s="152">
        <v>42621.584547400002</v>
      </c>
      <c r="F144" s="153">
        <v>-361.04212000000172</v>
      </c>
      <c r="G144" s="154"/>
      <c r="H144" s="155"/>
      <c r="I144" s="156"/>
      <c r="J144" s="156"/>
      <c r="K144" s="156"/>
    </row>
    <row r="145" spans="1:11" x14ac:dyDescent="0.25">
      <c r="A145" s="142" t="s">
        <v>518</v>
      </c>
      <c r="B145" s="151">
        <v>1006</v>
      </c>
      <c r="C145" s="151">
        <v>1006</v>
      </c>
      <c r="D145" s="152">
        <v>7562.1158939999996</v>
      </c>
      <c r="E145" s="152">
        <v>7255.2512351999994</v>
      </c>
      <c r="F145" s="153">
        <v>-306.86465879999963</v>
      </c>
      <c r="G145" s="154"/>
      <c r="H145" s="155"/>
      <c r="I145" s="156"/>
      <c r="J145" s="156"/>
      <c r="K145" s="156"/>
    </row>
    <row r="146" spans="1:11" x14ac:dyDescent="0.25">
      <c r="A146" s="142" t="s">
        <v>576</v>
      </c>
      <c r="B146" s="151">
        <v>5368</v>
      </c>
      <c r="C146" s="151">
        <v>5368</v>
      </c>
      <c r="D146" s="152">
        <v>38604.424547499999</v>
      </c>
      <c r="E146" s="152">
        <v>37717.324302099994</v>
      </c>
      <c r="F146" s="153">
        <v>-892.53399540000169</v>
      </c>
      <c r="G146" s="154"/>
      <c r="H146" s="155"/>
      <c r="I146" s="156"/>
      <c r="J146" s="156"/>
      <c r="K146" s="156"/>
    </row>
    <row r="147" spans="1:11" x14ac:dyDescent="0.25">
      <c r="A147" s="142" t="s">
        <v>643</v>
      </c>
      <c r="B147" s="151">
        <v>21249</v>
      </c>
      <c r="C147" s="151">
        <v>20801</v>
      </c>
      <c r="D147" s="152">
        <v>145379.83312620001</v>
      </c>
      <c r="E147" s="152">
        <v>146140.36006590002</v>
      </c>
      <c r="F147" s="153">
        <v>741.34943969999244</v>
      </c>
      <c r="G147" s="154"/>
      <c r="H147" s="155"/>
      <c r="I147" s="156"/>
      <c r="J147" s="156"/>
      <c r="K147" s="156"/>
    </row>
    <row r="148" spans="1:11" x14ac:dyDescent="0.25">
      <c r="A148" s="142" t="s">
        <v>671</v>
      </c>
      <c r="B148" s="151">
        <v>38942</v>
      </c>
      <c r="C148" s="151">
        <v>38376</v>
      </c>
      <c r="D148" s="152">
        <v>273091.86108250002</v>
      </c>
      <c r="E148" s="152">
        <v>273322.18603099999</v>
      </c>
      <c r="F148" s="153">
        <v>76.355648500011284</v>
      </c>
      <c r="G148" s="154"/>
      <c r="H148" s="155"/>
      <c r="I148" s="156"/>
      <c r="J148" s="156"/>
      <c r="K148" s="156"/>
    </row>
    <row r="149" spans="1:11" x14ac:dyDescent="0.25">
      <c r="A149" s="142" t="s">
        <v>701</v>
      </c>
      <c r="B149" s="151">
        <v>58595</v>
      </c>
      <c r="C149" s="151">
        <v>58211</v>
      </c>
      <c r="D149" s="152">
        <v>410776.2057472</v>
      </c>
      <c r="E149" s="152">
        <v>412636.97515010007</v>
      </c>
      <c r="F149" s="153">
        <v>1768.9222028999955</v>
      </c>
      <c r="G149" s="154"/>
      <c r="H149" s="155"/>
      <c r="I149" s="156"/>
      <c r="J149" s="156"/>
      <c r="K149" s="156"/>
    </row>
    <row r="150" spans="1:11" x14ac:dyDescent="0.25">
      <c r="A150" s="142" t="s">
        <v>812</v>
      </c>
      <c r="B150" s="151">
        <v>2426</v>
      </c>
      <c r="C150" s="151">
        <v>2426</v>
      </c>
      <c r="D150" s="152">
        <v>19744.772131700003</v>
      </c>
      <c r="E150" s="152">
        <v>19309.837423500001</v>
      </c>
      <c r="F150" s="153">
        <v>-434.93470820000118</v>
      </c>
      <c r="G150" s="154"/>
      <c r="H150" s="155"/>
      <c r="I150" s="156"/>
      <c r="J150" s="156"/>
      <c r="K150" s="156"/>
    </row>
    <row r="151" spans="1:11" x14ac:dyDescent="0.25">
      <c r="A151" s="142" t="s">
        <v>830</v>
      </c>
      <c r="B151" s="151">
        <v>1032</v>
      </c>
      <c r="C151" s="151">
        <v>1032</v>
      </c>
      <c r="D151" s="152">
        <v>6188.2764275</v>
      </c>
      <c r="E151" s="152">
        <v>6301.4874573000006</v>
      </c>
      <c r="F151" s="153">
        <v>113.21102980000019</v>
      </c>
      <c r="G151" s="154"/>
      <c r="H151" s="155"/>
      <c r="I151" s="156"/>
      <c r="J151" s="156"/>
      <c r="K151" s="156"/>
    </row>
    <row r="152" spans="1:11" x14ac:dyDescent="0.25">
      <c r="A152" s="142" t="s">
        <v>831</v>
      </c>
      <c r="B152" s="151">
        <v>39723</v>
      </c>
      <c r="C152" s="151">
        <v>38446</v>
      </c>
      <c r="D152" s="152">
        <v>288992.58337029995</v>
      </c>
      <c r="E152" s="152">
        <v>285206.58409909997</v>
      </c>
      <c r="F152" s="153">
        <v>-3819.8572711999923</v>
      </c>
      <c r="G152" s="154"/>
      <c r="H152" s="155"/>
      <c r="I152" s="156"/>
      <c r="J152" s="156"/>
      <c r="K152" s="156"/>
    </row>
    <row r="153" spans="1:11" x14ac:dyDescent="0.25">
      <c r="A153" s="142" t="s">
        <v>1</v>
      </c>
      <c r="B153" s="151">
        <v>60</v>
      </c>
      <c r="C153" s="151">
        <v>60</v>
      </c>
      <c r="D153" s="152">
        <v>316.01162249999999</v>
      </c>
      <c r="E153" s="152">
        <v>395.40894750000001</v>
      </c>
      <c r="F153" s="153">
        <v>79.397324999999995</v>
      </c>
      <c r="G153" s="154"/>
      <c r="H153" s="155"/>
      <c r="I153" s="156"/>
      <c r="J153" s="156"/>
      <c r="K153" s="156"/>
    </row>
    <row r="154" spans="1:11" x14ac:dyDescent="0.25">
      <c r="A154" s="142" t="s">
        <v>817</v>
      </c>
      <c r="B154" s="151">
        <v>201</v>
      </c>
      <c r="C154" s="151">
        <v>201</v>
      </c>
      <c r="D154" s="152">
        <v>1072.7978729000001</v>
      </c>
      <c r="E154" s="152">
        <v>1079.4005821999999</v>
      </c>
      <c r="F154" s="153">
        <v>6.6027092999999226</v>
      </c>
      <c r="G154" s="154"/>
      <c r="H154" s="155"/>
      <c r="I154" s="156"/>
      <c r="J154" s="156"/>
      <c r="K154" s="156"/>
    </row>
    <row r="155" spans="1:11" x14ac:dyDescent="0.25">
      <c r="A155" s="142" t="s">
        <v>680</v>
      </c>
      <c r="B155" s="151">
        <v>75</v>
      </c>
      <c r="C155" s="151">
        <v>75</v>
      </c>
      <c r="D155" s="152">
        <v>344.04562499999997</v>
      </c>
      <c r="E155" s="152">
        <v>402.44213630000002</v>
      </c>
      <c r="F155" s="153">
        <v>58.396511300000029</v>
      </c>
      <c r="G155" s="154"/>
      <c r="H155" s="155"/>
      <c r="I155" s="156"/>
      <c r="J155" s="156"/>
      <c r="K155" s="156"/>
    </row>
    <row r="156" spans="1:11" x14ac:dyDescent="0.25">
      <c r="B156" s="157"/>
      <c r="C156" s="157"/>
      <c r="D156" s="157"/>
      <c r="E156" s="157"/>
      <c r="F156" s="157"/>
      <c r="G156" s="157"/>
      <c r="H156" s="155"/>
      <c r="I156" s="156"/>
    </row>
    <row r="157" spans="1:11" x14ac:dyDescent="0.25">
      <c r="D157" s="156"/>
      <c r="E157" s="156"/>
      <c r="G157" s="154"/>
      <c r="H157" s="155"/>
      <c r="K157" s="154"/>
    </row>
    <row r="158" spans="1:11" x14ac:dyDescent="0.25">
      <c r="A158" s="133" t="s">
        <v>1161</v>
      </c>
      <c r="E158" s="156"/>
      <c r="F158" s="155"/>
      <c r="G158" s="158"/>
      <c r="K158" s="155"/>
    </row>
    <row r="160" spans="1:11" ht="27" x14ac:dyDescent="0.25">
      <c r="A160" s="149" t="s">
        <v>1086</v>
      </c>
      <c r="B160" s="149" t="s">
        <v>1087</v>
      </c>
      <c r="C160" s="149" t="s">
        <v>1088</v>
      </c>
      <c r="D160" s="150" t="s">
        <v>1089</v>
      </c>
      <c r="E160" s="150" t="s">
        <v>1090</v>
      </c>
      <c r="F160" s="150" t="s">
        <v>1162</v>
      </c>
    </row>
    <row r="161" spans="1:11" hidden="1" x14ac:dyDescent="0.25">
      <c r="A161" s="143" t="s">
        <v>425</v>
      </c>
      <c r="B161" s="143" t="s">
        <v>425</v>
      </c>
      <c r="C161" s="143" t="s">
        <v>1163</v>
      </c>
      <c r="D161" s="143" t="s">
        <v>425</v>
      </c>
      <c r="E161" s="143" t="s">
        <v>425</v>
      </c>
      <c r="F161" s="143" t="s">
        <v>425</v>
      </c>
    </row>
    <row r="162" spans="1:11" hidden="1" x14ac:dyDescent="0.25">
      <c r="A162" s="142"/>
      <c r="B162" s="159"/>
      <c r="C162" s="143" t="s">
        <v>1163</v>
      </c>
      <c r="D162" s="160"/>
      <c r="E162" s="161"/>
      <c r="F162" s="162"/>
    </row>
    <row r="163" spans="1:11" hidden="1" x14ac:dyDescent="0.25">
      <c r="A163" s="142"/>
      <c r="B163" s="159"/>
      <c r="C163" s="143" t="s">
        <v>1163</v>
      </c>
      <c r="D163" s="160"/>
      <c r="E163" s="161"/>
      <c r="F163" s="162"/>
    </row>
    <row r="164" spans="1:11" hidden="1" x14ac:dyDescent="0.25">
      <c r="A164" s="142"/>
      <c r="B164" s="159"/>
      <c r="C164" s="143" t="s">
        <v>1163</v>
      </c>
      <c r="D164" s="160"/>
      <c r="E164" s="161"/>
      <c r="F164" s="162"/>
    </row>
    <row r="165" spans="1:11" x14ac:dyDescent="0.25">
      <c r="A165" s="142" t="s">
        <v>830</v>
      </c>
      <c r="B165" s="142" t="s">
        <v>1164</v>
      </c>
      <c r="C165" s="143" t="s">
        <v>1163</v>
      </c>
      <c r="D165" s="138">
        <v>2152.91</v>
      </c>
      <c r="E165" s="139">
        <v>2200.1999999999998</v>
      </c>
      <c r="F165" s="140">
        <v>481.49608800000004</v>
      </c>
    </row>
    <row r="166" spans="1:11" x14ac:dyDescent="0.25">
      <c r="A166" s="142" t="s">
        <v>812</v>
      </c>
      <c r="B166" s="142" t="s">
        <v>1164</v>
      </c>
      <c r="C166" s="143" t="s">
        <v>1163</v>
      </c>
      <c r="D166" s="138">
        <v>2252.1</v>
      </c>
      <c r="E166" s="139">
        <v>2200.1999999999998</v>
      </c>
      <c r="F166" s="140">
        <v>1773.4311359999999</v>
      </c>
    </row>
    <row r="167" spans="1:11" x14ac:dyDescent="0.25">
      <c r="A167" s="142" t="s">
        <v>518</v>
      </c>
      <c r="B167" s="142" t="s">
        <v>1164</v>
      </c>
      <c r="C167" s="143" t="s">
        <v>1163</v>
      </c>
      <c r="D167" s="138">
        <v>2202.13</v>
      </c>
      <c r="E167" s="139">
        <v>2200.1999999999998</v>
      </c>
      <c r="F167" s="140">
        <v>1784.5548080000001</v>
      </c>
    </row>
    <row r="168" spans="1:11" x14ac:dyDescent="0.25">
      <c r="B168" s="163"/>
      <c r="C168" s="164"/>
      <c r="D168" s="165"/>
      <c r="E168" s="166"/>
      <c r="F168" s="166"/>
      <c r="H168" s="155"/>
    </row>
    <row r="169" spans="1:11" x14ac:dyDescent="0.25">
      <c r="A169" s="133" t="s">
        <v>1165</v>
      </c>
      <c r="H169" s="155"/>
      <c r="K169" s="156"/>
    </row>
    <row r="171" spans="1:11" x14ac:dyDescent="0.25">
      <c r="A171" s="146" t="s">
        <v>1086</v>
      </c>
      <c r="B171" s="146" t="s">
        <v>1154</v>
      </c>
    </row>
    <row r="172" spans="1:11" x14ac:dyDescent="0.25">
      <c r="A172" s="142" t="s">
        <v>518</v>
      </c>
      <c r="B172" s="167">
        <v>1.672153</v>
      </c>
    </row>
    <row r="173" spans="1:11" x14ac:dyDescent="0.25">
      <c r="A173" s="168" t="s">
        <v>830</v>
      </c>
      <c r="B173" s="167">
        <v>0.94212700000000005</v>
      </c>
    </row>
    <row r="174" spans="1:11" x14ac:dyDescent="0.25">
      <c r="A174" s="169" t="s">
        <v>812</v>
      </c>
      <c r="B174" s="167">
        <v>1.311083</v>
      </c>
    </row>
    <row r="175" spans="1:11" x14ac:dyDescent="0.25">
      <c r="A175" s="170"/>
      <c r="B175" s="171"/>
    </row>
    <row r="176" spans="1:11" x14ac:dyDescent="0.25">
      <c r="A176" s="133" t="s">
        <v>1166</v>
      </c>
    </row>
    <row r="177" spans="1:8" x14ac:dyDescent="0.25">
      <c r="A177" s="133"/>
    </row>
    <row r="178" spans="1:8" ht="54" x14ac:dyDescent="0.25">
      <c r="A178" s="149" t="s">
        <v>1086</v>
      </c>
      <c r="B178" s="150" t="s">
        <v>1156</v>
      </c>
      <c r="C178" s="150" t="s">
        <v>1157</v>
      </c>
      <c r="D178" s="150" t="s">
        <v>1158</v>
      </c>
      <c r="E178" s="150" t="s">
        <v>1167</v>
      </c>
      <c r="F178" s="150" t="s">
        <v>1168</v>
      </c>
      <c r="G178" s="154"/>
      <c r="H178" s="155">
        <v>0</v>
      </c>
    </row>
    <row r="179" spans="1:8" x14ac:dyDescent="0.25">
      <c r="A179" s="172" t="s">
        <v>190</v>
      </c>
      <c r="B179" s="151">
        <v>11409</v>
      </c>
      <c r="C179" s="151">
        <v>11409</v>
      </c>
      <c r="D179" s="153">
        <v>68540.988252499999</v>
      </c>
      <c r="E179" s="153">
        <v>69179.632481400011</v>
      </c>
      <c r="F179" s="153">
        <v>638.64422890000048</v>
      </c>
      <c r="G179" s="154"/>
      <c r="H179" s="155"/>
    </row>
    <row r="180" spans="1:8" x14ac:dyDescent="0.25">
      <c r="A180" s="172" t="s">
        <v>1037</v>
      </c>
      <c r="B180" s="151">
        <v>6254</v>
      </c>
      <c r="C180" s="151">
        <v>6254</v>
      </c>
      <c r="D180" s="153">
        <v>40950.502012799996</v>
      </c>
      <c r="E180" s="153">
        <v>40884.643701200002</v>
      </c>
      <c r="F180" s="153">
        <v>-65.858311599997933</v>
      </c>
      <c r="G180" s="154"/>
      <c r="H180" s="155"/>
    </row>
    <row r="181" spans="1:8" x14ac:dyDescent="0.25">
      <c r="A181" s="172" t="s">
        <v>518</v>
      </c>
      <c r="B181" s="151">
        <v>7703</v>
      </c>
      <c r="C181" s="151">
        <v>7703</v>
      </c>
      <c r="D181" s="153">
        <v>40506.2295897</v>
      </c>
      <c r="E181" s="153">
        <v>40783.648818200003</v>
      </c>
      <c r="F181" s="153">
        <v>277.41922850000003</v>
      </c>
      <c r="G181" s="154"/>
      <c r="H181" s="155"/>
    </row>
    <row r="182" spans="1:8" x14ac:dyDescent="0.25">
      <c r="A182" s="172" t="s">
        <v>576</v>
      </c>
      <c r="B182" s="151">
        <v>23130</v>
      </c>
      <c r="C182" s="151">
        <v>23130</v>
      </c>
      <c r="D182" s="153">
        <v>169054.71391970001</v>
      </c>
      <c r="E182" s="153">
        <v>168436.11587010001</v>
      </c>
      <c r="F182" s="153">
        <v>-618.59804960000827</v>
      </c>
      <c r="G182" s="154"/>
      <c r="H182" s="155"/>
    </row>
    <row r="183" spans="1:8" x14ac:dyDescent="0.25">
      <c r="A183" s="172" t="s">
        <v>671</v>
      </c>
      <c r="B183" s="151">
        <v>6057</v>
      </c>
      <c r="C183" s="151">
        <v>6057</v>
      </c>
      <c r="D183" s="153">
        <v>45017.522748099997</v>
      </c>
      <c r="E183" s="153">
        <v>45087.428970299996</v>
      </c>
      <c r="F183" s="153">
        <v>69.906222199999206</v>
      </c>
      <c r="G183" s="154"/>
      <c r="H183" s="155"/>
    </row>
    <row r="184" spans="1:8" x14ac:dyDescent="0.25">
      <c r="A184" s="172" t="s">
        <v>1058</v>
      </c>
      <c r="B184" s="151">
        <v>2653</v>
      </c>
      <c r="C184" s="151">
        <v>2653</v>
      </c>
      <c r="D184" s="153">
        <v>17091.672167599998</v>
      </c>
      <c r="E184" s="153">
        <v>17775.607721200002</v>
      </c>
      <c r="F184" s="153">
        <v>683.93555360000028</v>
      </c>
      <c r="G184" s="154"/>
      <c r="H184" s="155"/>
    </row>
    <row r="185" spans="1:8" x14ac:dyDescent="0.25">
      <c r="A185" s="172" t="s">
        <v>809</v>
      </c>
      <c r="B185" s="151">
        <v>587</v>
      </c>
      <c r="C185" s="151">
        <v>587</v>
      </c>
      <c r="D185" s="153">
        <v>2224.4927127000001</v>
      </c>
      <c r="E185" s="153">
        <v>2197.4870237</v>
      </c>
      <c r="F185" s="153">
        <v>-27.005689000000089</v>
      </c>
      <c r="G185" s="154"/>
      <c r="H185" s="155"/>
    </row>
    <row r="186" spans="1:8" x14ac:dyDescent="0.25">
      <c r="A186" s="172" t="s">
        <v>812</v>
      </c>
      <c r="B186" s="151">
        <v>11678</v>
      </c>
      <c r="C186" s="153">
        <v>11678</v>
      </c>
      <c r="D186" s="153">
        <v>70329.242295900011</v>
      </c>
      <c r="E186" s="153">
        <v>71572.896483999997</v>
      </c>
      <c r="F186" s="153">
        <v>1243.6541880999971</v>
      </c>
      <c r="G186" s="154"/>
      <c r="H186" s="155"/>
    </row>
    <row r="187" spans="1:8" x14ac:dyDescent="0.25">
      <c r="A187" s="172" t="s">
        <v>818</v>
      </c>
      <c r="B187" s="151">
        <v>1369</v>
      </c>
      <c r="C187" s="151">
        <v>1369</v>
      </c>
      <c r="D187" s="153">
        <v>6589.8067516000001</v>
      </c>
      <c r="E187" s="153">
        <v>6427.6932354</v>
      </c>
      <c r="F187" s="153">
        <v>-162.11351620000005</v>
      </c>
      <c r="G187" s="154"/>
      <c r="H187" s="155"/>
    </row>
    <row r="188" spans="1:8" x14ac:dyDescent="0.25">
      <c r="A188" s="172" t="s">
        <v>830</v>
      </c>
      <c r="B188" s="151">
        <v>850</v>
      </c>
      <c r="C188" s="153">
        <v>850</v>
      </c>
      <c r="D188" s="153">
        <v>4964.2135249999992</v>
      </c>
      <c r="E188" s="153">
        <v>4955.5092855000003</v>
      </c>
      <c r="F188" s="153">
        <v>-8.7042395000000568</v>
      </c>
      <c r="G188" s="154"/>
      <c r="H188" s="155"/>
    </row>
    <row r="189" spans="1:8" x14ac:dyDescent="0.25">
      <c r="A189" s="172" t="s">
        <v>831</v>
      </c>
      <c r="B189" s="151">
        <v>151</v>
      </c>
      <c r="C189" s="151">
        <v>151</v>
      </c>
      <c r="D189" s="153">
        <v>1092.2329588</v>
      </c>
      <c r="E189" s="153">
        <v>1156.6414791999998</v>
      </c>
      <c r="F189" s="153">
        <v>64.408520399999929</v>
      </c>
      <c r="G189" s="154"/>
      <c r="H189" s="155"/>
    </row>
    <row r="190" spans="1:8" x14ac:dyDescent="0.25">
      <c r="A190" s="172" t="s">
        <v>1</v>
      </c>
      <c r="B190" s="151">
        <v>558</v>
      </c>
      <c r="C190" s="151">
        <v>558</v>
      </c>
      <c r="D190" s="153">
        <v>3010.2032370999996</v>
      </c>
      <c r="E190" s="153">
        <v>3241.679455</v>
      </c>
      <c r="F190" s="153">
        <v>231.47621789999988</v>
      </c>
      <c r="G190" s="154"/>
      <c r="H190" s="155"/>
    </row>
    <row r="191" spans="1:8" x14ac:dyDescent="0.25">
      <c r="A191" s="172" t="s">
        <v>680</v>
      </c>
      <c r="B191" s="151">
        <v>402</v>
      </c>
      <c r="C191" s="151">
        <v>402</v>
      </c>
      <c r="D191" s="153">
        <v>2031.1789886000001</v>
      </c>
      <c r="E191" s="153">
        <v>1830.9616599999999</v>
      </c>
      <c r="F191" s="153">
        <v>-200.21732860000014</v>
      </c>
      <c r="G191" s="154"/>
      <c r="H191" s="155"/>
    </row>
    <row r="192" spans="1:8" x14ac:dyDescent="0.25">
      <c r="B192" s="157"/>
      <c r="C192" s="157"/>
      <c r="D192" s="173"/>
      <c r="E192" s="173"/>
      <c r="F192" s="173"/>
      <c r="G192" s="154"/>
      <c r="H192" s="155"/>
    </row>
    <row r="193" spans="1:7" x14ac:dyDescent="0.25">
      <c r="A193" s="174"/>
      <c r="B193" s="175"/>
      <c r="C193" s="175"/>
      <c r="D193" s="176"/>
      <c r="E193" s="176"/>
      <c r="F193" s="176"/>
      <c r="G193" s="155"/>
    </row>
    <row r="194" spans="1:7" x14ac:dyDescent="0.25">
      <c r="A194" s="133" t="s">
        <v>1169</v>
      </c>
      <c r="C194" s="177"/>
    </row>
    <row r="196" spans="1:7" ht="27" x14ac:dyDescent="0.25">
      <c r="A196" s="150" t="s">
        <v>1086</v>
      </c>
      <c r="B196" s="150" t="s">
        <v>1087</v>
      </c>
      <c r="C196" s="150" t="s">
        <v>1170</v>
      </c>
      <c r="D196" s="150" t="s">
        <v>1171</v>
      </c>
      <c r="E196" s="150" t="s">
        <v>1172</v>
      </c>
      <c r="F196" s="150" t="s">
        <v>1173</v>
      </c>
    </row>
    <row r="197" spans="1:7" x14ac:dyDescent="0.25">
      <c r="A197" s="178" t="s">
        <v>425</v>
      </c>
      <c r="B197" s="178" t="s">
        <v>425</v>
      </c>
      <c r="C197" s="178" t="s">
        <v>425</v>
      </c>
      <c r="D197" s="178" t="s">
        <v>425</v>
      </c>
      <c r="E197" s="178" t="s">
        <v>425</v>
      </c>
      <c r="F197" s="178" t="s">
        <v>425</v>
      </c>
    </row>
    <row r="198" spans="1:7" x14ac:dyDescent="0.25">
      <c r="C198" s="177"/>
      <c r="D198" s="177"/>
      <c r="E198" s="179"/>
      <c r="F198" s="179"/>
    </row>
    <row r="199" spans="1:7" x14ac:dyDescent="0.25">
      <c r="C199" s="177"/>
      <c r="D199" s="177"/>
      <c r="E199" s="179"/>
      <c r="F199" s="179"/>
    </row>
    <row r="200" spans="1:7" x14ac:dyDescent="0.25">
      <c r="A200" s="133" t="s">
        <v>1174</v>
      </c>
      <c r="F200" s="132" t="s">
        <v>1175</v>
      </c>
    </row>
    <row r="201" spans="1:7" x14ac:dyDescent="0.25">
      <c r="A201" s="133"/>
    </row>
    <row r="202" spans="1:7" x14ac:dyDescent="0.25">
      <c r="A202" s="146" t="s">
        <v>1086</v>
      </c>
      <c r="B202" s="146" t="s">
        <v>1154</v>
      </c>
    </row>
    <row r="203" spans="1:7" x14ac:dyDescent="0.25">
      <c r="A203" s="178" t="s">
        <v>425</v>
      </c>
      <c r="B203" s="178" t="s">
        <v>425</v>
      </c>
    </row>
    <row r="204" spans="1:7" x14ac:dyDescent="0.25">
      <c r="B204" s="180"/>
      <c r="C204" s="181"/>
    </row>
    <row r="205" spans="1:7" x14ac:dyDescent="0.25">
      <c r="A205" s="133" t="s">
        <v>1176</v>
      </c>
    </row>
    <row r="207" spans="1:7" ht="40.5" x14ac:dyDescent="0.25">
      <c r="A207" s="149" t="s">
        <v>1086</v>
      </c>
      <c r="B207" s="150" t="s">
        <v>1177</v>
      </c>
      <c r="C207" s="150" t="s">
        <v>1178</v>
      </c>
      <c r="D207" s="150" t="s">
        <v>1179</v>
      </c>
      <c r="E207" s="150" t="s">
        <v>1180</v>
      </c>
    </row>
    <row r="208" spans="1:7" x14ac:dyDescent="0.25">
      <c r="A208" s="182"/>
      <c r="B208" s="178"/>
      <c r="C208" s="140"/>
      <c r="D208" s="183"/>
      <c r="E208" s="183">
        <v>0</v>
      </c>
    </row>
    <row r="209" spans="1:6" x14ac:dyDescent="0.25">
      <c r="A209" s="184"/>
      <c r="B209" s="185"/>
      <c r="C209" s="186"/>
      <c r="D209" s="186"/>
      <c r="E209" s="187"/>
    </row>
    <row r="210" spans="1:6" x14ac:dyDescent="0.25">
      <c r="A210" s="184"/>
      <c r="B210" s="185"/>
      <c r="C210" s="186"/>
      <c r="D210" s="186"/>
      <c r="E210" s="187"/>
    </row>
    <row r="212" spans="1:6" x14ac:dyDescent="0.25">
      <c r="A212" s="133" t="s">
        <v>1181</v>
      </c>
    </row>
    <row r="214" spans="1:6" ht="27" x14ac:dyDescent="0.25">
      <c r="A214" s="150" t="s">
        <v>1086</v>
      </c>
      <c r="B214" s="150" t="s">
        <v>1087</v>
      </c>
      <c r="C214" s="150" t="s">
        <v>1170</v>
      </c>
      <c r="D214" s="150" t="s">
        <v>1171</v>
      </c>
      <c r="E214" s="150" t="s">
        <v>1172</v>
      </c>
      <c r="F214" s="150" t="s">
        <v>1173</v>
      </c>
    </row>
    <row r="215" spans="1:6" x14ac:dyDescent="0.25">
      <c r="A215" s="142" t="s">
        <v>425</v>
      </c>
      <c r="B215" s="142" t="s">
        <v>425</v>
      </c>
      <c r="C215" s="142" t="s">
        <v>425</v>
      </c>
      <c r="D215" s="142" t="s">
        <v>425</v>
      </c>
      <c r="E215" s="142" t="s">
        <v>425</v>
      </c>
      <c r="F215" s="142" t="s">
        <v>425</v>
      </c>
    </row>
    <row r="216" spans="1:6" x14ac:dyDescent="0.25">
      <c r="B216" s="163"/>
      <c r="C216" s="188"/>
      <c r="D216" s="189"/>
      <c r="E216" s="179"/>
      <c r="F216" s="179"/>
    </row>
    <row r="217" spans="1:6" x14ac:dyDescent="0.25">
      <c r="A217" s="133" t="s">
        <v>1182</v>
      </c>
    </row>
    <row r="218" spans="1:6" x14ac:dyDescent="0.25">
      <c r="A218" s="133"/>
    </row>
    <row r="219" spans="1:6" x14ac:dyDescent="0.25">
      <c r="A219" s="146" t="s">
        <v>1086</v>
      </c>
      <c r="B219" s="146" t="s">
        <v>1154</v>
      </c>
    </row>
    <row r="220" spans="1:6" x14ac:dyDescent="0.25">
      <c r="A220" s="142" t="s">
        <v>425</v>
      </c>
      <c r="B220" s="142" t="s">
        <v>425</v>
      </c>
    </row>
    <row r="221" spans="1:6" x14ac:dyDescent="0.25">
      <c r="A221" s="170"/>
      <c r="B221" s="181"/>
    </row>
    <row r="222" spans="1:6" x14ac:dyDescent="0.25">
      <c r="A222" s="133" t="s">
        <v>1183</v>
      </c>
    </row>
    <row r="224" spans="1:6" ht="40.5" x14ac:dyDescent="0.25">
      <c r="A224" s="149" t="s">
        <v>1086</v>
      </c>
      <c r="B224" s="150" t="s">
        <v>1177</v>
      </c>
      <c r="C224" s="150" t="s">
        <v>1184</v>
      </c>
      <c r="D224" s="150" t="s">
        <v>1185</v>
      </c>
      <c r="E224" s="150" t="s">
        <v>1180</v>
      </c>
    </row>
    <row r="225" spans="1:7" x14ac:dyDescent="0.25">
      <c r="A225" s="142"/>
      <c r="B225" s="178"/>
      <c r="C225" s="140"/>
      <c r="D225" s="178"/>
      <c r="E225" s="178"/>
    </row>
    <row r="226" spans="1:7" x14ac:dyDescent="0.25">
      <c r="F226" s="141"/>
    </row>
    <row r="227" spans="1:7" x14ac:dyDescent="0.25">
      <c r="E227" s="190"/>
      <c r="F227" s="156"/>
    </row>
    <row r="228" spans="1:7" x14ac:dyDescent="0.25">
      <c r="A228" s="133" t="s">
        <v>1186</v>
      </c>
    </row>
    <row r="229" spans="1:7" ht="26.25" x14ac:dyDescent="0.25">
      <c r="A229" s="191" t="s">
        <v>1187</v>
      </c>
      <c r="B229" s="192" t="s">
        <v>1188</v>
      </c>
      <c r="C229" s="192" t="s">
        <v>1189</v>
      </c>
      <c r="D229" s="193" t="s">
        <v>1190</v>
      </c>
      <c r="E229" s="193" t="s">
        <v>1191</v>
      </c>
      <c r="F229" s="192" t="s">
        <v>1192</v>
      </c>
      <c r="G229" s="192" t="s">
        <v>1193</v>
      </c>
    </row>
    <row r="230" spans="1:7" x14ac:dyDescent="0.25">
      <c r="A230" s="194" t="s">
        <v>1194</v>
      </c>
      <c r="B230" s="194" t="s">
        <v>1195</v>
      </c>
      <c r="C230" s="194" t="s">
        <v>1196</v>
      </c>
      <c r="D230" s="194" t="s">
        <v>1197</v>
      </c>
      <c r="E230" s="194" t="s">
        <v>1198</v>
      </c>
      <c r="F230" s="153">
        <v>2500</v>
      </c>
      <c r="G230" s="195">
        <v>46002</v>
      </c>
    </row>
    <row r="231" spans="1:7" x14ac:dyDescent="0.25">
      <c r="A231" s="194" t="s">
        <v>1194</v>
      </c>
      <c r="B231" s="194" t="s">
        <v>1195</v>
      </c>
      <c r="C231" s="194" t="s">
        <v>1199</v>
      </c>
      <c r="D231" s="194" t="s">
        <v>1197</v>
      </c>
      <c r="E231" s="194" t="s">
        <v>1198</v>
      </c>
      <c r="F231" s="153">
        <v>2500</v>
      </c>
      <c r="G231" s="195">
        <v>46087</v>
      </c>
    </row>
    <row r="232" spans="1:7" x14ac:dyDescent="0.25">
      <c r="A232" s="194" t="s">
        <v>1194</v>
      </c>
      <c r="B232" s="194" t="s">
        <v>1195</v>
      </c>
      <c r="C232" s="194" t="s">
        <v>1200</v>
      </c>
      <c r="D232" s="194" t="s">
        <v>1197</v>
      </c>
      <c r="E232" s="194" t="s">
        <v>1198</v>
      </c>
      <c r="F232" s="153">
        <v>2500</v>
      </c>
      <c r="G232" s="195">
        <v>46101</v>
      </c>
    </row>
    <row r="233" spans="1:7" x14ac:dyDescent="0.25">
      <c r="D233" s="156"/>
    </row>
    <row r="234" spans="1:7" x14ac:dyDescent="0.25">
      <c r="A234" s="133" t="s">
        <v>1201</v>
      </c>
      <c r="D234" s="156"/>
    </row>
    <row r="235" spans="1:7" x14ac:dyDescent="0.25">
      <c r="D235" s="156"/>
    </row>
    <row r="236" spans="1:7" ht="27" x14ac:dyDescent="0.25">
      <c r="A236" s="149" t="s">
        <v>1086</v>
      </c>
      <c r="B236" s="150" t="s">
        <v>1087</v>
      </c>
      <c r="C236" s="150" t="s">
        <v>1088</v>
      </c>
      <c r="D236" s="150" t="s">
        <v>1202</v>
      </c>
      <c r="E236" s="150" t="s">
        <v>1203</v>
      </c>
      <c r="F236" s="150" t="s">
        <v>1204</v>
      </c>
    </row>
    <row r="237" spans="1:7" x14ac:dyDescent="0.25">
      <c r="A237" s="196" t="s">
        <v>425</v>
      </c>
      <c r="B237" s="196" t="s">
        <v>425</v>
      </c>
      <c r="C237" s="196" t="s">
        <v>425</v>
      </c>
      <c r="D237" s="196" t="s">
        <v>425</v>
      </c>
      <c r="E237" s="196" t="s">
        <v>425</v>
      </c>
      <c r="F237" s="196" t="s">
        <v>425</v>
      </c>
    </row>
    <row r="238" spans="1:7" x14ac:dyDescent="0.25">
      <c r="D238" s="156"/>
    </row>
    <row r="239" spans="1:7" x14ac:dyDescent="0.25">
      <c r="A239" s="133" t="s">
        <v>1205</v>
      </c>
      <c r="D239" s="156"/>
    </row>
    <row r="240" spans="1:7" x14ac:dyDescent="0.25">
      <c r="A240" s="133"/>
      <c r="D240" s="156"/>
    </row>
    <row r="241" spans="1:9" x14ac:dyDescent="0.25">
      <c r="A241" s="146" t="s">
        <v>1086</v>
      </c>
      <c r="B241" s="146" t="s">
        <v>1154</v>
      </c>
      <c r="D241" s="156"/>
    </row>
    <row r="242" spans="1:9" x14ac:dyDescent="0.25">
      <c r="A242" s="196" t="s">
        <v>425</v>
      </c>
      <c r="B242" s="196" t="s">
        <v>425</v>
      </c>
      <c r="D242" s="156"/>
    </row>
    <row r="243" spans="1:9" x14ac:dyDescent="0.25">
      <c r="D243" s="156"/>
    </row>
    <row r="244" spans="1:9" x14ac:dyDescent="0.25">
      <c r="A244" s="133" t="s">
        <v>1206</v>
      </c>
      <c r="D244" s="156"/>
    </row>
    <row r="245" spans="1:9" x14ac:dyDescent="0.25">
      <c r="D245" s="156"/>
    </row>
    <row r="246" spans="1:9" ht="67.5" x14ac:dyDescent="0.25">
      <c r="A246" s="149" t="s">
        <v>1086</v>
      </c>
      <c r="B246" s="150" t="s">
        <v>1156</v>
      </c>
      <c r="C246" s="150" t="s">
        <v>1157</v>
      </c>
      <c r="D246" s="150" t="s">
        <v>1158</v>
      </c>
      <c r="E246" s="150" t="s">
        <v>1159</v>
      </c>
      <c r="F246" s="150" t="s">
        <v>1160</v>
      </c>
    </row>
    <row r="247" spans="1:9" x14ac:dyDescent="0.25">
      <c r="A247" s="197"/>
      <c r="B247" s="197"/>
      <c r="C247" s="151"/>
      <c r="D247" s="198"/>
      <c r="E247" s="199"/>
      <c r="F247" s="200"/>
      <c r="H247" s="155"/>
      <c r="I247" s="156"/>
    </row>
    <row r="248" spans="1:9" x14ac:dyDescent="0.25">
      <c r="D248" s="156"/>
    </row>
    <row r="249" spans="1:9" x14ac:dyDescent="0.25">
      <c r="D249" s="156"/>
    </row>
    <row r="250" spans="1:9" x14ac:dyDescent="0.25">
      <c r="A250" s="133" t="s">
        <v>1207</v>
      </c>
      <c r="D250" s="156"/>
    </row>
    <row r="251" spans="1:9" x14ac:dyDescent="0.25">
      <c r="D251" s="156"/>
    </row>
    <row r="252" spans="1:9" ht="67.5" x14ac:dyDescent="0.25">
      <c r="A252" s="149" t="s">
        <v>1086</v>
      </c>
      <c r="B252" s="150" t="s">
        <v>1156</v>
      </c>
      <c r="C252" s="150" t="s">
        <v>1157</v>
      </c>
      <c r="D252" s="150" t="s">
        <v>1158</v>
      </c>
      <c r="E252" s="150" t="s">
        <v>1159</v>
      </c>
      <c r="F252" s="150" t="s">
        <v>1160</v>
      </c>
    </row>
    <row r="253" spans="1:9" x14ac:dyDescent="0.25">
      <c r="A253" s="143"/>
      <c r="B253" s="178"/>
      <c r="C253" s="178"/>
      <c r="D253" s="201"/>
      <c r="E253" s="201"/>
      <c r="F253" s="201"/>
    </row>
    <row r="254" spans="1:9" x14ac:dyDescent="0.25">
      <c r="D254" s="156"/>
    </row>
    <row r="255" spans="1:9" x14ac:dyDescent="0.25">
      <c r="D255" s="156"/>
    </row>
    <row r="256" spans="1:9" x14ac:dyDescent="0.25">
      <c r="D256" s="156"/>
    </row>
    <row r="257" spans="1:1" x14ac:dyDescent="0.25">
      <c r="A257" s="132" t="s">
        <v>1208</v>
      </c>
    </row>
  </sheetData>
  <mergeCells count="3">
    <mergeCell ref="A2:F2"/>
    <mergeCell ref="A3:F3"/>
    <mergeCell ref="A5:F5"/>
  </mergeCells>
  <printOptions horizontalCentered="1"/>
  <pageMargins left="0.17" right="0.15748031496062992" top="0.43307086614173229" bottom="0.47244094488188981" header="0.31496062992125984" footer="0.31496062992125984"/>
  <pageSetup paperSize="9" scale="42"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72BE-40B9-444B-B6EF-B03C757EA26C}">
  <sheetPr>
    <outlinePr summaryBelow="0" summaryRight="0"/>
  </sheetPr>
  <dimension ref="A1:Q17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2.42578125" bestFit="1" customWidth="1"/>
    <col min="6" max="6" width="10.425781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190</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96</v>
      </c>
      <c r="C7" s="25" t="s">
        <v>97</v>
      </c>
      <c r="D7" s="25" t="s">
        <v>66</v>
      </c>
      <c r="E7" s="26">
        <v>1270127</v>
      </c>
      <c r="F7" s="27">
        <v>38762.370849500003</v>
      </c>
      <c r="G7" s="28">
        <v>3.4203959999999999E-2</v>
      </c>
      <c r="H7" s="23" t="s">
        <v>148</v>
      </c>
    </row>
    <row r="8" spans="1:9" x14ac:dyDescent="0.2">
      <c r="A8" s="24">
        <v>2</v>
      </c>
      <c r="B8" s="25" t="s">
        <v>191</v>
      </c>
      <c r="C8" s="25" t="s">
        <v>192</v>
      </c>
      <c r="D8" s="25" t="s">
        <v>28</v>
      </c>
      <c r="E8" s="26">
        <v>19247362</v>
      </c>
      <c r="F8" s="27">
        <v>37095.440782600002</v>
      </c>
      <c r="G8" s="28">
        <v>3.2733060000000001E-2</v>
      </c>
      <c r="H8" s="23" t="s">
        <v>148</v>
      </c>
    </row>
    <row r="9" spans="1:9" ht="25.5" x14ac:dyDescent="0.2">
      <c r="A9" s="24">
        <v>3</v>
      </c>
      <c r="B9" s="25" t="s">
        <v>193</v>
      </c>
      <c r="C9" s="25" t="s">
        <v>194</v>
      </c>
      <c r="D9" s="25" t="s">
        <v>195</v>
      </c>
      <c r="E9" s="26">
        <v>1747182</v>
      </c>
      <c r="F9" s="27">
        <v>34630.894421999998</v>
      </c>
      <c r="G9" s="28">
        <v>3.055834E-2</v>
      </c>
      <c r="H9" s="23" t="s">
        <v>148</v>
      </c>
    </row>
    <row r="10" spans="1:9" x14ac:dyDescent="0.2">
      <c r="A10" s="24">
        <v>4</v>
      </c>
      <c r="B10" s="25" t="s">
        <v>196</v>
      </c>
      <c r="C10" s="25" t="s">
        <v>197</v>
      </c>
      <c r="D10" s="25" t="s">
        <v>38</v>
      </c>
      <c r="E10" s="26">
        <v>6016821</v>
      </c>
      <c r="F10" s="27">
        <v>28113.596122499999</v>
      </c>
      <c r="G10" s="28">
        <v>2.4807470000000002E-2</v>
      </c>
      <c r="H10" s="23" t="s">
        <v>148</v>
      </c>
    </row>
    <row r="11" spans="1:9" ht="25.5" x14ac:dyDescent="0.2">
      <c r="A11" s="24">
        <v>5</v>
      </c>
      <c r="B11" s="25" t="s">
        <v>198</v>
      </c>
      <c r="C11" s="25" t="s">
        <v>199</v>
      </c>
      <c r="D11" s="25" t="s">
        <v>200</v>
      </c>
      <c r="E11" s="26">
        <v>1350321</v>
      </c>
      <c r="F11" s="27">
        <v>27383.834719499999</v>
      </c>
      <c r="G11" s="28">
        <v>2.4163529999999999E-2</v>
      </c>
      <c r="H11" s="23" t="s">
        <v>148</v>
      </c>
    </row>
    <row r="12" spans="1:9" x14ac:dyDescent="0.2">
      <c r="A12" s="24">
        <v>6</v>
      </c>
      <c r="B12" s="25" t="s">
        <v>201</v>
      </c>
      <c r="C12" s="25" t="s">
        <v>202</v>
      </c>
      <c r="D12" s="25" t="s">
        <v>203</v>
      </c>
      <c r="E12" s="26">
        <v>3879249</v>
      </c>
      <c r="F12" s="27">
        <v>27090.735391499999</v>
      </c>
      <c r="G12" s="28">
        <v>2.39049E-2</v>
      </c>
      <c r="H12" s="23" t="s">
        <v>148</v>
      </c>
    </row>
    <row r="13" spans="1:9" x14ac:dyDescent="0.2">
      <c r="A13" s="24">
        <v>7</v>
      </c>
      <c r="B13" s="25" t="s">
        <v>204</v>
      </c>
      <c r="C13" s="25" t="s">
        <v>205</v>
      </c>
      <c r="D13" s="25" t="s">
        <v>206</v>
      </c>
      <c r="E13" s="26">
        <v>484892</v>
      </c>
      <c r="F13" s="27">
        <v>26735.732650000002</v>
      </c>
      <c r="G13" s="28">
        <v>2.3591640000000001E-2</v>
      </c>
      <c r="H13" s="23" t="s">
        <v>148</v>
      </c>
    </row>
    <row r="14" spans="1:9" x14ac:dyDescent="0.2">
      <c r="A14" s="24">
        <v>8</v>
      </c>
      <c r="B14" s="25" t="s">
        <v>207</v>
      </c>
      <c r="C14" s="25" t="s">
        <v>208</v>
      </c>
      <c r="D14" s="25" t="s">
        <v>89</v>
      </c>
      <c r="E14" s="26">
        <v>8612119</v>
      </c>
      <c r="F14" s="27">
        <v>24372.296770000001</v>
      </c>
      <c r="G14" s="28">
        <v>2.150614E-2</v>
      </c>
      <c r="H14" s="23" t="s">
        <v>148</v>
      </c>
    </row>
    <row r="15" spans="1:9" ht="25.5" x14ac:dyDescent="0.2">
      <c r="A15" s="24">
        <v>9</v>
      </c>
      <c r="B15" s="25" t="s">
        <v>209</v>
      </c>
      <c r="C15" s="25" t="s">
        <v>210</v>
      </c>
      <c r="D15" s="25" t="s">
        <v>211</v>
      </c>
      <c r="E15" s="26">
        <v>3599583</v>
      </c>
      <c r="F15" s="27">
        <v>23456.682619499999</v>
      </c>
      <c r="G15" s="28">
        <v>2.06982E-2</v>
      </c>
      <c r="H15" s="23" t="s">
        <v>148</v>
      </c>
    </row>
    <row r="16" spans="1:9" x14ac:dyDescent="0.2">
      <c r="A16" s="24">
        <v>10</v>
      </c>
      <c r="B16" s="25" t="s">
        <v>212</v>
      </c>
      <c r="C16" s="25" t="s">
        <v>213</v>
      </c>
      <c r="D16" s="25" t="s">
        <v>28</v>
      </c>
      <c r="E16" s="26">
        <v>4283774</v>
      </c>
      <c r="F16" s="27">
        <v>23188.068662000001</v>
      </c>
      <c r="G16" s="28">
        <v>2.0461179999999999E-2</v>
      </c>
      <c r="H16" s="23" t="s">
        <v>148</v>
      </c>
    </row>
    <row r="17" spans="1:8" x14ac:dyDescent="0.2">
      <c r="A17" s="24">
        <v>11</v>
      </c>
      <c r="B17" s="25" t="s">
        <v>214</v>
      </c>
      <c r="C17" s="25" t="s">
        <v>215</v>
      </c>
      <c r="D17" s="25" t="s">
        <v>16</v>
      </c>
      <c r="E17" s="26">
        <v>6000962</v>
      </c>
      <c r="F17" s="27">
        <v>21624.466566999999</v>
      </c>
      <c r="G17" s="28">
        <v>1.908145E-2</v>
      </c>
      <c r="H17" s="23" t="s">
        <v>148</v>
      </c>
    </row>
    <row r="18" spans="1:8" ht="25.5" x14ac:dyDescent="0.2">
      <c r="A18" s="24">
        <v>12</v>
      </c>
      <c r="B18" s="25" t="s">
        <v>216</v>
      </c>
      <c r="C18" s="25" t="s">
        <v>217</v>
      </c>
      <c r="D18" s="25" t="s">
        <v>218</v>
      </c>
      <c r="E18" s="26">
        <v>1204245</v>
      </c>
      <c r="F18" s="27">
        <v>19144.484887499999</v>
      </c>
      <c r="G18" s="28">
        <v>1.6893120000000001E-2</v>
      </c>
      <c r="H18" s="23" t="s">
        <v>148</v>
      </c>
    </row>
    <row r="19" spans="1:8" x14ac:dyDescent="0.2">
      <c r="A19" s="24">
        <v>13</v>
      </c>
      <c r="B19" s="25" t="s">
        <v>219</v>
      </c>
      <c r="C19" s="25" t="s">
        <v>220</v>
      </c>
      <c r="D19" s="25" t="s">
        <v>221</v>
      </c>
      <c r="E19" s="26">
        <v>956365</v>
      </c>
      <c r="F19" s="27">
        <v>19120.127262499998</v>
      </c>
      <c r="G19" s="28">
        <v>1.687162E-2</v>
      </c>
      <c r="H19" s="23" t="s">
        <v>148</v>
      </c>
    </row>
    <row r="20" spans="1:8" ht="25.5" x14ac:dyDescent="0.2">
      <c r="A20" s="24">
        <v>14</v>
      </c>
      <c r="B20" s="25" t="s">
        <v>39</v>
      </c>
      <c r="C20" s="25" t="s">
        <v>40</v>
      </c>
      <c r="D20" s="25" t="s">
        <v>25</v>
      </c>
      <c r="E20" s="26">
        <v>384785</v>
      </c>
      <c r="F20" s="27">
        <v>18980.097302499998</v>
      </c>
      <c r="G20" s="28">
        <v>1.6748059999999999E-2</v>
      </c>
      <c r="H20" s="23" t="s">
        <v>148</v>
      </c>
    </row>
    <row r="21" spans="1:8" x14ac:dyDescent="0.2">
      <c r="A21" s="24">
        <v>15</v>
      </c>
      <c r="B21" s="25" t="s">
        <v>43</v>
      </c>
      <c r="C21" s="25" t="s">
        <v>44</v>
      </c>
      <c r="D21" s="25" t="s">
        <v>45</v>
      </c>
      <c r="E21" s="26">
        <v>1199542</v>
      </c>
      <c r="F21" s="27">
        <v>18697.860925000001</v>
      </c>
      <c r="G21" s="28">
        <v>1.6499010000000001E-2</v>
      </c>
      <c r="H21" s="23" t="s">
        <v>148</v>
      </c>
    </row>
    <row r="22" spans="1:8" ht="25.5" x14ac:dyDescent="0.2">
      <c r="A22" s="24">
        <v>16</v>
      </c>
      <c r="B22" s="25" t="s">
        <v>222</v>
      </c>
      <c r="C22" s="25" t="s">
        <v>223</v>
      </c>
      <c r="D22" s="25" t="s">
        <v>200</v>
      </c>
      <c r="E22" s="26">
        <v>376330</v>
      </c>
      <c r="F22" s="27">
        <v>18371.301609999999</v>
      </c>
      <c r="G22" s="28">
        <v>1.6210860000000001E-2</v>
      </c>
      <c r="H22" s="23" t="s">
        <v>148</v>
      </c>
    </row>
    <row r="23" spans="1:8" x14ac:dyDescent="0.2">
      <c r="A23" s="24">
        <v>17</v>
      </c>
      <c r="B23" s="25" t="s">
        <v>135</v>
      </c>
      <c r="C23" s="25" t="s">
        <v>136</v>
      </c>
      <c r="D23" s="25" t="s">
        <v>137</v>
      </c>
      <c r="E23" s="26">
        <v>2005680</v>
      </c>
      <c r="F23" s="27">
        <v>18297.818640000001</v>
      </c>
      <c r="G23" s="28">
        <v>1.6146020000000001E-2</v>
      </c>
      <c r="H23" s="23" t="s">
        <v>148</v>
      </c>
    </row>
    <row r="24" spans="1:8" x14ac:dyDescent="0.2">
      <c r="A24" s="24">
        <v>18</v>
      </c>
      <c r="B24" s="25" t="s">
        <v>224</v>
      </c>
      <c r="C24" s="25" t="s">
        <v>225</v>
      </c>
      <c r="D24" s="25" t="s">
        <v>226</v>
      </c>
      <c r="E24" s="26">
        <v>2680433</v>
      </c>
      <c r="F24" s="27">
        <v>17807.456635499999</v>
      </c>
      <c r="G24" s="28">
        <v>1.5713319999999999E-2</v>
      </c>
      <c r="H24" s="23" t="s">
        <v>148</v>
      </c>
    </row>
    <row r="25" spans="1:8" x14ac:dyDescent="0.2">
      <c r="A25" s="24">
        <v>19</v>
      </c>
      <c r="B25" s="25" t="s">
        <v>227</v>
      </c>
      <c r="C25" s="25" t="s">
        <v>228</v>
      </c>
      <c r="D25" s="25" t="s">
        <v>71</v>
      </c>
      <c r="E25" s="26">
        <v>4164851</v>
      </c>
      <c r="F25" s="27">
        <v>17744.347685500001</v>
      </c>
      <c r="G25" s="28">
        <v>1.5657629999999999E-2</v>
      </c>
      <c r="H25" s="23" t="s">
        <v>148</v>
      </c>
    </row>
    <row r="26" spans="1:8" x14ac:dyDescent="0.2">
      <c r="A26" s="24">
        <v>20</v>
      </c>
      <c r="B26" s="25" t="s">
        <v>229</v>
      </c>
      <c r="C26" s="25" t="s">
        <v>230</v>
      </c>
      <c r="D26" s="25" t="s">
        <v>203</v>
      </c>
      <c r="E26" s="26">
        <v>1553545</v>
      </c>
      <c r="F26" s="27">
        <v>17041.6118775</v>
      </c>
      <c r="G26" s="28">
        <v>1.503754E-2</v>
      </c>
      <c r="H26" s="23" t="s">
        <v>148</v>
      </c>
    </row>
    <row r="27" spans="1:8" x14ac:dyDescent="0.2">
      <c r="A27" s="24">
        <v>21</v>
      </c>
      <c r="B27" s="25" t="s">
        <v>31</v>
      </c>
      <c r="C27" s="25" t="s">
        <v>32</v>
      </c>
      <c r="D27" s="25" t="s">
        <v>33</v>
      </c>
      <c r="E27" s="26">
        <v>5633201</v>
      </c>
      <c r="F27" s="27">
        <v>16973.961253199999</v>
      </c>
      <c r="G27" s="28">
        <v>1.4977839999999999E-2</v>
      </c>
      <c r="H27" s="23" t="s">
        <v>148</v>
      </c>
    </row>
    <row r="28" spans="1:8" x14ac:dyDescent="0.2">
      <c r="A28" s="24">
        <v>22</v>
      </c>
      <c r="B28" s="25" t="s">
        <v>76</v>
      </c>
      <c r="C28" s="25" t="s">
        <v>77</v>
      </c>
      <c r="D28" s="25" t="s">
        <v>13</v>
      </c>
      <c r="E28" s="26">
        <v>5069388</v>
      </c>
      <c r="F28" s="27">
        <v>16946.964083999999</v>
      </c>
      <c r="G28" s="28">
        <v>1.495402E-2</v>
      </c>
      <c r="H28" s="23" t="s">
        <v>148</v>
      </c>
    </row>
    <row r="29" spans="1:8" x14ac:dyDescent="0.2">
      <c r="A29" s="24">
        <v>23</v>
      </c>
      <c r="B29" s="25" t="s">
        <v>231</v>
      </c>
      <c r="C29" s="25" t="s">
        <v>232</v>
      </c>
      <c r="D29" s="25" t="s">
        <v>233</v>
      </c>
      <c r="E29" s="26">
        <v>311390</v>
      </c>
      <c r="F29" s="27">
        <v>16581.984584999998</v>
      </c>
      <c r="G29" s="28">
        <v>1.4631959999999999E-2</v>
      </c>
      <c r="H29" s="23" t="s">
        <v>148</v>
      </c>
    </row>
    <row r="30" spans="1:8" x14ac:dyDescent="0.2">
      <c r="A30" s="24">
        <v>24</v>
      </c>
      <c r="B30" s="25" t="s">
        <v>234</v>
      </c>
      <c r="C30" s="25" t="s">
        <v>235</v>
      </c>
      <c r="D30" s="25" t="s">
        <v>206</v>
      </c>
      <c r="E30" s="26">
        <v>204052</v>
      </c>
      <c r="F30" s="27">
        <v>16546.984784</v>
      </c>
      <c r="G30" s="28">
        <v>1.4601080000000001E-2</v>
      </c>
      <c r="H30" s="23" t="s">
        <v>148</v>
      </c>
    </row>
    <row r="31" spans="1:8" x14ac:dyDescent="0.2">
      <c r="A31" s="24">
        <v>25</v>
      </c>
      <c r="B31" s="25" t="s">
        <v>236</v>
      </c>
      <c r="C31" s="25" t="s">
        <v>237</v>
      </c>
      <c r="D31" s="25" t="s">
        <v>28</v>
      </c>
      <c r="E31" s="26">
        <v>12451909</v>
      </c>
      <c r="F31" s="27">
        <v>15711.8187762</v>
      </c>
      <c r="G31" s="28">
        <v>1.3864130000000001E-2</v>
      </c>
      <c r="H31" s="23" t="s">
        <v>148</v>
      </c>
    </row>
    <row r="32" spans="1:8" x14ac:dyDescent="0.2">
      <c r="A32" s="24">
        <v>26</v>
      </c>
      <c r="B32" s="25" t="s">
        <v>238</v>
      </c>
      <c r="C32" s="25" t="s">
        <v>239</v>
      </c>
      <c r="D32" s="25" t="s">
        <v>61</v>
      </c>
      <c r="E32" s="26">
        <v>949218</v>
      </c>
      <c r="F32" s="27">
        <v>15542.495532000001</v>
      </c>
      <c r="G32" s="28">
        <v>1.371472E-2</v>
      </c>
      <c r="H32" s="23" t="s">
        <v>148</v>
      </c>
    </row>
    <row r="33" spans="1:8" x14ac:dyDescent="0.2">
      <c r="A33" s="24">
        <v>27</v>
      </c>
      <c r="B33" s="25" t="s">
        <v>240</v>
      </c>
      <c r="C33" s="25" t="s">
        <v>241</v>
      </c>
      <c r="D33" s="25" t="s">
        <v>233</v>
      </c>
      <c r="E33" s="26">
        <v>214946</v>
      </c>
      <c r="F33" s="27">
        <v>15436.132044</v>
      </c>
      <c r="G33" s="28">
        <v>1.362086E-2</v>
      </c>
      <c r="H33" s="23" t="s">
        <v>148</v>
      </c>
    </row>
    <row r="34" spans="1:8" x14ac:dyDescent="0.2">
      <c r="A34" s="24">
        <v>28</v>
      </c>
      <c r="B34" s="25" t="s">
        <v>242</v>
      </c>
      <c r="C34" s="25" t="s">
        <v>243</v>
      </c>
      <c r="D34" s="25" t="s">
        <v>206</v>
      </c>
      <c r="E34" s="26">
        <v>616442</v>
      </c>
      <c r="F34" s="27">
        <v>15412.282884</v>
      </c>
      <c r="G34" s="28">
        <v>1.359982E-2</v>
      </c>
      <c r="H34" s="23" t="s">
        <v>148</v>
      </c>
    </row>
    <row r="35" spans="1:8" x14ac:dyDescent="0.2">
      <c r="A35" s="24">
        <v>29</v>
      </c>
      <c r="B35" s="25" t="s">
        <v>244</v>
      </c>
      <c r="C35" s="25" t="s">
        <v>245</v>
      </c>
      <c r="D35" s="25" t="s">
        <v>61</v>
      </c>
      <c r="E35" s="26">
        <v>937528</v>
      </c>
      <c r="F35" s="27">
        <v>15406.397623999999</v>
      </c>
      <c r="G35" s="28">
        <v>1.359462E-2</v>
      </c>
      <c r="H35" s="23" t="s">
        <v>148</v>
      </c>
    </row>
    <row r="36" spans="1:8" x14ac:dyDescent="0.2">
      <c r="A36" s="24">
        <v>30</v>
      </c>
      <c r="B36" s="25" t="s">
        <v>246</v>
      </c>
      <c r="C36" s="25" t="s">
        <v>247</v>
      </c>
      <c r="D36" s="25" t="s">
        <v>248</v>
      </c>
      <c r="E36" s="26">
        <v>279978</v>
      </c>
      <c r="F36" s="27">
        <v>15342.234444</v>
      </c>
      <c r="G36" s="28">
        <v>1.353801E-2</v>
      </c>
      <c r="H36" s="23" t="s">
        <v>148</v>
      </c>
    </row>
    <row r="37" spans="1:8" x14ac:dyDescent="0.2">
      <c r="A37" s="24">
        <v>31</v>
      </c>
      <c r="B37" s="25" t="s">
        <v>249</v>
      </c>
      <c r="C37" s="25" t="s">
        <v>250</v>
      </c>
      <c r="D37" s="25" t="s">
        <v>226</v>
      </c>
      <c r="E37" s="26">
        <v>1863350</v>
      </c>
      <c r="F37" s="27">
        <v>15269.221575</v>
      </c>
      <c r="G37" s="28">
        <v>1.3473580000000001E-2</v>
      </c>
      <c r="H37" s="23" t="s">
        <v>148</v>
      </c>
    </row>
    <row r="38" spans="1:8" x14ac:dyDescent="0.2">
      <c r="A38" s="24">
        <v>32</v>
      </c>
      <c r="B38" s="25" t="s">
        <v>98</v>
      </c>
      <c r="C38" s="25" t="s">
        <v>99</v>
      </c>
      <c r="D38" s="25" t="s">
        <v>22</v>
      </c>
      <c r="E38" s="26">
        <v>999724</v>
      </c>
      <c r="F38" s="27">
        <v>14864.396294</v>
      </c>
      <c r="G38" s="28">
        <v>1.3116360000000001E-2</v>
      </c>
      <c r="H38" s="23" t="s">
        <v>148</v>
      </c>
    </row>
    <row r="39" spans="1:8" x14ac:dyDescent="0.2">
      <c r="A39" s="24">
        <v>33</v>
      </c>
      <c r="B39" s="25" t="s">
        <v>131</v>
      </c>
      <c r="C39" s="25" t="s">
        <v>132</v>
      </c>
      <c r="D39" s="25" t="s">
        <v>56</v>
      </c>
      <c r="E39" s="26">
        <v>5428168</v>
      </c>
      <c r="F39" s="27">
        <v>13847.256568000001</v>
      </c>
      <c r="G39" s="28">
        <v>1.221884E-2</v>
      </c>
      <c r="H39" s="23" t="s">
        <v>148</v>
      </c>
    </row>
    <row r="40" spans="1:8" ht="25.5" x14ac:dyDescent="0.2">
      <c r="A40" s="24">
        <v>34</v>
      </c>
      <c r="B40" s="25" t="s">
        <v>251</v>
      </c>
      <c r="C40" s="25" t="s">
        <v>252</v>
      </c>
      <c r="D40" s="25" t="s">
        <v>25</v>
      </c>
      <c r="E40" s="26">
        <v>710076</v>
      </c>
      <c r="F40" s="27">
        <v>13794.291413999999</v>
      </c>
      <c r="G40" s="28">
        <v>1.21721E-2</v>
      </c>
      <c r="H40" s="23" t="s">
        <v>148</v>
      </c>
    </row>
    <row r="41" spans="1:8" x14ac:dyDescent="0.2">
      <c r="A41" s="24">
        <v>35</v>
      </c>
      <c r="B41" s="25" t="s">
        <v>253</v>
      </c>
      <c r="C41" s="25" t="s">
        <v>254</v>
      </c>
      <c r="D41" s="25" t="s">
        <v>89</v>
      </c>
      <c r="E41" s="26">
        <v>157981</v>
      </c>
      <c r="F41" s="27">
        <v>13569.067080500001</v>
      </c>
      <c r="G41" s="28">
        <v>1.1973360000000001E-2</v>
      </c>
      <c r="H41" s="23" t="s">
        <v>148</v>
      </c>
    </row>
    <row r="42" spans="1:8" x14ac:dyDescent="0.2">
      <c r="A42" s="24">
        <v>36</v>
      </c>
      <c r="B42" s="25" t="s">
        <v>255</v>
      </c>
      <c r="C42" s="25" t="s">
        <v>256</v>
      </c>
      <c r="D42" s="25" t="s">
        <v>203</v>
      </c>
      <c r="E42" s="26">
        <v>509811</v>
      </c>
      <c r="F42" s="27">
        <v>12637.195068000001</v>
      </c>
      <c r="G42" s="28">
        <v>1.1151080000000001E-2</v>
      </c>
      <c r="H42" s="23" t="s">
        <v>148</v>
      </c>
    </row>
    <row r="43" spans="1:8" x14ac:dyDescent="0.2">
      <c r="A43" s="24">
        <v>37</v>
      </c>
      <c r="B43" s="25" t="s">
        <v>257</v>
      </c>
      <c r="C43" s="25" t="s">
        <v>258</v>
      </c>
      <c r="D43" s="25" t="s">
        <v>66</v>
      </c>
      <c r="E43" s="26">
        <v>238257</v>
      </c>
      <c r="F43" s="27">
        <v>12265.351231500001</v>
      </c>
      <c r="G43" s="28">
        <v>1.082296E-2</v>
      </c>
      <c r="H43" s="23" t="s">
        <v>148</v>
      </c>
    </row>
    <row r="44" spans="1:8" x14ac:dyDescent="0.2">
      <c r="A44" s="24">
        <v>38</v>
      </c>
      <c r="B44" s="25" t="s">
        <v>259</v>
      </c>
      <c r="C44" s="25" t="s">
        <v>260</v>
      </c>
      <c r="D44" s="25" t="s">
        <v>71</v>
      </c>
      <c r="E44" s="26">
        <v>93442</v>
      </c>
      <c r="F44" s="27">
        <v>12141.432991</v>
      </c>
      <c r="G44" s="28">
        <v>1.071361E-2</v>
      </c>
      <c r="H44" s="23" t="s">
        <v>148</v>
      </c>
    </row>
    <row r="45" spans="1:8" x14ac:dyDescent="0.2">
      <c r="A45" s="24">
        <v>39</v>
      </c>
      <c r="B45" s="25" t="s">
        <v>124</v>
      </c>
      <c r="C45" s="25" t="s">
        <v>125</v>
      </c>
      <c r="D45" s="25" t="s">
        <v>71</v>
      </c>
      <c r="E45" s="26">
        <v>1010494</v>
      </c>
      <c r="F45" s="27">
        <v>11814.190601</v>
      </c>
      <c r="G45" s="28">
        <v>1.0424859999999999E-2</v>
      </c>
      <c r="H45" s="23" t="s">
        <v>148</v>
      </c>
    </row>
    <row r="46" spans="1:8" x14ac:dyDescent="0.2">
      <c r="A46" s="24">
        <v>40</v>
      </c>
      <c r="B46" s="25" t="s">
        <v>110</v>
      </c>
      <c r="C46" s="25" t="s">
        <v>111</v>
      </c>
      <c r="D46" s="25" t="s">
        <v>66</v>
      </c>
      <c r="E46" s="26">
        <v>694453</v>
      </c>
      <c r="F46" s="27">
        <v>11782.784051000001</v>
      </c>
      <c r="G46" s="28">
        <v>1.0397139999999999E-2</v>
      </c>
      <c r="H46" s="23" t="s">
        <v>148</v>
      </c>
    </row>
    <row r="47" spans="1:8" x14ac:dyDescent="0.2">
      <c r="A47" s="24">
        <v>41</v>
      </c>
      <c r="B47" s="25" t="s">
        <v>261</v>
      </c>
      <c r="C47" s="25" t="s">
        <v>262</v>
      </c>
      <c r="D47" s="25" t="s">
        <v>28</v>
      </c>
      <c r="E47" s="26">
        <v>2199719</v>
      </c>
      <c r="F47" s="27">
        <v>11759.697774</v>
      </c>
      <c r="G47" s="28">
        <v>1.037677E-2</v>
      </c>
      <c r="H47" s="23" t="s">
        <v>148</v>
      </c>
    </row>
    <row r="48" spans="1:8" ht="25.5" x14ac:dyDescent="0.2">
      <c r="A48" s="24">
        <v>42</v>
      </c>
      <c r="B48" s="25" t="s">
        <v>263</v>
      </c>
      <c r="C48" s="25" t="s">
        <v>264</v>
      </c>
      <c r="D48" s="25" t="s">
        <v>265</v>
      </c>
      <c r="E48" s="26">
        <v>592557</v>
      </c>
      <c r="F48" s="27">
        <v>11753.960652</v>
      </c>
      <c r="G48" s="28">
        <v>1.0371709999999999E-2</v>
      </c>
      <c r="H48" s="23" t="s">
        <v>148</v>
      </c>
    </row>
    <row r="49" spans="1:8" x14ac:dyDescent="0.2">
      <c r="A49" s="24">
        <v>43</v>
      </c>
      <c r="B49" s="25" t="s">
        <v>266</v>
      </c>
      <c r="C49" s="25" t="s">
        <v>267</v>
      </c>
      <c r="D49" s="25" t="s">
        <v>66</v>
      </c>
      <c r="E49" s="26">
        <v>884567</v>
      </c>
      <c r="F49" s="27">
        <v>11448.5083975</v>
      </c>
      <c r="G49" s="28">
        <v>1.0102180000000001E-2</v>
      </c>
      <c r="H49" s="23" t="s">
        <v>148</v>
      </c>
    </row>
    <row r="50" spans="1:8" x14ac:dyDescent="0.2">
      <c r="A50" s="24">
        <v>44</v>
      </c>
      <c r="B50" s="25" t="s">
        <v>268</v>
      </c>
      <c r="C50" s="25" t="s">
        <v>269</v>
      </c>
      <c r="D50" s="25" t="s">
        <v>89</v>
      </c>
      <c r="E50" s="26">
        <v>2006548</v>
      </c>
      <c r="F50" s="27">
        <v>11313.920898</v>
      </c>
      <c r="G50" s="28">
        <v>9.9834199999999998E-3</v>
      </c>
      <c r="H50" s="23" t="s">
        <v>148</v>
      </c>
    </row>
    <row r="51" spans="1:8" x14ac:dyDescent="0.2">
      <c r="A51" s="24">
        <v>45</v>
      </c>
      <c r="B51" s="25" t="s">
        <v>270</v>
      </c>
      <c r="C51" s="25" t="s">
        <v>271</v>
      </c>
      <c r="D51" s="25" t="s">
        <v>272</v>
      </c>
      <c r="E51" s="26">
        <v>465740</v>
      </c>
      <c r="F51" s="27">
        <v>11270.20939</v>
      </c>
      <c r="G51" s="28">
        <v>9.9448499999999999E-3</v>
      </c>
      <c r="H51" s="23" t="s">
        <v>148</v>
      </c>
    </row>
    <row r="52" spans="1:8" x14ac:dyDescent="0.2">
      <c r="A52" s="24">
        <v>46</v>
      </c>
      <c r="B52" s="25" t="s">
        <v>273</v>
      </c>
      <c r="C52" s="25" t="s">
        <v>274</v>
      </c>
      <c r="D52" s="25" t="s">
        <v>89</v>
      </c>
      <c r="E52" s="26">
        <v>1716703</v>
      </c>
      <c r="F52" s="27">
        <v>11261.571679999999</v>
      </c>
      <c r="G52" s="28">
        <v>9.9372200000000001E-3</v>
      </c>
      <c r="H52" s="23" t="s">
        <v>148</v>
      </c>
    </row>
    <row r="53" spans="1:8" x14ac:dyDescent="0.2">
      <c r="A53" s="24">
        <v>47</v>
      </c>
      <c r="B53" s="25" t="s">
        <v>275</v>
      </c>
      <c r="C53" s="25" t="s">
        <v>276</v>
      </c>
      <c r="D53" s="25" t="s">
        <v>277</v>
      </c>
      <c r="E53" s="26">
        <v>1950422</v>
      </c>
      <c r="F53" s="27">
        <v>11007.206557</v>
      </c>
      <c r="G53" s="28">
        <v>9.7127700000000008E-3</v>
      </c>
      <c r="H53" s="23" t="s">
        <v>148</v>
      </c>
    </row>
    <row r="54" spans="1:8" x14ac:dyDescent="0.2">
      <c r="A54" s="24">
        <v>48</v>
      </c>
      <c r="B54" s="25" t="s">
        <v>278</v>
      </c>
      <c r="C54" s="25" t="s">
        <v>279</v>
      </c>
      <c r="D54" s="25" t="s">
        <v>248</v>
      </c>
      <c r="E54" s="26">
        <v>288413</v>
      </c>
      <c r="F54" s="27">
        <v>10738.6254355</v>
      </c>
      <c r="G54" s="28">
        <v>9.4757799999999996E-3</v>
      </c>
      <c r="H54" s="23" t="s">
        <v>148</v>
      </c>
    </row>
    <row r="55" spans="1:8" x14ac:dyDescent="0.2">
      <c r="A55" s="24">
        <v>49</v>
      </c>
      <c r="B55" s="25" t="s">
        <v>280</v>
      </c>
      <c r="C55" s="25" t="s">
        <v>281</v>
      </c>
      <c r="D55" s="25" t="s">
        <v>66</v>
      </c>
      <c r="E55" s="26">
        <v>309129</v>
      </c>
      <c r="F55" s="27">
        <v>10591.5323625</v>
      </c>
      <c r="G55" s="28">
        <v>9.3459800000000003E-3</v>
      </c>
      <c r="H55" s="23" t="s">
        <v>148</v>
      </c>
    </row>
    <row r="56" spans="1:8" x14ac:dyDescent="0.2">
      <c r="A56" s="24">
        <v>50</v>
      </c>
      <c r="B56" s="25" t="s">
        <v>282</v>
      </c>
      <c r="C56" s="25" t="s">
        <v>283</v>
      </c>
      <c r="D56" s="25" t="s">
        <v>38</v>
      </c>
      <c r="E56" s="26">
        <v>2962368</v>
      </c>
      <c r="F56" s="27">
        <v>10485.301536000001</v>
      </c>
      <c r="G56" s="28">
        <v>9.2522400000000001E-3</v>
      </c>
      <c r="H56" s="23" t="s">
        <v>148</v>
      </c>
    </row>
    <row r="57" spans="1:8" ht="25.5" x14ac:dyDescent="0.2">
      <c r="A57" s="24">
        <v>51</v>
      </c>
      <c r="B57" s="25" t="s">
        <v>284</v>
      </c>
      <c r="C57" s="25" t="s">
        <v>285</v>
      </c>
      <c r="D57" s="25" t="s">
        <v>200</v>
      </c>
      <c r="E57" s="26">
        <v>422905</v>
      </c>
      <c r="F57" s="27">
        <v>10254.3889875</v>
      </c>
      <c r="G57" s="28">
        <v>9.0484899999999993E-3</v>
      </c>
      <c r="H57" s="23" t="s">
        <v>148</v>
      </c>
    </row>
    <row r="58" spans="1:8" x14ac:dyDescent="0.2">
      <c r="A58" s="24">
        <v>52</v>
      </c>
      <c r="B58" s="25" t="s">
        <v>106</v>
      </c>
      <c r="C58" s="25" t="s">
        <v>107</v>
      </c>
      <c r="D58" s="25" t="s">
        <v>71</v>
      </c>
      <c r="E58" s="26">
        <v>294671</v>
      </c>
      <c r="F58" s="27">
        <v>9949.2716440000004</v>
      </c>
      <c r="G58" s="28">
        <v>8.7792500000000006E-3</v>
      </c>
      <c r="H58" s="23" t="s">
        <v>148</v>
      </c>
    </row>
    <row r="59" spans="1:8" x14ac:dyDescent="0.2">
      <c r="A59" s="24">
        <v>53</v>
      </c>
      <c r="B59" s="25" t="s">
        <v>286</v>
      </c>
      <c r="C59" s="25" t="s">
        <v>287</v>
      </c>
      <c r="D59" s="25" t="s">
        <v>61</v>
      </c>
      <c r="E59" s="26">
        <v>839322</v>
      </c>
      <c r="F59" s="27">
        <v>9940.929768</v>
      </c>
      <c r="G59" s="28">
        <v>8.7718899999999992E-3</v>
      </c>
      <c r="H59" s="23" t="s">
        <v>148</v>
      </c>
    </row>
    <row r="60" spans="1:8" ht="25.5" x14ac:dyDescent="0.2">
      <c r="A60" s="24">
        <v>54</v>
      </c>
      <c r="B60" s="25" t="s">
        <v>288</v>
      </c>
      <c r="C60" s="25" t="s">
        <v>289</v>
      </c>
      <c r="D60" s="25" t="s">
        <v>200</v>
      </c>
      <c r="E60" s="26">
        <v>1119357</v>
      </c>
      <c r="F60" s="27">
        <v>9921.9804480000003</v>
      </c>
      <c r="G60" s="28">
        <v>8.7551699999999996E-3</v>
      </c>
      <c r="H60" s="23" t="s">
        <v>148</v>
      </c>
    </row>
    <row r="61" spans="1:8" ht="25.5" x14ac:dyDescent="0.2">
      <c r="A61" s="24">
        <v>55</v>
      </c>
      <c r="B61" s="25" t="s">
        <v>290</v>
      </c>
      <c r="C61" s="25" t="s">
        <v>291</v>
      </c>
      <c r="D61" s="25" t="s">
        <v>195</v>
      </c>
      <c r="E61" s="26">
        <v>286477</v>
      </c>
      <c r="F61" s="27">
        <v>9821.0045140000002</v>
      </c>
      <c r="G61" s="28">
        <v>8.6660699999999997E-3</v>
      </c>
      <c r="H61" s="23" t="s">
        <v>148</v>
      </c>
    </row>
    <row r="62" spans="1:8" x14ac:dyDescent="0.2">
      <c r="A62" s="24">
        <v>56</v>
      </c>
      <c r="B62" s="25" t="s">
        <v>292</v>
      </c>
      <c r="C62" s="25" t="s">
        <v>293</v>
      </c>
      <c r="D62" s="25" t="s">
        <v>71</v>
      </c>
      <c r="E62" s="26">
        <v>1114401</v>
      </c>
      <c r="F62" s="27">
        <v>9756.5807550000009</v>
      </c>
      <c r="G62" s="28">
        <v>8.6092200000000008E-3</v>
      </c>
      <c r="H62" s="23" t="s">
        <v>148</v>
      </c>
    </row>
    <row r="63" spans="1:8" x14ac:dyDescent="0.2">
      <c r="A63" s="24">
        <v>57</v>
      </c>
      <c r="B63" s="25" t="s">
        <v>122</v>
      </c>
      <c r="C63" s="25" t="s">
        <v>123</v>
      </c>
      <c r="D63" s="25" t="s">
        <v>45</v>
      </c>
      <c r="E63" s="26">
        <v>4463749</v>
      </c>
      <c r="F63" s="27">
        <v>9660.8919607000007</v>
      </c>
      <c r="G63" s="28">
        <v>8.5247799999999992E-3</v>
      </c>
      <c r="H63" s="23" t="s">
        <v>148</v>
      </c>
    </row>
    <row r="64" spans="1:8" x14ac:dyDescent="0.2">
      <c r="A64" s="24">
        <v>58</v>
      </c>
      <c r="B64" s="25" t="s">
        <v>102</v>
      </c>
      <c r="C64" s="25" t="s">
        <v>103</v>
      </c>
      <c r="D64" s="25" t="s">
        <v>66</v>
      </c>
      <c r="E64" s="26">
        <v>631409</v>
      </c>
      <c r="F64" s="27">
        <v>9630.5657725000001</v>
      </c>
      <c r="G64" s="28">
        <v>8.4980200000000002E-3</v>
      </c>
      <c r="H64" s="23" t="s">
        <v>148</v>
      </c>
    </row>
    <row r="65" spans="1:8" x14ac:dyDescent="0.2">
      <c r="A65" s="24">
        <v>59</v>
      </c>
      <c r="B65" s="25" t="s">
        <v>294</v>
      </c>
      <c r="C65" s="25" t="s">
        <v>295</v>
      </c>
      <c r="D65" s="25" t="s">
        <v>226</v>
      </c>
      <c r="E65" s="26">
        <v>6406593</v>
      </c>
      <c r="F65" s="27">
        <v>9554.7928002000008</v>
      </c>
      <c r="G65" s="28">
        <v>8.43116E-3</v>
      </c>
      <c r="H65" s="23" t="s">
        <v>148</v>
      </c>
    </row>
    <row r="66" spans="1:8" x14ac:dyDescent="0.2">
      <c r="A66" s="24">
        <v>60</v>
      </c>
      <c r="B66" s="25" t="s">
        <v>36</v>
      </c>
      <c r="C66" s="25" t="s">
        <v>37</v>
      </c>
      <c r="D66" s="25" t="s">
        <v>38</v>
      </c>
      <c r="E66" s="26">
        <v>126009</v>
      </c>
      <c r="F66" s="27">
        <v>9086.3199765000008</v>
      </c>
      <c r="G66" s="28">
        <v>8.0177800000000004E-3</v>
      </c>
      <c r="H66" s="23" t="s">
        <v>148</v>
      </c>
    </row>
    <row r="67" spans="1:8" x14ac:dyDescent="0.2">
      <c r="A67" s="24">
        <v>61</v>
      </c>
      <c r="B67" s="25" t="s">
        <v>296</v>
      </c>
      <c r="C67" s="25" t="s">
        <v>297</v>
      </c>
      <c r="D67" s="25" t="s">
        <v>277</v>
      </c>
      <c r="E67" s="26">
        <v>782298</v>
      </c>
      <c r="F67" s="27">
        <v>8978.4341459999996</v>
      </c>
      <c r="G67" s="28">
        <v>7.9225800000000002E-3</v>
      </c>
      <c r="H67" s="23" t="s">
        <v>148</v>
      </c>
    </row>
    <row r="68" spans="1:8" x14ac:dyDescent="0.2">
      <c r="A68" s="24">
        <v>62</v>
      </c>
      <c r="B68" s="25" t="s">
        <v>67</v>
      </c>
      <c r="C68" s="25" t="s">
        <v>68</v>
      </c>
      <c r="D68" s="25" t="s">
        <v>13</v>
      </c>
      <c r="E68" s="26">
        <v>554456</v>
      </c>
      <c r="F68" s="27">
        <v>8116.1269279999997</v>
      </c>
      <c r="G68" s="28">
        <v>7.1616800000000001E-3</v>
      </c>
      <c r="H68" s="23" t="s">
        <v>148</v>
      </c>
    </row>
    <row r="69" spans="1:8" x14ac:dyDescent="0.2">
      <c r="A69" s="24">
        <v>63</v>
      </c>
      <c r="B69" s="25" t="s">
        <v>298</v>
      </c>
      <c r="C69" s="25" t="s">
        <v>299</v>
      </c>
      <c r="D69" s="25" t="s">
        <v>71</v>
      </c>
      <c r="E69" s="26">
        <v>1587426</v>
      </c>
      <c r="F69" s="27">
        <v>7321.2087119999997</v>
      </c>
      <c r="G69" s="28">
        <v>6.4602399999999999E-3</v>
      </c>
      <c r="H69" s="23" t="s">
        <v>148</v>
      </c>
    </row>
    <row r="70" spans="1:8" x14ac:dyDescent="0.2">
      <c r="A70" s="24">
        <v>64</v>
      </c>
      <c r="B70" s="25" t="s">
        <v>300</v>
      </c>
      <c r="C70" s="25" t="s">
        <v>301</v>
      </c>
      <c r="D70" s="25" t="s">
        <v>82</v>
      </c>
      <c r="E70" s="26">
        <v>2397401</v>
      </c>
      <c r="F70" s="27">
        <v>6983.629113</v>
      </c>
      <c r="G70" s="28">
        <v>6.1623600000000004E-3</v>
      </c>
      <c r="H70" s="23" t="s">
        <v>148</v>
      </c>
    </row>
    <row r="71" spans="1:8" x14ac:dyDescent="0.2">
      <c r="A71" s="24">
        <v>65</v>
      </c>
      <c r="B71" s="25" t="s">
        <v>302</v>
      </c>
      <c r="C71" s="25" t="s">
        <v>303</v>
      </c>
      <c r="D71" s="25" t="s">
        <v>89</v>
      </c>
      <c r="E71" s="26">
        <v>1587378</v>
      </c>
      <c r="F71" s="27">
        <v>6575.7133649999996</v>
      </c>
      <c r="G71" s="28">
        <v>5.80242E-3</v>
      </c>
      <c r="H71" s="23" t="s">
        <v>148</v>
      </c>
    </row>
    <row r="72" spans="1:8" x14ac:dyDescent="0.2">
      <c r="A72" s="24">
        <v>66</v>
      </c>
      <c r="B72" s="25" t="s">
        <v>304</v>
      </c>
      <c r="C72" s="25" t="s">
        <v>305</v>
      </c>
      <c r="D72" s="25" t="s">
        <v>71</v>
      </c>
      <c r="E72" s="26">
        <v>234521</v>
      </c>
      <c r="F72" s="27">
        <v>6494.7073135000001</v>
      </c>
      <c r="G72" s="28">
        <v>5.7309400000000003E-3</v>
      </c>
      <c r="H72" s="23" t="s">
        <v>148</v>
      </c>
    </row>
    <row r="73" spans="1:8" x14ac:dyDescent="0.2">
      <c r="A73" s="24">
        <v>67</v>
      </c>
      <c r="B73" s="25" t="s">
        <v>306</v>
      </c>
      <c r="C73" s="25" t="s">
        <v>307</v>
      </c>
      <c r="D73" s="25" t="s">
        <v>38</v>
      </c>
      <c r="E73" s="26">
        <v>436210</v>
      </c>
      <c r="F73" s="27">
        <v>6362.9952700000003</v>
      </c>
      <c r="G73" s="28">
        <v>5.6147100000000002E-3</v>
      </c>
      <c r="H73" s="23" t="s">
        <v>148</v>
      </c>
    </row>
    <row r="74" spans="1:8" x14ac:dyDescent="0.2">
      <c r="A74" s="24">
        <v>68</v>
      </c>
      <c r="B74" s="25" t="s">
        <v>308</v>
      </c>
      <c r="C74" s="25" t="s">
        <v>309</v>
      </c>
      <c r="D74" s="25" t="s">
        <v>206</v>
      </c>
      <c r="E74" s="26">
        <v>105100</v>
      </c>
      <c r="F74" s="27">
        <v>5480.5446000000002</v>
      </c>
      <c r="G74" s="28">
        <v>4.8360399999999998E-3</v>
      </c>
      <c r="H74" s="23" t="s">
        <v>148</v>
      </c>
    </row>
    <row r="75" spans="1:8" x14ac:dyDescent="0.2">
      <c r="A75" s="24">
        <v>69</v>
      </c>
      <c r="B75" s="25" t="s">
        <v>310</v>
      </c>
      <c r="C75" s="25" t="s">
        <v>311</v>
      </c>
      <c r="D75" s="25" t="s">
        <v>272</v>
      </c>
      <c r="E75" s="26">
        <v>10199797</v>
      </c>
      <c r="F75" s="27">
        <v>5410.9923085</v>
      </c>
      <c r="G75" s="28">
        <v>4.77467E-3</v>
      </c>
      <c r="H75" s="23" t="s">
        <v>148</v>
      </c>
    </row>
    <row r="76" spans="1:8" x14ac:dyDescent="0.2">
      <c r="A76" s="24">
        <v>70</v>
      </c>
      <c r="B76" s="25" t="s">
        <v>312</v>
      </c>
      <c r="C76" s="25" t="s">
        <v>313</v>
      </c>
      <c r="D76" s="25" t="s">
        <v>226</v>
      </c>
      <c r="E76" s="26">
        <v>604722</v>
      </c>
      <c r="F76" s="27">
        <v>4762.4881109999997</v>
      </c>
      <c r="G76" s="28">
        <v>4.2024300000000001E-3</v>
      </c>
      <c r="H76" s="23" t="s">
        <v>148</v>
      </c>
    </row>
    <row r="77" spans="1:8" x14ac:dyDescent="0.2">
      <c r="A77" s="24">
        <v>71</v>
      </c>
      <c r="B77" s="25" t="s">
        <v>314</v>
      </c>
      <c r="C77" s="25" t="s">
        <v>315</v>
      </c>
      <c r="D77" s="25" t="s">
        <v>316</v>
      </c>
      <c r="E77" s="26">
        <v>689493</v>
      </c>
      <c r="F77" s="27">
        <v>3998.3699069999998</v>
      </c>
      <c r="G77" s="28">
        <v>3.5281700000000002E-3</v>
      </c>
      <c r="H77" s="23" t="s">
        <v>148</v>
      </c>
    </row>
    <row r="78" spans="1:8" x14ac:dyDescent="0.2">
      <c r="A78" s="24">
        <v>72</v>
      </c>
      <c r="B78" s="25" t="s">
        <v>317</v>
      </c>
      <c r="C78" s="25" t="s">
        <v>318</v>
      </c>
      <c r="D78" s="25" t="s">
        <v>38</v>
      </c>
      <c r="E78" s="26">
        <v>23757</v>
      </c>
      <c r="F78" s="27">
        <v>3131.0538150000002</v>
      </c>
      <c r="G78" s="28">
        <v>2.7628499999999999E-3</v>
      </c>
      <c r="H78" s="23" t="s">
        <v>148</v>
      </c>
    </row>
    <row r="79" spans="1:8" x14ac:dyDescent="0.2">
      <c r="A79" s="24">
        <v>73</v>
      </c>
      <c r="B79" s="25" t="s">
        <v>78</v>
      </c>
      <c r="C79" s="25" t="s">
        <v>79</v>
      </c>
      <c r="D79" s="25" t="s">
        <v>45</v>
      </c>
      <c r="E79" s="26">
        <v>5393738</v>
      </c>
      <c r="F79" s="27">
        <v>3056.0919508000002</v>
      </c>
      <c r="G79" s="28">
        <v>2.6966999999999998E-3</v>
      </c>
      <c r="H79" s="23" t="s">
        <v>148</v>
      </c>
    </row>
    <row r="80" spans="1:8" x14ac:dyDescent="0.2">
      <c r="A80" s="24">
        <v>74</v>
      </c>
      <c r="B80" s="25" t="s">
        <v>319</v>
      </c>
      <c r="C80" s="25" t="s">
        <v>320</v>
      </c>
      <c r="D80" s="25" t="s">
        <v>38</v>
      </c>
      <c r="E80" s="26">
        <v>190705</v>
      </c>
      <c r="F80" s="27">
        <v>1637.9652450000001</v>
      </c>
      <c r="G80" s="28">
        <v>1.44534E-3</v>
      </c>
      <c r="H80" s="23" t="s">
        <v>148</v>
      </c>
    </row>
    <row r="81" spans="1:8" ht="25.5" x14ac:dyDescent="0.2">
      <c r="A81" s="24">
        <v>75</v>
      </c>
      <c r="B81" s="25" t="s">
        <v>321</v>
      </c>
      <c r="C81" s="25" t="s">
        <v>322</v>
      </c>
      <c r="D81" s="25" t="s">
        <v>265</v>
      </c>
      <c r="E81" s="26">
        <v>36044</v>
      </c>
      <c r="F81" s="27">
        <v>1517.7587739999999</v>
      </c>
      <c r="G81" s="28">
        <v>1.33927E-3</v>
      </c>
      <c r="H81" s="23" t="s">
        <v>148</v>
      </c>
    </row>
    <row r="82" spans="1:8" x14ac:dyDescent="0.2">
      <c r="A82" s="24">
        <v>76</v>
      </c>
      <c r="B82" s="25" t="s">
        <v>323</v>
      </c>
      <c r="C82" s="25" t="s">
        <v>324</v>
      </c>
      <c r="D82" s="25" t="s">
        <v>82</v>
      </c>
      <c r="E82" s="26">
        <v>321233</v>
      </c>
      <c r="F82" s="27">
        <v>1324.6042755000001</v>
      </c>
      <c r="G82" s="28">
        <v>1.16883E-3</v>
      </c>
      <c r="H82" s="23" t="s">
        <v>148</v>
      </c>
    </row>
    <row r="83" spans="1:8" x14ac:dyDescent="0.2">
      <c r="A83" s="21"/>
      <c r="B83" s="21"/>
      <c r="C83" s="22" t="s">
        <v>147</v>
      </c>
      <c r="D83" s="21"/>
      <c r="E83" s="21" t="s">
        <v>148</v>
      </c>
      <c r="F83" s="29">
        <v>1059905.6144097</v>
      </c>
      <c r="G83" s="30">
        <v>0.93526198000000005</v>
      </c>
      <c r="H83" s="23" t="s">
        <v>148</v>
      </c>
    </row>
    <row r="84" spans="1:8" x14ac:dyDescent="0.2">
      <c r="A84" s="21"/>
      <c r="B84" s="21"/>
      <c r="C84" s="31"/>
      <c r="D84" s="21"/>
      <c r="E84" s="21"/>
      <c r="F84" s="32"/>
      <c r="G84" s="32"/>
      <c r="H84" s="23" t="s">
        <v>148</v>
      </c>
    </row>
    <row r="85" spans="1:8" x14ac:dyDescent="0.2">
      <c r="A85" s="21"/>
      <c r="B85" s="21"/>
      <c r="C85" s="22" t="s">
        <v>149</v>
      </c>
      <c r="D85" s="21"/>
      <c r="E85" s="21"/>
      <c r="F85" s="21"/>
      <c r="G85" s="21"/>
      <c r="H85" s="23" t="s">
        <v>148</v>
      </c>
    </row>
    <row r="86" spans="1:8" x14ac:dyDescent="0.2">
      <c r="A86" s="21"/>
      <c r="B86" s="21"/>
      <c r="C86" s="22" t="s">
        <v>147</v>
      </c>
      <c r="D86" s="21"/>
      <c r="E86" s="21" t="s">
        <v>148</v>
      </c>
      <c r="F86" s="33" t="s">
        <v>150</v>
      </c>
      <c r="G86" s="30">
        <v>0</v>
      </c>
      <c r="H86" s="23" t="s">
        <v>148</v>
      </c>
    </row>
    <row r="87" spans="1:8" x14ac:dyDescent="0.2">
      <c r="A87" s="21"/>
      <c r="B87" s="21"/>
      <c r="C87" s="31"/>
      <c r="D87" s="21"/>
      <c r="E87" s="21"/>
      <c r="F87" s="32"/>
      <c r="G87" s="32"/>
      <c r="H87" s="23" t="s">
        <v>148</v>
      </c>
    </row>
    <row r="88" spans="1:8" x14ac:dyDescent="0.2">
      <c r="A88" s="21"/>
      <c r="B88" s="21"/>
      <c r="C88" s="22" t="s">
        <v>151</v>
      </c>
      <c r="D88" s="21"/>
      <c r="E88" s="21"/>
      <c r="F88" s="21"/>
      <c r="G88" s="21"/>
      <c r="H88" s="23" t="s">
        <v>148</v>
      </c>
    </row>
    <row r="89" spans="1:8" x14ac:dyDescent="0.2">
      <c r="A89" s="21"/>
      <c r="B89" s="21"/>
      <c r="C89" s="22" t="s">
        <v>147</v>
      </c>
      <c r="D89" s="21"/>
      <c r="E89" s="21" t="s">
        <v>148</v>
      </c>
      <c r="F89" s="33" t="s">
        <v>150</v>
      </c>
      <c r="G89" s="30">
        <v>0</v>
      </c>
      <c r="H89" s="23" t="s">
        <v>148</v>
      </c>
    </row>
    <row r="90" spans="1:8" x14ac:dyDescent="0.2">
      <c r="A90" s="21"/>
      <c r="B90" s="21"/>
      <c r="C90" s="31"/>
      <c r="D90" s="21"/>
      <c r="E90" s="21"/>
      <c r="F90" s="32"/>
      <c r="G90" s="32"/>
      <c r="H90" s="23" t="s">
        <v>148</v>
      </c>
    </row>
    <row r="91" spans="1:8" x14ac:dyDescent="0.2">
      <c r="A91" s="21"/>
      <c r="B91" s="21"/>
      <c r="C91" s="22" t="s">
        <v>152</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153</v>
      </c>
      <c r="D94" s="21"/>
      <c r="E94" s="21"/>
      <c r="F94" s="32"/>
      <c r="G94" s="32"/>
      <c r="H94" s="23" t="s">
        <v>148</v>
      </c>
    </row>
    <row r="95" spans="1:8" x14ac:dyDescent="0.2">
      <c r="A95" s="21"/>
      <c r="B95" s="21"/>
      <c r="C95" s="22" t="s">
        <v>147</v>
      </c>
      <c r="D95" s="21"/>
      <c r="E95" s="21" t="s">
        <v>148</v>
      </c>
      <c r="F95" s="33" t="s">
        <v>150</v>
      </c>
      <c r="G95" s="30">
        <v>0</v>
      </c>
      <c r="H95" s="23" t="s">
        <v>148</v>
      </c>
    </row>
    <row r="96" spans="1:8" x14ac:dyDescent="0.2">
      <c r="A96" s="21"/>
      <c r="B96" s="21"/>
      <c r="C96" s="31"/>
      <c r="D96" s="21"/>
      <c r="E96" s="21"/>
      <c r="F96" s="32"/>
      <c r="G96" s="32"/>
      <c r="H96" s="23" t="s">
        <v>148</v>
      </c>
    </row>
    <row r="97" spans="1:8" x14ac:dyDescent="0.2">
      <c r="A97" s="21"/>
      <c r="B97" s="21"/>
      <c r="C97" s="22" t="s">
        <v>154</v>
      </c>
      <c r="D97" s="21"/>
      <c r="E97" s="21"/>
      <c r="F97" s="32"/>
      <c r="G97" s="32"/>
      <c r="H97" s="23" t="s">
        <v>148</v>
      </c>
    </row>
    <row r="98" spans="1:8" x14ac:dyDescent="0.2">
      <c r="A98" s="21"/>
      <c r="B98" s="21"/>
      <c r="C98" s="22" t="s">
        <v>147</v>
      </c>
      <c r="D98" s="21"/>
      <c r="E98" s="21" t="s">
        <v>148</v>
      </c>
      <c r="F98" s="33" t="s">
        <v>150</v>
      </c>
      <c r="G98" s="30">
        <v>0</v>
      </c>
      <c r="H98" s="23" t="s">
        <v>148</v>
      </c>
    </row>
    <row r="99" spans="1:8" x14ac:dyDescent="0.2">
      <c r="A99" s="21"/>
      <c r="B99" s="21"/>
      <c r="C99" s="31"/>
      <c r="D99" s="21"/>
      <c r="E99" s="21"/>
      <c r="F99" s="32"/>
      <c r="G99" s="32"/>
      <c r="H99" s="23" t="s">
        <v>148</v>
      </c>
    </row>
    <row r="100" spans="1:8" x14ac:dyDescent="0.2">
      <c r="A100" s="21"/>
      <c r="B100" s="21"/>
      <c r="C100" s="22" t="s">
        <v>155</v>
      </c>
      <c r="D100" s="21"/>
      <c r="E100" s="21"/>
      <c r="F100" s="29">
        <v>1059905.6144097</v>
      </c>
      <c r="G100" s="30">
        <v>0.93526198000000005</v>
      </c>
      <c r="H100" s="23" t="s">
        <v>148</v>
      </c>
    </row>
    <row r="101" spans="1:8" x14ac:dyDescent="0.2">
      <c r="A101" s="21"/>
      <c r="B101" s="21"/>
      <c r="C101" s="31"/>
      <c r="D101" s="21"/>
      <c r="E101" s="21"/>
      <c r="F101" s="32"/>
      <c r="G101" s="32"/>
      <c r="H101" s="23" t="s">
        <v>148</v>
      </c>
    </row>
    <row r="102" spans="1:8" x14ac:dyDescent="0.2">
      <c r="A102" s="21"/>
      <c r="B102" s="21"/>
      <c r="C102" s="22" t="s">
        <v>156</v>
      </c>
      <c r="D102" s="21"/>
      <c r="E102" s="21"/>
      <c r="F102" s="32"/>
      <c r="G102" s="32"/>
      <c r="H102" s="23" t="s">
        <v>148</v>
      </c>
    </row>
    <row r="103" spans="1:8" x14ac:dyDescent="0.2">
      <c r="A103" s="21"/>
      <c r="B103" s="21"/>
      <c r="C103" s="22" t="s">
        <v>10</v>
      </c>
      <c r="D103" s="21"/>
      <c r="E103" s="21"/>
      <c r="F103" s="32"/>
      <c r="G103" s="32"/>
      <c r="H103" s="23" t="s">
        <v>148</v>
      </c>
    </row>
    <row r="104" spans="1:8" x14ac:dyDescent="0.2">
      <c r="A104" s="21"/>
      <c r="B104" s="21"/>
      <c r="C104" s="22" t="s">
        <v>147</v>
      </c>
      <c r="D104" s="21"/>
      <c r="E104" s="21" t="s">
        <v>148</v>
      </c>
      <c r="F104" s="33" t="s">
        <v>150</v>
      </c>
      <c r="G104" s="30">
        <v>0</v>
      </c>
      <c r="H104" s="23" t="s">
        <v>148</v>
      </c>
    </row>
    <row r="105" spans="1:8" x14ac:dyDescent="0.2">
      <c r="A105" s="21"/>
      <c r="B105" s="21"/>
      <c r="C105" s="31"/>
      <c r="D105" s="21"/>
      <c r="E105" s="21"/>
      <c r="F105" s="32"/>
      <c r="G105" s="32"/>
      <c r="H105" s="23" t="s">
        <v>148</v>
      </c>
    </row>
    <row r="106" spans="1:8" x14ac:dyDescent="0.2">
      <c r="A106" s="21"/>
      <c r="B106" s="21"/>
      <c r="C106" s="22" t="s">
        <v>157</v>
      </c>
      <c r="D106" s="21"/>
      <c r="E106" s="21"/>
      <c r="F106" s="21"/>
      <c r="G106" s="21"/>
      <c r="H106" s="23" t="s">
        <v>148</v>
      </c>
    </row>
    <row r="107" spans="1:8" x14ac:dyDescent="0.2">
      <c r="A107" s="21"/>
      <c r="B107" s="21"/>
      <c r="C107" s="22" t="s">
        <v>147</v>
      </c>
      <c r="D107" s="21"/>
      <c r="E107" s="21" t="s">
        <v>148</v>
      </c>
      <c r="F107" s="33" t="s">
        <v>150</v>
      </c>
      <c r="G107" s="30">
        <v>0</v>
      </c>
      <c r="H107" s="23" t="s">
        <v>148</v>
      </c>
    </row>
    <row r="108" spans="1:8" x14ac:dyDescent="0.2">
      <c r="A108" s="21"/>
      <c r="B108" s="21"/>
      <c r="C108" s="31"/>
      <c r="D108" s="21"/>
      <c r="E108" s="21"/>
      <c r="F108" s="32"/>
      <c r="G108" s="32"/>
      <c r="H108" s="23" t="s">
        <v>148</v>
      </c>
    </row>
    <row r="109" spans="1:8" x14ac:dyDescent="0.2">
      <c r="A109" s="21"/>
      <c r="B109" s="21"/>
      <c r="C109" s="22" t="s">
        <v>158</v>
      </c>
      <c r="D109" s="21"/>
      <c r="E109" s="21"/>
      <c r="F109" s="21"/>
      <c r="G109" s="21"/>
      <c r="H109" s="23" t="s">
        <v>148</v>
      </c>
    </row>
    <row r="110" spans="1:8" x14ac:dyDescent="0.2">
      <c r="A110" s="21"/>
      <c r="B110" s="21"/>
      <c r="C110" s="22" t="s">
        <v>147</v>
      </c>
      <c r="D110" s="21"/>
      <c r="E110" s="21" t="s">
        <v>148</v>
      </c>
      <c r="F110" s="33" t="s">
        <v>150</v>
      </c>
      <c r="G110" s="30">
        <v>0</v>
      </c>
      <c r="H110" s="23" t="s">
        <v>148</v>
      </c>
    </row>
    <row r="111" spans="1:8" x14ac:dyDescent="0.2">
      <c r="A111" s="21"/>
      <c r="B111" s="21"/>
      <c r="C111" s="31"/>
      <c r="D111" s="21"/>
      <c r="E111" s="21"/>
      <c r="F111" s="32"/>
      <c r="G111" s="32"/>
      <c r="H111" s="23" t="s">
        <v>148</v>
      </c>
    </row>
    <row r="112" spans="1:8" x14ac:dyDescent="0.2">
      <c r="A112" s="21"/>
      <c r="B112" s="21"/>
      <c r="C112" s="22" t="s">
        <v>159</v>
      </c>
      <c r="D112" s="21"/>
      <c r="E112" s="21"/>
      <c r="F112" s="32"/>
      <c r="G112" s="32"/>
      <c r="H112" s="23" t="s">
        <v>148</v>
      </c>
    </row>
    <row r="113" spans="1:8" x14ac:dyDescent="0.2">
      <c r="A113" s="21"/>
      <c r="B113" s="21"/>
      <c r="C113" s="22" t="s">
        <v>147</v>
      </c>
      <c r="D113" s="21"/>
      <c r="E113" s="21" t="s">
        <v>148</v>
      </c>
      <c r="F113" s="33" t="s">
        <v>150</v>
      </c>
      <c r="G113" s="30">
        <v>0</v>
      </c>
      <c r="H113" s="23" t="s">
        <v>148</v>
      </c>
    </row>
    <row r="114" spans="1:8" x14ac:dyDescent="0.2">
      <c r="A114" s="21"/>
      <c r="B114" s="21"/>
      <c r="C114" s="31"/>
      <c r="D114" s="21"/>
      <c r="E114" s="21"/>
      <c r="F114" s="32"/>
      <c r="G114" s="32"/>
      <c r="H114" s="23" t="s">
        <v>148</v>
      </c>
    </row>
    <row r="115" spans="1:8" x14ac:dyDescent="0.2">
      <c r="A115" s="21"/>
      <c r="B115" s="21"/>
      <c r="C115" s="22" t="s">
        <v>160</v>
      </c>
      <c r="D115" s="21"/>
      <c r="E115" s="21"/>
      <c r="F115" s="29">
        <v>0</v>
      </c>
      <c r="G115" s="30">
        <v>0</v>
      </c>
      <c r="H115" s="23" t="s">
        <v>148</v>
      </c>
    </row>
    <row r="116" spans="1:8" x14ac:dyDescent="0.2">
      <c r="A116" s="21"/>
      <c r="B116" s="21"/>
      <c r="C116" s="31"/>
      <c r="D116" s="21"/>
      <c r="E116" s="21"/>
      <c r="F116" s="32"/>
      <c r="G116" s="32"/>
      <c r="H116" s="23" t="s">
        <v>148</v>
      </c>
    </row>
    <row r="117" spans="1:8" x14ac:dyDescent="0.2">
      <c r="A117" s="21"/>
      <c r="B117" s="21"/>
      <c r="C117" s="22" t="s">
        <v>161</v>
      </c>
      <c r="D117" s="21"/>
      <c r="E117" s="21"/>
      <c r="F117" s="32"/>
      <c r="G117" s="32"/>
      <c r="H117" s="23" t="s">
        <v>148</v>
      </c>
    </row>
    <row r="118" spans="1:8" x14ac:dyDescent="0.2">
      <c r="A118" s="21"/>
      <c r="B118" s="21"/>
      <c r="C118" s="22" t="s">
        <v>162</v>
      </c>
      <c r="D118" s="21"/>
      <c r="E118" s="21"/>
      <c r="F118" s="32"/>
      <c r="G118" s="32"/>
      <c r="H118" s="23" t="s">
        <v>148</v>
      </c>
    </row>
    <row r="119" spans="1:8" x14ac:dyDescent="0.2">
      <c r="A119" s="21"/>
      <c r="B119" s="21"/>
      <c r="C119" s="22" t="s">
        <v>147</v>
      </c>
      <c r="D119" s="21"/>
      <c r="E119" s="21" t="s">
        <v>148</v>
      </c>
      <c r="F119" s="33" t="s">
        <v>150</v>
      </c>
      <c r="G119" s="30">
        <v>0</v>
      </c>
      <c r="H119" s="23" t="s">
        <v>148</v>
      </c>
    </row>
    <row r="120" spans="1:8" x14ac:dyDescent="0.2">
      <c r="A120" s="21"/>
      <c r="B120" s="21"/>
      <c r="C120" s="31"/>
      <c r="D120" s="21"/>
      <c r="E120" s="21"/>
      <c r="F120" s="32"/>
      <c r="G120" s="32"/>
      <c r="H120" s="23" t="s">
        <v>148</v>
      </c>
    </row>
    <row r="121" spans="1:8" x14ac:dyDescent="0.2">
      <c r="A121" s="21"/>
      <c r="B121" s="21"/>
      <c r="C121" s="22" t="s">
        <v>163</v>
      </c>
      <c r="D121" s="21"/>
      <c r="E121" s="21"/>
      <c r="F121" s="32"/>
      <c r="G121" s="32"/>
      <c r="H121" s="23" t="s">
        <v>148</v>
      </c>
    </row>
    <row r="122" spans="1:8" x14ac:dyDescent="0.2">
      <c r="A122" s="21"/>
      <c r="B122" s="21"/>
      <c r="C122" s="22" t="s">
        <v>147</v>
      </c>
      <c r="D122" s="21"/>
      <c r="E122" s="21" t="s">
        <v>148</v>
      </c>
      <c r="F122" s="33" t="s">
        <v>150</v>
      </c>
      <c r="G122" s="30">
        <v>0</v>
      </c>
      <c r="H122" s="23" t="s">
        <v>148</v>
      </c>
    </row>
    <row r="123" spans="1:8" x14ac:dyDescent="0.2">
      <c r="A123" s="21"/>
      <c r="B123" s="21"/>
      <c r="C123" s="31"/>
      <c r="D123" s="21"/>
      <c r="E123" s="21"/>
      <c r="F123" s="32"/>
      <c r="G123" s="32"/>
      <c r="H123" s="23" t="s">
        <v>148</v>
      </c>
    </row>
    <row r="124" spans="1:8" x14ac:dyDescent="0.2">
      <c r="A124" s="21"/>
      <c r="B124" s="21"/>
      <c r="C124" s="22" t="s">
        <v>164</v>
      </c>
      <c r="D124" s="21"/>
      <c r="E124" s="21"/>
      <c r="F124" s="32"/>
      <c r="G124" s="32"/>
      <c r="H124" s="23" t="s">
        <v>148</v>
      </c>
    </row>
    <row r="125" spans="1:8" x14ac:dyDescent="0.2">
      <c r="A125" s="21"/>
      <c r="B125" s="21"/>
      <c r="C125" s="22" t="s">
        <v>147</v>
      </c>
      <c r="D125" s="21"/>
      <c r="E125" s="21" t="s">
        <v>148</v>
      </c>
      <c r="F125" s="33" t="s">
        <v>150</v>
      </c>
      <c r="G125" s="30">
        <v>0</v>
      </c>
      <c r="H125" s="23" t="s">
        <v>148</v>
      </c>
    </row>
    <row r="126" spans="1:8" x14ac:dyDescent="0.2">
      <c r="A126" s="21"/>
      <c r="B126" s="21"/>
      <c r="C126" s="31"/>
      <c r="D126" s="21"/>
      <c r="E126" s="21"/>
      <c r="F126" s="32"/>
      <c r="G126" s="32"/>
      <c r="H126" s="23" t="s">
        <v>148</v>
      </c>
    </row>
    <row r="127" spans="1:8" x14ac:dyDescent="0.2">
      <c r="A127" s="21"/>
      <c r="B127" s="21"/>
      <c r="C127" s="22" t="s">
        <v>165</v>
      </c>
      <c r="D127" s="21"/>
      <c r="E127" s="21"/>
      <c r="F127" s="32"/>
      <c r="G127" s="32"/>
      <c r="H127" s="23" t="s">
        <v>148</v>
      </c>
    </row>
    <row r="128" spans="1:8" x14ac:dyDescent="0.2">
      <c r="A128" s="24">
        <v>1</v>
      </c>
      <c r="B128" s="25"/>
      <c r="C128" s="25" t="s">
        <v>166</v>
      </c>
      <c r="D128" s="25"/>
      <c r="E128" s="35"/>
      <c r="F128" s="27">
        <v>26877.362613886002</v>
      </c>
      <c r="G128" s="28">
        <v>2.3716620000000001E-2</v>
      </c>
      <c r="H128" s="23">
        <v>6.76</v>
      </c>
    </row>
    <row r="129" spans="1:8" x14ac:dyDescent="0.2">
      <c r="A129" s="21"/>
      <c r="B129" s="21"/>
      <c r="C129" s="22" t="s">
        <v>147</v>
      </c>
      <c r="D129" s="21"/>
      <c r="E129" s="21" t="s">
        <v>148</v>
      </c>
      <c r="F129" s="29">
        <v>26877.362613886002</v>
      </c>
      <c r="G129" s="30">
        <v>2.3716620000000001E-2</v>
      </c>
      <c r="H129" s="23" t="s">
        <v>148</v>
      </c>
    </row>
    <row r="130" spans="1:8" x14ac:dyDescent="0.2">
      <c r="A130" s="21"/>
      <c r="B130" s="21"/>
      <c r="C130" s="31"/>
      <c r="D130" s="21"/>
      <c r="E130" s="21"/>
      <c r="F130" s="32"/>
      <c r="G130" s="32"/>
      <c r="H130" s="23" t="s">
        <v>148</v>
      </c>
    </row>
    <row r="131" spans="1:8" x14ac:dyDescent="0.2">
      <c r="A131" s="21"/>
      <c r="B131" s="21"/>
      <c r="C131" s="22" t="s">
        <v>167</v>
      </c>
      <c r="D131" s="21"/>
      <c r="E131" s="21"/>
      <c r="F131" s="29">
        <v>26877.362613886002</v>
      </c>
      <c r="G131" s="30">
        <v>2.3716620000000001E-2</v>
      </c>
      <c r="H131" s="23" t="s">
        <v>148</v>
      </c>
    </row>
    <row r="132" spans="1:8" x14ac:dyDescent="0.2">
      <c r="A132" s="21"/>
      <c r="B132" s="21"/>
      <c r="C132" s="32"/>
      <c r="D132" s="21"/>
      <c r="E132" s="21"/>
      <c r="F132" s="21"/>
      <c r="G132" s="21"/>
      <c r="H132" s="23" t="s">
        <v>148</v>
      </c>
    </row>
    <row r="133" spans="1:8" x14ac:dyDescent="0.2">
      <c r="A133" s="21"/>
      <c r="B133" s="21"/>
      <c r="C133" s="22" t="s">
        <v>168</v>
      </c>
      <c r="D133" s="21"/>
      <c r="E133" s="21"/>
      <c r="F133" s="21"/>
      <c r="G133" s="21"/>
      <c r="H133" s="23" t="s">
        <v>148</v>
      </c>
    </row>
    <row r="134" spans="1:8" x14ac:dyDescent="0.2">
      <c r="A134" s="21"/>
      <c r="B134" s="21"/>
      <c r="C134" s="22" t="s">
        <v>169</v>
      </c>
      <c r="D134" s="21"/>
      <c r="E134" s="21"/>
      <c r="F134" s="21"/>
      <c r="G134" s="21"/>
      <c r="H134" s="23" t="s">
        <v>148</v>
      </c>
    </row>
    <row r="135" spans="1:8" x14ac:dyDescent="0.2">
      <c r="A135" s="71">
        <v>1</v>
      </c>
      <c r="B135" s="34" t="s">
        <v>325</v>
      </c>
      <c r="C135" s="34" t="s">
        <v>861</v>
      </c>
      <c r="D135" s="34"/>
      <c r="E135" s="72">
        <v>1980540.7175</v>
      </c>
      <c r="F135" s="73">
        <v>45388.645785162997</v>
      </c>
      <c r="G135" s="74">
        <v>4.0050990000000002E-2</v>
      </c>
      <c r="H135" s="23" t="s">
        <v>148</v>
      </c>
    </row>
    <row r="136" spans="1:8" x14ac:dyDescent="0.2">
      <c r="A136" s="21"/>
      <c r="B136" s="21"/>
      <c r="C136" s="22" t="s">
        <v>147</v>
      </c>
      <c r="D136" s="21"/>
      <c r="E136" s="21" t="s">
        <v>148</v>
      </c>
      <c r="F136" s="29">
        <v>45388.645785162997</v>
      </c>
      <c r="G136" s="30">
        <v>4.0050990000000002E-2</v>
      </c>
      <c r="H136" s="23" t="s">
        <v>148</v>
      </c>
    </row>
    <row r="137" spans="1:8" x14ac:dyDescent="0.2">
      <c r="A137" s="21"/>
      <c r="B137" s="21"/>
      <c r="C137" s="31"/>
      <c r="D137" s="21"/>
      <c r="E137" s="21"/>
      <c r="F137" s="32"/>
      <c r="G137" s="32"/>
      <c r="H137" s="23" t="s">
        <v>148</v>
      </c>
    </row>
    <row r="138" spans="1:8" x14ac:dyDescent="0.2">
      <c r="A138" s="21"/>
      <c r="B138" s="21"/>
      <c r="C138" s="22" t="s">
        <v>170</v>
      </c>
      <c r="D138" s="21"/>
      <c r="E138" s="21"/>
      <c r="F138" s="21"/>
      <c r="G138" s="21"/>
      <c r="H138" s="23" t="s">
        <v>148</v>
      </c>
    </row>
    <row r="139" spans="1:8" x14ac:dyDescent="0.2">
      <c r="A139" s="21"/>
      <c r="B139" s="21"/>
      <c r="C139" s="22" t="s">
        <v>171</v>
      </c>
      <c r="D139" s="21"/>
      <c r="E139" s="21"/>
      <c r="F139" s="21"/>
      <c r="G139" s="21"/>
      <c r="H139" s="23" t="s">
        <v>148</v>
      </c>
    </row>
    <row r="140" spans="1:8" x14ac:dyDescent="0.2">
      <c r="A140" s="21"/>
      <c r="B140" s="21"/>
      <c r="C140" s="22" t="s">
        <v>147</v>
      </c>
      <c r="D140" s="21"/>
      <c r="E140" s="21" t="s">
        <v>148</v>
      </c>
      <c r="F140" s="33" t="s">
        <v>150</v>
      </c>
      <c r="G140" s="30">
        <v>0</v>
      </c>
      <c r="H140" s="23" t="s">
        <v>148</v>
      </c>
    </row>
    <row r="141" spans="1:8" x14ac:dyDescent="0.2">
      <c r="A141" s="21"/>
      <c r="B141" s="21"/>
      <c r="C141" s="31"/>
      <c r="D141" s="21"/>
      <c r="E141" s="21"/>
      <c r="F141" s="32"/>
      <c r="G141" s="32"/>
      <c r="H141" s="23" t="s">
        <v>148</v>
      </c>
    </row>
    <row r="142" spans="1:8" x14ac:dyDescent="0.2">
      <c r="A142" s="21"/>
      <c r="B142" s="21"/>
      <c r="C142" s="22" t="s">
        <v>172</v>
      </c>
      <c r="D142" s="21"/>
      <c r="E142" s="21"/>
      <c r="F142" s="32"/>
      <c r="G142" s="32"/>
      <c r="H142" s="23" t="s">
        <v>148</v>
      </c>
    </row>
    <row r="143" spans="1:8" x14ac:dyDescent="0.2">
      <c r="A143" s="21"/>
      <c r="B143" s="21"/>
      <c r="C143" s="22" t="s">
        <v>147</v>
      </c>
      <c r="D143" s="21"/>
      <c r="E143" s="21" t="s">
        <v>148</v>
      </c>
      <c r="F143" s="33" t="s">
        <v>150</v>
      </c>
      <c r="G143" s="30">
        <v>0</v>
      </c>
      <c r="H143" s="23" t="s">
        <v>148</v>
      </c>
    </row>
    <row r="144" spans="1:8" x14ac:dyDescent="0.2">
      <c r="A144" s="21"/>
      <c r="B144" s="21"/>
      <c r="C144" s="31"/>
      <c r="D144" s="21"/>
      <c r="E144" s="21"/>
      <c r="F144" s="32"/>
      <c r="G144" s="32"/>
      <c r="H144" s="23" t="s">
        <v>148</v>
      </c>
    </row>
    <row r="145" spans="1:17" x14ac:dyDescent="0.2">
      <c r="A145" s="35"/>
      <c r="B145" s="25"/>
      <c r="C145" s="25" t="s">
        <v>173</v>
      </c>
      <c r="D145" s="25"/>
      <c r="E145" s="35"/>
      <c r="F145" s="27">
        <v>1099.80706947</v>
      </c>
      <c r="G145" s="28">
        <v>9.7046999999999997E-4</v>
      </c>
      <c r="H145" s="23" t="s">
        <v>148</v>
      </c>
    </row>
    <row r="146" spans="1:17" x14ac:dyDescent="0.2">
      <c r="A146" s="31"/>
      <c r="B146" s="31"/>
      <c r="C146" s="22" t="s">
        <v>174</v>
      </c>
      <c r="D146" s="32"/>
      <c r="E146" s="32"/>
      <c r="F146" s="29">
        <v>1133271.429878219</v>
      </c>
      <c r="G146" s="36">
        <v>1.0000000600000001</v>
      </c>
      <c r="H146" s="23" t="s">
        <v>148</v>
      </c>
    </row>
    <row r="147" spans="1:17" x14ac:dyDescent="0.2">
      <c r="A147" s="66"/>
      <c r="B147" s="66"/>
      <c r="C147" s="66"/>
      <c r="D147" s="67"/>
      <c r="E147" s="67"/>
      <c r="F147" s="67"/>
      <c r="G147" s="67"/>
    </row>
    <row r="148" spans="1:17" x14ac:dyDescent="0.2">
      <c r="A148" s="39"/>
      <c r="B148" s="217" t="s">
        <v>848</v>
      </c>
      <c r="C148" s="217"/>
      <c r="D148" s="217"/>
      <c r="E148" s="217"/>
      <c r="F148" s="217"/>
      <c r="G148" s="217"/>
      <c r="H148" s="217"/>
      <c r="J148" s="41"/>
    </row>
    <row r="149" spans="1:17" x14ac:dyDescent="0.2">
      <c r="A149" s="39"/>
      <c r="B149" s="217" t="s">
        <v>849</v>
      </c>
      <c r="C149" s="217"/>
      <c r="D149" s="217"/>
      <c r="E149" s="217"/>
      <c r="F149" s="217"/>
      <c r="G149" s="217"/>
      <c r="H149" s="217"/>
      <c r="J149" s="41"/>
    </row>
    <row r="150" spans="1:17" x14ac:dyDescent="0.2">
      <c r="A150" s="39"/>
      <c r="B150" s="217" t="s">
        <v>850</v>
      </c>
      <c r="C150" s="217"/>
      <c r="D150" s="217"/>
      <c r="E150" s="217"/>
      <c r="F150" s="217"/>
      <c r="G150" s="217"/>
      <c r="H150" s="217"/>
      <c r="J150" s="41"/>
    </row>
    <row r="151" spans="1:17" s="43" customFormat="1" ht="66.75" customHeight="1" x14ac:dyDescent="0.25">
      <c r="A151" s="42"/>
      <c r="B151" s="218" t="s">
        <v>851</v>
      </c>
      <c r="C151" s="218"/>
      <c r="D151" s="218"/>
      <c r="E151" s="218"/>
      <c r="F151" s="218"/>
      <c r="G151" s="218"/>
      <c r="H151" s="218"/>
      <c r="I151"/>
      <c r="J151" s="41"/>
      <c r="K151"/>
      <c r="L151"/>
      <c r="M151"/>
      <c r="N151"/>
      <c r="O151"/>
      <c r="P151"/>
      <c r="Q151"/>
    </row>
    <row r="152" spans="1:17" x14ac:dyDescent="0.2">
      <c r="A152" s="39"/>
      <c r="B152" s="217" t="s">
        <v>852</v>
      </c>
      <c r="C152" s="217"/>
      <c r="D152" s="217"/>
      <c r="E152" s="217"/>
      <c r="F152" s="217"/>
      <c r="G152" s="217"/>
      <c r="H152" s="217"/>
      <c r="J152" s="41"/>
    </row>
    <row r="153" spans="1:17" x14ac:dyDescent="0.2">
      <c r="A153" s="45"/>
      <c r="B153" s="222" t="s">
        <v>148</v>
      </c>
      <c r="C153" s="222"/>
      <c r="D153" s="222"/>
      <c r="E153" s="222"/>
      <c r="F153" s="222"/>
      <c r="G153" s="47"/>
    </row>
    <row r="154" spans="1:17" x14ac:dyDescent="0.2">
      <c r="A154" s="45"/>
      <c r="B154" s="45"/>
      <c r="C154" s="45"/>
      <c r="D154" s="47"/>
      <c r="E154" s="47"/>
      <c r="F154" s="47"/>
      <c r="G154" s="47"/>
    </row>
    <row r="155" spans="1:17" x14ac:dyDescent="0.2">
      <c r="A155" s="45"/>
      <c r="B155" s="214" t="s">
        <v>175</v>
      </c>
      <c r="C155" s="215"/>
      <c r="D155" s="216"/>
      <c r="E155" s="46"/>
      <c r="F155" s="47"/>
      <c r="G155" s="47"/>
    </row>
    <row r="156" spans="1:17" ht="27.75" customHeight="1" x14ac:dyDescent="0.2">
      <c r="A156" s="45"/>
      <c r="B156" s="212" t="s">
        <v>176</v>
      </c>
      <c r="C156" s="213"/>
      <c r="D156" s="22" t="s">
        <v>177</v>
      </c>
      <c r="E156" s="46"/>
      <c r="F156" s="47"/>
      <c r="G156" s="47"/>
    </row>
    <row r="157" spans="1:17" ht="12.75" customHeight="1" x14ac:dyDescent="0.2">
      <c r="A157" s="39"/>
      <c r="B157" s="210" t="s">
        <v>853</v>
      </c>
      <c r="C157" s="211"/>
      <c r="D157" s="48" t="s">
        <v>177</v>
      </c>
      <c r="E157" s="49"/>
      <c r="F157" s="44"/>
      <c r="G157" s="44"/>
    </row>
    <row r="158" spans="1:17" x14ac:dyDescent="0.2">
      <c r="A158" s="45"/>
      <c r="B158" s="212" t="s">
        <v>178</v>
      </c>
      <c r="C158" s="213"/>
      <c r="D158" s="32" t="s">
        <v>148</v>
      </c>
      <c r="E158" s="46"/>
      <c r="F158" s="47"/>
      <c r="G158" s="47"/>
    </row>
    <row r="159" spans="1:17" x14ac:dyDescent="0.2">
      <c r="A159" s="50"/>
      <c r="B159" s="51" t="s">
        <v>148</v>
      </c>
      <c r="C159" s="51" t="s">
        <v>854</v>
      </c>
      <c r="D159" s="51" t="s">
        <v>179</v>
      </c>
      <c r="E159" s="50"/>
      <c r="F159" s="50"/>
      <c r="G159" s="50"/>
      <c r="H159" s="50"/>
      <c r="J159" s="41"/>
    </row>
    <row r="160" spans="1:17" x14ac:dyDescent="0.2">
      <c r="A160" s="50"/>
      <c r="B160" s="52" t="s">
        <v>180</v>
      </c>
      <c r="C160" s="53">
        <v>45716</v>
      </c>
      <c r="D160" s="53">
        <v>45747</v>
      </c>
      <c r="E160" s="50"/>
      <c r="F160" s="50"/>
      <c r="G160" s="50"/>
      <c r="J160" s="41"/>
    </row>
    <row r="161" spans="1:7" x14ac:dyDescent="0.2">
      <c r="A161" s="54"/>
      <c r="B161" s="25" t="s">
        <v>181</v>
      </c>
      <c r="C161" s="55">
        <v>1240.5130999999999</v>
      </c>
      <c r="D161" s="55">
        <v>1345.0705</v>
      </c>
      <c r="E161" s="54"/>
      <c r="F161" s="56"/>
      <c r="G161" s="57"/>
    </row>
    <row r="162" spans="1:7" x14ac:dyDescent="0.2">
      <c r="A162" s="54"/>
      <c r="B162" s="25" t="s">
        <v>1025</v>
      </c>
      <c r="C162" s="55">
        <v>62.4709</v>
      </c>
      <c r="D162" s="55">
        <v>67.7363</v>
      </c>
      <c r="E162" s="54"/>
      <c r="F162" s="56"/>
      <c r="G162" s="57"/>
    </row>
    <row r="163" spans="1:7" x14ac:dyDescent="0.2">
      <c r="A163" s="54"/>
      <c r="B163" s="25" t="s">
        <v>182</v>
      </c>
      <c r="C163" s="55">
        <v>1139.7764</v>
      </c>
      <c r="D163" s="55">
        <v>1234.9554000000001</v>
      </c>
      <c r="E163" s="54"/>
      <c r="F163" s="56"/>
      <c r="G163" s="57"/>
    </row>
    <row r="164" spans="1:7" x14ac:dyDescent="0.2">
      <c r="A164" s="54"/>
      <c r="B164" s="25" t="s">
        <v>1026</v>
      </c>
      <c r="C164" s="55">
        <v>56.593699999999998</v>
      </c>
      <c r="D164" s="55">
        <v>61.319600000000001</v>
      </c>
      <c r="E164" s="54"/>
      <c r="F164" s="56"/>
      <c r="G164" s="57"/>
    </row>
    <row r="165" spans="1:7" x14ac:dyDescent="0.2">
      <c r="A165" s="54"/>
      <c r="B165" s="54"/>
      <c r="C165" s="54"/>
      <c r="D165" s="54"/>
      <c r="E165" s="54"/>
      <c r="F165" s="54"/>
      <c r="G165" s="54"/>
    </row>
    <row r="166" spans="1:7" x14ac:dyDescent="0.2">
      <c r="A166" s="50"/>
      <c r="B166" s="210" t="s">
        <v>855</v>
      </c>
      <c r="C166" s="211"/>
      <c r="D166" s="48" t="s">
        <v>177</v>
      </c>
      <c r="E166" s="50"/>
      <c r="F166" s="50"/>
      <c r="G166" s="50"/>
    </row>
    <row r="167" spans="1:7" x14ac:dyDescent="0.2">
      <c r="A167" s="50"/>
      <c r="B167" s="75"/>
      <c r="C167" s="75"/>
      <c r="D167" s="75"/>
      <c r="E167" s="50"/>
      <c r="F167" s="50"/>
      <c r="G167" s="50"/>
    </row>
    <row r="168" spans="1:7" x14ac:dyDescent="0.2">
      <c r="A168" s="50"/>
      <c r="B168" s="210" t="s">
        <v>183</v>
      </c>
      <c r="C168" s="211"/>
      <c r="D168" s="48" t="s">
        <v>177</v>
      </c>
      <c r="E168" s="75"/>
      <c r="F168" s="75"/>
      <c r="G168" s="75"/>
    </row>
    <row r="169" spans="1:7" x14ac:dyDescent="0.2">
      <c r="A169" s="50"/>
      <c r="B169" s="210" t="s">
        <v>184</v>
      </c>
      <c r="C169" s="211"/>
      <c r="D169" s="48" t="s">
        <v>177</v>
      </c>
      <c r="E169" s="50"/>
      <c r="F169" s="50"/>
      <c r="G169" s="50"/>
    </row>
    <row r="170" spans="1:7" x14ac:dyDescent="0.2">
      <c r="A170" s="50"/>
      <c r="B170" s="210" t="s">
        <v>185</v>
      </c>
      <c r="C170" s="211"/>
      <c r="D170" s="48" t="s">
        <v>177</v>
      </c>
      <c r="E170" s="61"/>
      <c r="F170" s="50"/>
      <c r="G170" s="50"/>
    </row>
    <row r="171" spans="1:7" x14ac:dyDescent="0.2">
      <c r="A171" s="50"/>
      <c r="B171" s="210" t="s">
        <v>186</v>
      </c>
      <c r="C171" s="211"/>
      <c r="D171" s="62">
        <v>0.45682500270132809</v>
      </c>
      <c r="E171" s="61"/>
      <c r="F171" s="50"/>
      <c r="G171" s="50"/>
    </row>
    <row r="173" spans="1:7" x14ac:dyDescent="0.2">
      <c r="B173" s="219" t="s">
        <v>856</v>
      </c>
      <c r="C173" s="219"/>
    </row>
    <row r="175" spans="1:7" ht="153.75" customHeight="1" x14ac:dyDescent="0.2">
      <c r="B175" s="63"/>
      <c r="C175" s="64"/>
      <c r="D175" s="63"/>
    </row>
    <row r="176" spans="1:7" x14ac:dyDescent="0.2">
      <c r="B176" s="63"/>
      <c r="D176" s="63"/>
    </row>
    <row r="177" spans="2:4" x14ac:dyDescent="0.2">
      <c r="B177" s="63" t="s">
        <v>857</v>
      </c>
      <c r="C177" s="64"/>
      <c r="D177" s="63" t="s">
        <v>862</v>
      </c>
    </row>
    <row r="178" spans="2:4" x14ac:dyDescent="0.2">
      <c r="B178" s="63" t="s">
        <v>863</v>
      </c>
      <c r="D178" s="63" t="s">
        <v>864</v>
      </c>
    </row>
  </sheetData>
  <mergeCells count="19">
    <mergeCell ref="A1:H1"/>
    <mergeCell ref="A2:H2"/>
    <mergeCell ref="A3:H3"/>
    <mergeCell ref="B157:C157"/>
    <mergeCell ref="B158:C158"/>
    <mergeCell ref="B153:F153"/>
    <mergeCell ref="B155:D155"/>
    <mergeCell ref="B156:C156"/>
    <mergeCell ref="B148:H148"/>
    <mergeCell ref="B149:H149"/>
    <mergeCell ref="B150:H150"/>
    <mergeCell ref="B151:H151"/>
    <mergeCell ref="B152:H152"/>
    <mergeCell ref="B168:C168"/>
    <mergeCell ref="B169:C169"/>
    <mergeCell ref="B173:C173"/>
    <mergeCell ref="B166:C166"/>
    <mergeCell ref="B170:C170"/>
    <mergeCell ref="B171:C171"/>
  </mergeCells>
  <hyperlinks>
    <hyperlink ref="I1" location="Index!B2" display="Index" xr:uid="{62B44360-571F-4082-BF7A-8A6465E3672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5F815-2B41-4ECF-B442-DAFD71959E0E}">
  <sheetPr>
    <outlinePr summaryBelow="0" summaryRight="0"/>
  </sheetPr>
  <dimension ref="A1:Q199"/>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4.570312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327</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1940000</v>
      </c>
      <c r="F7" s="27">
        <v>35467.08</v>
      </c>
      <c r="G7" s="28">
        <v>5.558254E-2</v>
      </c>
      <c r="H7" s="23" t="s">
        <v>148</v>
      </c>
    </row>
    <row r="8" spans="1:9" x14ac:dyDescent="0.2">
      <c r="A8" s="24">
        <v>2</v>
      </c>
      <c r="B8" s="25" t="s">
        <v>26</v>
      </c>
      <c r="C8" s="25" t="s">
        <v>27</v>
      </c>
      <c r="D8" s="25" t="s">
        <v>28</v>
      </c>
      <c r="E8" s="26">
        <v>2225000</v>
      </c>
      <c r="F8" s="27">
        <v>30000.787499999999</v>
      </c>
      <c r="G8" s="28">
        <v>4.7016000000000002E-2</v>
      </c>
      <c r="H8" s="23" t="s">
        <v>148</v>
      </c>
    </row>
    <row r="9" spans="1:9" x14ac:dyDescent="0.2">
      <c r="A9" s="24">
        <v>3</v>
      </c>
      <c r="B9" s="25" t="s">
        <v>14</v>
      </c>
      <c r="C9" s="25" t="s">
        <v>15</v>
      </c>
      <c r="D9" s="25" t="s">
        <v>16</v>
      </c>
      <c r="E9" s="26">
        <v>2040000</v>
      </c>
      <c r="F9" s="27">
        <v>26012.04</v>
      </c>
      <c r="G9" s="28">
        <v>4.0765000000000003E-2</v>
      </c>
      <c r="H9" s="23" t="s">
        <v>148</v>
      </c>
    </row>
    <row r="10" spans="1:9" x14ac:dyDescent="0.2">
      <c r="A10" s="24">
        <v>4</v>
      </c>
      <c r="B10" s="25" t="s">
        <v>41</v>
      </c>
      <c r="C10" s="25" t="s">
        <v>42</v>
      </c>
      <c r="D10" s="25" t="s">
        <v>28</v>
      </c>
      <c r="E10" s="26">
        <v>2300000</v>
      </c>
      <c r="F10" s="27">
        <v>17744.5</v>
      </c>
      <c r="G10" s="28">
        <v>2.7808449999999998E-2</v>
      </c>
      <c r="H10" s="23" t="s">
        <v>148</v>
      </c>
    </row>
    <row r="11" spans="1:9" x14ac:dyDescent="0.2">
      <c r="A11" s="24">
        <v>5</v>
      </c>
      <c r="B11" s="25" t="s">
        <v>330</v>
      </c>
      <c r="C11" s="25" t="s">
        <v>331</v>
      </c>
      <c r="D11" s="25" t="s">
        <v>206</v>
      </c>
      <c r="E11" s="26">
        <v>1000000</v>
      </c>
      <c r="F11" s="27">
        <v>15706.5</v>
      </c>
      <c r="G11" s="28">
        <v>2.461458E-2</v>
      </c>
      <c r="H11" s="23" t="s">
        <v>148</v>
      </c>
    </row>
    <row r="12" spans="1:9" x14ac:dyDescent="0.2">
      <c r="A12" s="24">
        <v>6</v>
      </c>
      <c r="B12" s="25" t="s">
        <v>11</v>
      </c>
      <c r="C12" s="25" t="s">
        <v>12</v>
      </c>
      <c r="D12" s="25" t="s">
        <v>13</v>
      </c>
      <c r="E12" s="26">
        <v>900000</v>
      </c>
      <c r="F12" s="27">
        <v>15600.6</v>
      </c>
      <c r="G12" s="28">
        <v>2.4448620000000001E-2</v>
      </c>
      <c r="H12" s="23" t="s">
        <v>148</v>
      </c>
    </row>
    <row r="13" spans="1:9" x14ac:dyDescent="0.2">
      <c r="A13" s="24">
        <v>7</v>
      </c>
      <c r="B13" s="25" t="s">
        <v>104</v>
      </c>
      <c r="C13" s="25" t="s">
        <v>105</v>
      </c>
      <c r="D13" s="25" t="s">
        <v>28</v>
      </c>
      <c r="E13" s="26">
        <v>680000</v>
      </c>
      <c r="F13" s="27">
        <v>14764.16</v>
      </c>
      <c r="G13" s="28">
        <v>2.313778E-2</v>
      </c>
      <c r="H13" s="23" t="s">
        <v>148</v>
      </c>
    </row>
    <row r="14" spans="1:9" x14ac:dyDescent="0.2">
      <c r="A14" s="24">
        <v>8</v>
      </c>
      <c r="B14" s="25" t="s">
        <v>17</v>
      </c>
      <c r="C14" s="25" t="s">
        <v>18</v>
      </c>
      <c r="D14" s="25" t="s">
        <v>19</v>
      </c>
      <c r="E14" s="26">
        <v>400000</v>
      </c>
      <c r="F14" s="27">
        <v>13969.2</v>
      </c>
      <c r="G14" s="28">
        <v>2.189195E-2</v>
      </c>
      <c r="H14" s="23" t="s">
        <v>148</v>
      </c>
    </row>
    <row r="15" spans="1:9" x14ac:dyDescent="0.2">
      <c r="A15" s="24">
        <v>9</v>
      </c>
      <c r="B15" s="25" t="s">
        <v>36</v>
      </c>
      <c r="C15" s="25" t="s">
        <v>37</v>
      </c>
      <c r="D15" s="25" t="s">
        <v>38</v>
      </c>
      <c r="E15" s="26">
        <v>172500</v>
      </c>
      <c r="F15" s="27">
        <v>12438.716249999999</v>
      </c>
      <c r="G15" s="28">
        <v>1.9493440000000001E-2</v>
      </c>
      <c r="H15" s="23" t="s">
        <v>148</v>
      </c>
    </row>
    <row r="16" spans="1:9" ht="25.5" x14ac:dyDescent="0.2">
      <c r="A16" s="24">
        <v>10</v>
      </c>
      <c r="B16" s="25" t="s">
        <v>222</v>
      </c>
      <c r="C16" s="25" t="s">
        <v>223</v>
      </c>
      <c r="D16" s="25" t="s">
        <v>200</v>
      </c>
      <c r="E16" s="26">
        <v>250000</v>
      </c>
      <c r="F16" s="27">
        <v>12204.25</v>
      </c>
      <c r="G16" s="28">
        <v>1.9126000000000001E-2</v>
      </c>
      <c r="H16" s="23" t="s">
        <v>148</v>
      </c>
    </row>
    <row r="17" spans="1:8" x14ac:dyDescent="0.2">
      <c r="A17" s="24">
        <v>11</v>
      </c>
      <c r="B17" s="25" t="s">
        <v>332</v>
      </c>
      <c r="C17" s="25" t="s">
        <v>333</v>
      </c>
      <c r="D17" s="25" t="s">
        <v>28</v>
      </c>
      <c r="E17" s="26">
        <v>1100000</v>
      </c>
      <c r="F17" s="27">
        <v>12122</v>
      </c>
      <c r="G17" s="28">
        <v>1.8997099999999999E-2</v>
      </c>
      <c r="H17" s="23" t="s">
        <v>148</v>
      </c>
    </row>
    <row r="18" spans="1:8" x14ac:dyDescent="0.2">
      <c r="A18" s="24">
        <v>12</v>
      </c>
      <c r="B18" s="25" t="s">
        <v>224</v>
      </c>
      <c r="C18" s="25" t="s">
        <v>225</v>
      </c>
      <c r="D18" s="25" t="s">
        <v>226</v>
      </c>
      <c r="E18" s="26">
        <v>1690000</v>
      </c>
      <c r="F18" s="27">
        <v>11227.514999999999</v>
      </c>
      <c r="G18" s="28">
        <v>1.7595300000000001E-2</v>
      </c>
      <c r="H18" s="23" t="s">
        <v>148</v>
      </c>
    </row>
    <row r="19" spans="1:8" x14ac:dyDescent="0.2">
      <c r="A19" s="24">
        <v>13</v>
      </c>
      <c r="B19" s="25" t="s">
        <v>292</v>
      </c>
      <c r="C19" s="25" t="s">
        <v>293</v>
      </c>
      <c r="D19" s="25" t="s">
        <v>71</v>
      </c>
      <c r="E19" s="26">
        <v>1220000</v>
      </c>
      <c r="F19" s="27">
        <v>10681.1</v>
      </c>
      <c r="G19" s="28">
        <v>1.6738980000000001E-2</v>
      </c>
      <c r="H19" s="23" t="s">
        <v>148</v>
      </c>
    </row>
    <row r="20" spans="1:8" ht="25.5" x14ac:dyDescent="0.2">
      <c r="A20" s="24">
        <v>14</v>
      </c>
      <c r="B20" s="25" t="s">
        <v>198</v>
      </c>
      <c r="C20" s="25" t="s">
        <v>199</v>
      </c>
      <c r="D20" s="25" t="s">
        <v>200</v>
      </c>
      <c r="E20" s="26">
        <v>514192</v>
      </c>
      <c r="F20" s="27">
        <v>10427.556664</v>
      </c>
      <c r="G20" s="28">
        <v>1.6341640000000001E-2</v>
      </c>
      <c r="H20" s="23" t="s">
        <v>148</v>
      </c>
    </row>
    <row r="21" spans="1:8" ht="25.5" x14ac:dyDescent="0.2">
      <c r="A21" s="24">
        <v>15</v>
      </c>
      <c r="B21" s="25" t="s">
        <v>209</v>
      </c>
      <c r="C21" s="25" t="s">
        <v>210</v>
      </c>
      <c r="D21" s="25" t="s">
        <v>211</v>
      </c>
      <c r="E21" s="26">
        <v>1600000</v>
      </c>
      <c r="F21" s="27">
        <v>10426.4</v>
      </c>
      <c r="G21" s="28">
        <v>1.6339820000000001E-2</v>
      </c>
      <c r="H21" s="23" t="s">
        <v>148</v>
      </c>
    </row>
    <row r="22" spans="1:8" ht="25.5" x14ac:dyDescent="0.2">
      <c r="A22" s="24">
        <v>16</v>
      </c>
      <c r="B22" s="25" t="s">
        <v>334</v>
      </c>
      <c r="C22" s="25" t="s">
        <v>335</v>
      </c>
      <c r="D22" s="25" t="s">
        <v>200</v>
      </c>
      <c r="E22" s="26">
        <v>600000</v>
      </c>
      <c r="F22" s="27">
        <v>10408.200000000001</v>
      </c>
      <c r="G22" s="28">
        <v>1.6311300000000001E-2</v>
      </c>
      <c r="H22" s="23" t="s">
        <v>148</v>
      </c>
    </row>
    <row r="23" spans="1:8" ht="25.5" x14ac:dyDescent="0.2">
      <c r="A23" s="24">
        <v>17</v>
      </c>
      <c r="B23" s="25" t="s">
        <v>23</v>
      </c>
      <c r="C23" s="25" t="s">
        <v>24</v>
      </c>
      <c r="D23" s="25" t="s">
        <v>25</v>
      </c>
      <c r="E23" s="26">
        <v>90000</v>
      </c>
      <c r="F23" s="27">
        <v>10358.594999999999</v>
      </c>
      <c r="G23" s="28">
        <v>1.6233560000000001E-2</v>
      </c>
      <c r="H23" s="23" t="s">
        <v>148</v>
      </c>
    </row>
    <row r="24" spans="1:8" x14ac:dyDescent="0.2">
      <c r="A24" s="24">
        <v>18</v>
      </c>
      <c r="B24" s="25" t="s">
        <v>219</v>
      </c>
      <c r="C24" s="25" t="s">
        <v>220</v>
      </c>
      <c r="D24" s="25" t="s">
        <v>221</v>
      </c>
      <c r="E24" s="26">
        <v>490000</v>
      </c>
      <c r="F24" s="27">
        <v>9796.3250000000007</v>
      </c>
      <c r="G24" s="28">
        <v>1.53524E-2</v>
      </c>
      <c r="H24" s="23" t="s">
        <v>148</v>
      </c>
    </row>
    <row r="25" spans="1:8" x14ac:dyDescent="0.2">
      <c r="A25" s="24">
        <v>19</v>
      </c>
      <c r="B25" s="25" t="s">
        <v>336</v>
      </c>
      <c r="C25" s="25" t="s">
        <v>337</v>
      </c>
      <c r="D25" s="25" t="s">
        <v>206</v>
      </c>
      <c r="E25" s="26">
        <v>265000</v>
      </c>
      <c r="F25" s="27">
        <v>9556.2975000000006</v>
      </c>
      <c r="G25" s="28">
        <v>1.497624E-2</v>
      </c>
      <c r="H25" s="23" t="s">
        <v>148</v>
      </c>
    </row>
    <row r="26" spans="1:8" x14ac:dyDescent="0.2">
      <c r="A26" s="24">
        <v>20</v>
      </c>
      <c r="B26" s="25" t="s">
        <v>338</v>
      </c>
      <c r="C26" s="25" t="s">
        <v>339</v>
      </c>
      <c r="D26" s="25" t="s">
        <v>28</v>
      </c>
      <c r="E26" s="26">
        <v>4100000</v>
      </c>
      <c r="F26" s="27">
        <v>9369.73</v>
      </c>
      <c r="G26" s="28">
        <v>1.468385E-2</v>
      </c>
      <c r="H26" s="23" t="s">
        <v>148</v>
      </c>
    </row>
    <row r="27" spans="1:8" x14ac:dyDescent="0.2">
      <c r="A27" s="24">
        <v>21</v>
      </c>
      <c r="B27" s="25" t="s">
        <v>312</v>
      </c>
      <c r="C27" s="25" t="s">
        <v>313</v>
      </c>
      <c r="D27" s="25" t="s">
        <v>226</v>
      </c>
      <c r="E27" s="26">
        <v>1125000</v>
      </c>
      <c r="F27" s="27">
        <v>8859.9375</v>
      </c>
      <c r="G27" s="28">
        <v>1.388493E-2</v>
      </c>
      <c r="H27" s="23" t="s">
        <v>148</v>
      </c>
    </row>
    <row r="28" spans="1:8" x14ac:dyDescent="0.2">
      <c r="A28" s="24">
        <v>22</v>
      </c>
      <c r="B28" s="25" t="s">
        <v>242</v>
      </c>
      <c r="C28" s="25" t="s">
        <v>243</v>
      </c>
      <c r="D28" s="25" t="s">
        <v>206</v>
      </c>
      <c r="E28" s="26">
        <v>350000</v>
      </c>
      <c r="F28" s="27">
        <v>8750.7000000000007</v>
      </c>
      <c r="G28" s="28">
        <v>1.371374E-2</v>
      </c>
      <c r="H28" s="23" t="s">
        <v>148</v>
      </c>
    </row>
    <row r="29" spans="1:8" x14ac:dyDescent="0.2">
      <c r="A29" s="24">
        <v>23</v>
      </c>
      <c r="B29" s="25" t="s">
        <v>201</v>
      </c>
      <c r="C29" s="25" t="s">
        <v>202</v>
      </c>
      <c r="D29" s="25" t="s">
        <v>203</v>
      </c>
      <c r="E29" s="26">
        <v>1250000</v>
      </c>
      <c r="F29" s="27">
        <v>8729.375</v>
      </c>
      <c r="G29" s="28">
        <v>1.3680319999999999E-2</v>
      </c>
      <c r="H29" s="23" t="s">
        <v>148</v>
      </c>
    </row>
    <row r="30" spans="1:8" x14ac:dyDescent="0.2">
      <c r="A30" s="24">
        <v>24</v>
      </c>
      <c r="B30" s="25" t="s">
        <v>207</v>
      </c>
      <c r="C30" s="25" t="s">
        <v>208</v>
      </c>
      <c r="D30" s="25" t="s">
        <v>89</v>
      </c>
      <c r="E30" s="26">
        <v>3050000</v>
      </c>
      <c r="F30" s="27">
        <v>8631.5</v>
      </c>
      <c r="G30" s="28">
        <v>1.352693E-2</v>
      </c>
      <c r="H30" s="23" t="s">
        <v>148</v>
      </c>
    </row>
    <row r="31" spans="1:8" x14ac:dyDescent="0.2">
      <c r="A31" s="24">
        <v>25</v>
      </c>
      <c r="B31" s="25" t="s">
        <v>240</v>
      </c>
      <c r="C31" s="25" t="s">
        <v>241</v>
      </c>
      <c r="D31" s="25" t="s">
        <v>233</v>
      </c>
      <c r="E31" s="26">
        <v>120000</v>
      </c>
      <c r="F31" s="27">
        <v>8617.68</v>
      </c>
      <c r="G31" s="28">
        <v>1.350527E-2</v>
      </c>
      <c r="H31" s="23" t="s">
        <v>148</v>
      </c>
    </row>
    <row r="32" spans="1:8" x14ac:dyDescent="0.2">
      <c r="A32" s="24">
        <v>26</v>
      </c>
      <c r="B32" s="25" t="s">
        <v>340</v>
      </c>
      <c r="C32" s="25" t="s">
        <v>341</v>
      </c>
      <c r="D32" s="25" t="s">
        <v>89</v>
      </c>
      <c r="E32" s="26">
        <v>96250</v>
      </c>
      <c r="F32" s="27">
        <v>8610.14</v>
      </c>
      <c r="G32" s="28">
        <v>1.3493460000000001E-2</v>
      </c>
      <c r="H32" s="23" t="s">
        <v>148</v>
      </c>
    </row>
    <row r="33" spans="1:8" x14ac:dyDescent="0.2">
      <c r="A33" s="24">
        <v>27</v>
      </c>
      <c r="B33" s="25" t="s">
        <v>204</v>
      </c>
      <c r="C33" s="25" t="s">
        <v>205</v>
      </c>
      <c r="D33" s="25" t="s">
        <v>206</v>
      </c>
      <c r="E33" s="26">
        <v>150000</v>
      </c>
      <c r="F33" s="27">
        <v>8270.625</v>
      </c>
      <c r="G33" s="28">
        <v>1.296138E-2</v>
      </c>
      <c r="H33" s="23" t="s">
        <v>148</v>
      </c>
    </row>
    <row r="34" spans="1:8" x14ac:dyDescent="0.2">
      <c r="A34" s="24">
        <v>28</v>
      </c>
      <c r="B34" s="25" t="s">
        <v>214</v>
      </c>
      <c r="C34" s="25" t="s">
        <v>215</v>
      </c>
      <c r="D34" s="25" t="s">
        <v>16</v>
      </c>
      <c r="E34" s="26">
        <v>2252328</v>
      </c>
      <c r="F34" s="27">
        <v>8116.2639479999998</v>
      </c>
      <c r="G34" s="28">
        <v>1.271947E-2</v>
      </c>
      <c r="H34" s="23" t="s">
        <v>148</v>
      </c>
    </row>
    <row r="35" spans="1:8" ht="25.5" x14ac:dyDescent="0.2">
      <c r="A35" s="24">
        <v>29</v>
      </c>
      <c r="B35" s="25" t="s">
        <v>290</v>
      </c>
      <c r="C35" s="25" t="s">
        <v>291</v>
      </c>
      <c r="D35" s="25" t="s">
        <v>195</v>
      </c>
      <c r="E35" s="26">
        <v>220000</v>
      </c>
      <c r="F35" s="27">
        <v>7542.04</v>
      </c>
      <c r="G35" s="28">
        <v>1.181957E-2</v>
      </c>
      <c r="H35" s="23" t="s">
        <v>148</v>
      </c>
    </row>
    <row r="36" spans="1:8" x14ac:dyDescent="0.2">
      <c r="A36" s="24">
        <v>30</v>
      </c>
      <c r="B36" s="25" t="s">
        <v>67</v>
      </c>
      <c r="C36" s="25" t="s">
        <v>68</v>
      </c>
      <c r="D36" s="25" t="s">
        <v>13</v>
      </c>
      <c r="E36" s="26">
        <v>500000</v>
      </c>
      <c r="F36" s="27">
        <v>7319</v>
      </c>
      <c r="G36" s="28">
        <v>1.1470040000000001E-2</v>
      </c>
      <c r="H36" s="23" t="s">
        <v>148</v>
      </c>
    </row>
    <row r="37" spans="1:8" x14ac:dyDescent="0.2">
      <c r="A37" s="24">
        <v>31</v>
      </c>
      <c r="B37" s="25" t="s">
        <v>20</v>
      </c>
      <c r="C37" s="25" t="s">
        <v>21</v>
      </c>
      <c r="D37" s="25" t="s">
        <v>22</v>
      </c>
      <c r="E37" s="26">
        <v>2000000</v>
      </c>
      <c r="F37" s="27">
        <v>7152</v>
      </c>
      <c r="G37" s="28">
        <v>1.1208320000000001E-2</v>
      </c>
      <c r="H37" s="23" t="s">
        <v>148</v>
      </c>
    </row>
    <row r="38" spans="1:8" x14ac:dyDescent="0.2">
      <c r="A38" s="24">
        <v>32</v>
      </c>
      <c r="B38" s="25" t="s">
        <v>229</v>
      </c>
      <c r="C38" s="25" t="s">
        <v>230</v>
      </c>
      <c r="D38" s="25" t="s">
        <v>203</v>
      </c>
      <c r="E38" s="26">
        <v>640000</v>
      </c>
      <c r="F38" s="27">
        <v>7020.48</v>
      </c>
      <c r="G38" s="28">
        <v>1.100221E-2</v>
      </c>
      <c r="H38" s="23" t="s">
        <v>148</v>
      </c>
    </row>
    <row r="39" spans="1:8" x14ac:dyDescent="0.2">
      <c r="A39" s="24">
        <v>33</v>
      </c>
      <c r="B39" s="25" t="s">
        <v>342</v>
      </c>
      <c r="C39" s="25" t="s">
        <v>343</v>
      </c>
      <c r="D39" s="25" t="s">
        <v>221</v>
      </c>
      <c r="E39" s="26">
        <v>1300000</v>
      </c>
      <c r="F39" s="27">
        <v>7015.45</v>
      </c>
      <c r="G39" s="28">
        <v>1.099432E-2</v>
      </c>
      <c r="H39" s="23" t="s">
        <v>148</v>
      </c>
    </row>
    <row r="40" spans="1:8" x14ac:dyDescent="0.2">
      <c r="A40" s="24">
        <v>34</v>
      </c>
      <c r="B40" s="25" t="s">
        <v>191</v>
      </c>
      <c r="C40" s="25" t="s">
        <v>192</v>
      </c>
      <c r="D40" s="25" t="s">
        <v>28</v>
      </c>
      <c r="E40" s="26">
        <v>3600000</v>
      </c>
      <c r="F40" s="27">
        <v>6938.28</v>
      </c>
      <c r="G40" s="28">
        <v>1.087339E-2</v>
      </c>
      <c r="H40" s="23" t="s">
        <v>148</v>
      </c>
    </row>
    <row r="41" spans="1:8" ht="25.5" x14ac:dyDescent="0.2">
      <c r="A41" s="24">
        <v>35</v>
      </c>
      <c r="B41" s="25" t="s">
        <v>39</v>
      </c>
      <c r="C41" s="25" t="s">
        <v>40</v>
      </c>
      <c r="D41" s="25" t="s">
        <v>25</v>
      </c>
      <c r="E41" s="26">
        <v>140000</v>
      </c>
      <c r="F41" s="27">
        <v>6905.71</v>
      </c>
      <c r="G41" s="28">
        <v>1.082234E-2</v>
      </c>
      <c r="H41" s="23" t="s">
        <v>148</v>
      </c>
    </row>
    <row r="42" spans="1:8" x14ac:dyDescent="0.2">
      <c r="A42" s="24">
        <v>36</v>
      </c>
      <c r="B42" s="25" t="s">
        <v>344</v>
      </c>
      <c r="C42" s="25" t="s">
        <v>345</v>
      </c>
      <c r="D42" s="25" t="s">
        <v>346</v>
      </c>
      <c r="E42" s="26">
        <v>413974</v>
      </c>
      <c r="F42" s="27">
        <v>6658.9787770000003</v>
      </c>
      <c r="G42" s="28">
        <v>1.0435679999999999E-2</v>
      </c>
      <c r="H42" s="23" t="s">
        <v>148</v>
      </c>
    </row>
    <row r="43" spans="1:8" ht="25.5" x14ac:dyDescent="0.2">
      <c r="A43" s="24">
        <v>37</v>
      </c>
      <c r="B43" s="25" t="s">
        <v>347</v>
      </c>
      <c r="C43" s="25" t="s">
        <v>348</v>
      </c>
      <c r="D43" s="25" t="s">
        <v>89</v>
      </c>
      <c r="E43" s="26">
        <v>425000</v>
      </c>
      <c r="F43" s="27">
        <v>6459.7875000000004</v>
      </c>
      <c r="G43" s="28">
        <v>1.012351E-2</v>
      </c>
      <c r="H43" s="23" t="s">
        <v>148</v>
      </c>
    </row>
    <row r="44" spans="1:8" x14ac:dyDescent="0.2">
      <c r="A44" s="24">
        <v>38</v>
      </c>
      <c r="B44" s="25" t="s">
        <v>255</v>
      </c>
      <c r="C44" s="25" t="s">
        <v>256</v>
      </c>
      <c r="D44" s="25" t="s">
        <v>203</v>
      </c>
      <c r="E44" s="26">
        <v>260000</v>
      </c>
      <c r="F44" s="27">
        <v>6444.88</v>
      </c>
      <c r="G44" s="28">
        <v>1.010015E-2</v>
      </c>
      <c r="H44" s="23" t="s">
        <v>148</v>
      </c>
    </row>
    <row r="45" spans="1:8" x14ac:dyDescent="0.2">
      <c r="A45" s="24">
        <v>39</v>
      </c>
      <c r="B45" s="25" t="s">
        <v>349</v>
      </c>
      <c r="C45" s="25" t="s">
        <v>350</v>
      </c>
      <c r="D45" s="25" t="s">
        <v>248</v>
      </c>
      <c r="E45" s="26">
        <v>120000</v>
      </c>
      <c r="F45" s="27">
        <v>6374.1</v>
      </c>
      <c r="G45" s="28">
        <v>9.98923E-3</v>
      </c>
      <c r="H45" s="23" t="s">
        <v>148</v>
      </c>
    </row>
    <row r="46" spans="1:8" x14ac:dyDescent="0.2">
      <c r="A46" s="24">
        <v>40</v>
      </c>
      <c r="B46" s="25" t="s">
        <v>351</v>
      </c>
      <c r="C46" s="25" t="s">
        <v>352</v>
      </c>
      <c r="D46" s="25" t="s">
        <v>353</v>
      </c>
      <c r="E46" s="26">
        <v>1545000</v>
      </c>
      <c r="F46" s="27">
        <v>6330.6374999999998</v>
      </c>
      <c r="G46" s="28">
        <v>9.9211100000000003E-3</v>
      </c>
      <c r="H46" s="23" t="s">
        <v>148</v>
      </c>
    </row>
    <row r="47" spans="1:8" x14ac:dyDescent="0.2">
      <c r="A47" s="24">
        <v>41</v>
      </c>
      <c r="B47" s="25" t="s">
        <v>34</v>
      </c>
      <c r="C47" s="25" t="s">
        <v>35</v>
      </c>
      <c r="D47" s="25" t="s">
        <v>16</v>
      </c>
      <c r="E47" s="26">
        <v>2250000</v>
      </c>
      <c r="F47" s="27">
        <v>6265.5749999999998</v>
      </c>
      <c r="G47" s="28">
        <v>9.8191500000000004E-3</v>
      </c>
      <c r="H47" s="23" t="s">
        <v>148</v>
      </c>
    </row>
    <row r="48" spans="1:8" x14ac:dyDescent="0.2">
      <c r="A48" s="24">
        <v>42</v>
      </c>
      <c r="B48" s="25" t="s">
        <v>354</v>
      </c>
      <c r="C48" s="25" t="s">
        <v>355</v>
      </c>
      <c r="D48" s="25" t="s">
        <v>233</v>
      </c>
      <c r="E48" s="26">
        <v>3100000</v>
      </c>
      <c r="F48" s="27">
        <v>6252.7</v>
      </c>
      <c r="G48" s="28">
        <v>9.7989700000000006E-3</v>
      </c>
      <c r="H48" s="23" t="s">
        <v>148</v>
      </c>
    </row>
    <row r="49" spans="1:8" x14ac:dyDescent="0.2">
      <c r="A49" s="24">
        <v>43</v>
      </c>
      <c r="B49" s="25" t="s">
        <v>257</v>
      </c>
      <c r="C49" s="25" t="s">
        <v>258</v>
      </c>
      <c r="D49" s="25" t="s">
        <v>66</v>
      </c>
      <c r="E49" s="26">
        <v>120000</v>
      </c>
      <c r="F49" s="27">
        <v>6177.54</v>
      </c>
      <c r="G49" s="28">
        <v>9.6811899999999992E-3</v>
      </c>
      <c r="H49" s="23" t="s">
        <v>148</v>
      </c>
    </row>
    <row r="50" spans="1:8" x14ac:dyDescent="0.2">
      <c r="A50" s="24">
        <v>44</v>
      </c>
      <c r="B50" s="25" t="s">
        <v>304</v>
      </c>
      <c r="C50" s="25" t="s">
        <v>305</v>
      </c>
      <c r="D50" s="25" t="s">
        <v>71</v>
      </c>
      <c r="E50" s="26">
        <v>220000</v>
      </c>
      <c r="F50" s="27">
        <v>6092.57</v>
      </c>
      <c r="G50" s="28">
        <v>9.5480200000000008E-3</v>
      </c>
      <c r="H50" s="23" t="s">
        <v>148</v>
      </c>
    </row>
    <row r="51" spans="1:8" x14ac:dyDescent="0.2">
      <c r="A51" s="24">
        <v>45</v>
      </c>
      <c r="B51" s="25" t="s">
        <v>286</v>
      </c>
      <c r="C51" s="25" t="s">
        <v>287</v>
      </c>
      <c r="D51" s="25" t="s">
        <v>61</v>
      </c>
      <c r="E51" s="26">
        <v>506210</v>
      </c>
      <c r="F51" s="27">
        <v>5995.5512399999998</v>
      </c>
      <c r="G51" s="28">
        <v>9.39598E-3</v>
      </c>
      <c r="H51" s="23" t="s">
        <v>148</v>
      </c>
    </row>
    <row r="52" spans="1:8" x14ac:dyDescent="0.2">
      <c r="A52" s="24">
        <v>46</v>
      </c>
      <c r="B52" s="25" t="s">
        <v>96</v>
      </c>
      <c r="C52" s="25" t="s">
        <v>97</v>
      </c>
      <c r="D52" s="25" t="s">
        <v>66</v>
      </c>
      <c r="E52" s="26">
        <v>195000</v>
      </c>
      <c r="F52" s="27">
        <v>5951.1075000000001</v>
      </c>
      <c r="G52" s="28">
        <v>9.3263300000000007E-3</v>
      </c>
      <c r="H52" s="23" t="s">
        <v>148</v>
      </c>
    </row>
    <row r="53" spans="1:8" ht="25.5" x14ac:dyDescent="0.2">
      <c r="A53" s="24">
        <v>47</v>
      </c>
      <c r="B53" s="25" t="s">
        <v>356</v>
      </c>
      <c r="C53" s="25" t="s">
        <v>357</v>
      </c>
      <c r="D53" s="25" t="s">
        <v>25</v>
      </c>
      <c r="E53" s="26">
        <v>225000</v>
      </c>
      <c r="F53" s="27">
        <v>5875.0874999999996</v>
      </c>
      <c r="G53" s="28">
        <v>9.2072000000000005E-3</v>
      </c>
      <c r="H53" s="23" t="s">
        <v>148</v>
      </c>
    </row>
    <row r="54" spans="1:8" x14ac:dyDescent="0.2">
      <c r="A54" s="24">
        <v>48</v>
      </c>
      <c r="B54" s="25" t="s">
        <v>358</v>
      </c>
      <c r="C54" s="25" t="s">
        <v>359</v>
      </c>
      <c r="D54" s="25" t="s">
        <v>33</v>
      </c>
      <c r="E54" s="26">
        <v>140000</v>
      </c>
      <c r="F54" s="27">
        <v>5848.43</v>
      </c>
      <c r="G54" s="28">
        <v>9.1654200000000005E-3</v>
      </c>
      <c r="H54" s="23" t="s">
        <v>148</v>
      </c>
    </row>
    <row r="55" spans="1:8" x14ac:dyDescent="0.2">
      <c r="A55" s="24">
        <v>49</v>
      </c>
      <c r="B55" s="25" t="s">
        <v>296</v>
      </c>
      <c r="C55" s="25" t="s">
        <v>297</v>
      </c>
      <c r="D55" s="25" t="s">
        <v>277</v>
      </c>
      <c r="E55" s="26">
        <v>501344</v>
      </c>
      <c r="F55" s="27">
        <v>5753.925088</v>
      </c>
      <c r="G55" s="28">
        <v>9.0173100000000006E-3</v>
      </c>
      <c r="H55" s="23" t="s">
        <v>148</v>
      </c>
    </row>
    <row r="56" spans="1:8" ht="25.5" x14ac:dyDescent="0.2">
      <c r="A56" s="24">
        <v>50</v>
      </c>
      <c r="B56" s="25" t="s">
        <v>360</v>
      </c>
      <c r="C56" s="25" t="s">
        <v>361</v>
      </c>
      <c r="D56" s="25" t="s">
        <v>53</v>
      </c>
      <c r="E56" s="26">
        <v>1780000</v>
      </c>
      <c r="F56" s="27">
        <v>5692.44</v>
      </c>
      <c r="G56" s="28">
        <v>8.9209600000000003E-3</v>
      </c>
      <c r="H56" s="23" t="s">
        <v>148</v>
      </c>
    </row>
    <row r="57" spans="1:8" x14ac:dyDescent="0.2">
      <c r="A57" s="24">
        <v>51</v>
      </c>
      <c r="B57" s="25" t="s">
        <v>106</v>
      </c>
      <c r="C57" s="25" t="s">
        <v>107</v>
      </c>
      <c r="D57" s="25" t="s">
        <v>71</v>
      </c>
      <c r="E57" s="26">
        <v>165000</v>
      </c>
      <c r="F57" s="27">
        <v>5571.06</v>
      </c>
      <c r="G57" s="28">
        <v>8.7307400000000007E-3</v>
      </c>
      <c r="H57" s="23" t="s">
        <v>148</v>
      </c>
    </row>
    <row r="58" spans="1:8" x14ac:dyDescent="0.2">
      <c r="A58" s="24">
        <v>52</v>
      </c>
      <c r="B58" s="25" t="s">
        <v>100</v>
      </c>
      <c r="C58" s="25" t="s">
        <v>101</v>
      </c>
      <c r="D58" s="25" t="s">
        <v>45</v>
      </c>
      <c r="E58" s="26">
        <v>98000</v>
      </c>
      <c r="F58" s="27">
        <v>5435.3249999999998</v>
      </c>
      <c r="G58" s="28">
        <v>8.5180199999999994E-3</v>
      </c>
      <c r="H58" s="23" t="s">
        <v>148</v>
      </c>
    </row>
    <row r="59" spans="1:8" x14ac:dyDescent="0.2">
      <c r="A59" s="24">
        <v>53</v>
      </c>
      <c r="B59" s="25" t="s">
        <v>43</v>
      </c>
      <c r="C59" s="25" t="s">
        <v>44</v>
      </c>
      <c r="D59" s="25" t="s">
        <v>45</v>
      </c>
      <c r="E59" s="26">
        <v>348687</v>
      </c>
      <c r="F59" s="27">
        <v>5435.1586125000003</v>
      </c>
      <c r="G59" s="28">
        <v>8.5177599999999992E-3</v>
      </c>
      <c r="H59" s="23" t="s">
        <v>148</v>
      </c>
    </row>
    <row r="60" spans="1:8" x14ac:dyDescent="0.2">
      <c r="A60" s="24">
        <v>54</v>
      </c>
      <c r="B60" s="25" t="s">
        <v>362</v>
      </c>
      <c r="C60" s="25" t="s">
        <v>363</v>
      </c>
      <c r="D60" s="25" t="s">
        <v>272</v>
      </c>
      <c r="E60" s="26">
        <v>800000</v>
      </c>
      <c r="F60" s="27">
        <v>5395.6</v>
      </c>
      <c r="G60" s="28">
        <v>8.4557599999999997E-3</v>
      </c>
      <c r="H60" s="23" t="s">
        <v>148</v>
      </c>
    </row>
    <row r="61" spans="1:8" x14ac:dyDescent="0.2">
      <c r="A61" s="24">
        <v>55</v>
      </c>
      <c r="B61" s="25" t="s">
        <v>364</v>
      </c>
      <c r="C61" s="25" t="s">
        <v>365</v>
      </c>
      <c r="D61" s="25" t="s">
        <v>38</v>
      </c>
      <c r="E61" s="26">
        <v>525000</v>
      </c>
      <c r="F61" s="27">
        <v>5319.8249999999998</v>
      </c>
      <c r="G61" s="28">
        <v>8.3370100000000006E-3</v>
      </c>
      <c r="H61" s="23" t="s">
        <v>148</v>
      </c>
    </row>
    <row r="62" spans="1:8" x14ac:dyDescent="0.2">
      <c r="A62" s="24">
        <v>56</v>
      </c>
      <c r="B62" s="25" t="s">
        <v>227</v>
      </c>
      <c r="C62" s="25" t="s">
        <v>228</v>
      </c>
      <c r="D62" s="25" t="s">
        <v>71</v>
      </c>
      <c r="E62" s="26">
        <v>1240100</v>
      </c>
      <c r="F62" s="27">
        <v>5283.4460499999996</v>
      </c>
      <c r="G62" s="28">
        <v>8.2799999999999992E-3</v>
      </c>
      <c r="H62" s="23" t="s">
        <v>148</v>
      </c>
    </row>
    <row r="63" spans="1:8" x14ac:dyDescent="0.2">
      <c r="A63" s="24">
        <v>57</v>
      </c>
      <c r="B63" s="25" t="s">
        <v>124</v>
      </c>
      <c r="C63" s="25" t="s">
        <v>125</v>
      </c>
      <c r="D63" s="25" t="s">
        <v>71</v>
      </c>
      <c r="E63" s="26">
        <v>450000</v>
      </c>
      <c r="F63" s="27">
        <v>5261.1750000000002</v>
      </c>
      <c r="G63" s="28">
        <v>8.2451E-3</v>
      </c>
      <c r="H63" s="23" t="s">
        <v>148</v>
      </c>
    </row>
    <row r="64" spans="1:8" x14ac:dyDescent="0.2">
      <c r="A64" s="24">
        <v>58</v>
      </c>
      <c r="B64" s="25" t="s">
        <v>244</v>
      </c>
      <c r="C64" s="25" t="s">
        <v>245</v>
      </c>
      <c r="D64" s="25" t="s">
        <v>61</v>
      </c>
      <c r="E64" s="26">
        <v>300000</v>
      </c>
      <c r="F64" s="27">
        <v>4929.8999999999996</v>
      </c>
      <c r="G64" s="28">
        <v>7.7259399999999997E-3</v>
      </c>
      <c r="H64" s="23" t="s">
        <v>148</v>
      </c>
    </row>
    <row r="65" spans="1:8" ht="25.5" x14ac:dyDescent="0.2">
      <c r="A65" s="24">
        <v>59</v>
      </c>
      <c r="B65" s="25" t="s">
        <v>284</v>
      </c>
      <c r="C65" s="25" t="s">
        <v>285</v>
      </c>
      <c r="D65" s="25" t="s">
        <v>200</v>
      </c>
      <c r="E65" s="26">
        <v>200000</v>
      </c>
      <c r="F65" s="27">
        <v>4849.5</v>
      </c>
      <c r="G65" s="28">
        <v>7.5999400000000003E-3</v>
      </c>
      <c r="H65" s="23" t="s">
        <v>148</v>
      </c>
    </row>
    <row r="66" spans="1:8" x14ac:dyDescent="0.2">
      <c r="A66" s="24">
        <v>60</v>
      </c>
      <c r="B66" s="25" t="s">
        <v>112</v>
      </c>
      <c r="C66" s="25" t="s">
        <v>113</v>
      </c>
      <c r="D66" s="25" t="s">
        <v>45</v>
      </c>
      <c r="E66" s="26">
        <v>830000</v>
      </c>
      <c r="F66" s="27">
        <v>4677.88</v>
      </c>
      <c r="G66" s="28">
        <v>7.33098E-3</v>
      </c>
      <c r="H66" s="23" t="s">
        <v>148</v>
      </c>
    </row>
    <row r="67" spans="1:8" x14ac:dyDescent="0.2">
      <c r="A67" s="24">
        <v>61</v>
      </c>
      <c r="B67" s="25" t="s">
        <v>366</v>
      </c>
      <c r="C67" s="25" t="s">
        <v>367</v>
      </c>
      <c r="D67" s="25" t="s">
        <v>38</v>
      </c>
      <c r="E67" s="26">
        <v>146498</v>
      </c>
      <c r="F67" s="27">
        <v>4487.7464829999999</v>
      </c>
      <c r="G67" s="28">
        <v>7.0330100000000001E-3</v>
      </c>
      <c r="H67" s="23" t="s">
        <v>148</v>
      </c>
    </row>
    <row r="68" spans="1:8" x14ac:dyDescent="0.2">
      <c r="A68" s="24">
        <v>62</v>
      </c>
      <c r="B68" s="25" t="s">
        <v>118</v>
      </c>
      <c r="C68" s="25" t="s">
        <v>119</v>
      </c>
      <c r="D68" s="25" t="s">
        <v>66</v>
      </c>
      <c r="E68" s="26">
        <v>614000</v>
      </c>
      <c r="F68" s="27">
        <v>4419.2650000000003</v>
      </c>
      <c r="G68" s="28">
        <v>6.92569E-3</v>
      </c>
      <c r="H68" s="23" t="s">
        <v>148</v>
      </c>
    </row>
    <row r="69" spans="1:8" x14ac:dyDescent="0.2">
      <c r="A69" s="24">
        <v>63</v>
      </c>
      <c r="B69" s="25" t="s">
        <v>122</v>
      </c>
      <c r="C69" s="25" t="s">
        <v>123</v>
      </c>
      <c r="D69" s="25" t="s">
        <v>45</v>
      </c>
      <c r="E69" s="26">
        <v>1893584</v>
      </c>
      <c r="F69" s="27">
        <v>4098.2838511999998</v>
      </c>
      <c r="G69" s="28">
        <v>6.4226600000000002E-3</v>
      </c>
      <c r="H69" s="23" t="s">
        <v>148</v>
      </c>
    </row>
    <row r="70" spans="1:8" ht="25.5" x14ac:dyDescent="0.2">
      <c r="A70" s="24">
        <v>64</v>
      </c>
      <c r="B70" s="25" t="s">
        <v>251</v>
      </c>
      <c r="C70" s="25" t="s">
        <v>252</v>
      </c>
      <c r="D70" s="25" t="s">
        <v>25</v>
      </c>
      <c r="E70" s="26">
        <v>209000</v>
      </c>
      <c r="F70" s="27">
        <v>4060.1385</v>
      </c>
      <c r="G70" s="28">
        <v>6.3628799999999996E-3</v>
      </c>
      <c r="H70" s="23" t="s">
        <v>148</v>
      </c>
    </row>
    <row r="71" spans="1:8" x14ac:dyDescent="0.2">
      <c r="A71" s="24">
        <v>65</v>
      </c>
      <c r="B71" s="25" t="s">
        <v>196</v>
      </c>
      <c r="C71" s="25" t="s">
        <v>197</v>
      </c>
      <c r="D71" s="25" t="s">
        <v>38</v>
      </c>
      <c r="E71" s="26">
        <v>829572</v>
      </c>
      <c r="F71" s="27">
        <v>3876.17517</v>
      </c>
      <c r="G71" s="28">
        <v>6.0745800000000004E-3</v>
      </c>
      <c r="H71" s="23" t="s">
        <v>148</v>
      </c>
    </row>
    <row r="72" spans="1:8" x14ac:dyDescent="0.2">
      <c r="A72" s="24">
        <v>66</v>
      </c>
      <c r="B72" s="25" t="s">
        <v>98</v>
      </c>
      <c r="C72" s="25" t="s">
        <v>99</v>
      </c>
      <c r="D72" s="25" t="s">
        <v>22</v>
      </c>
      <c r="E72" s="26">
        <v>240000</v>
      </c>
      <c r="F72" s="27">
        <v>3568.44</v>
      </c>
      <c r="G72" s="28">
        <v>5.5923099999999996E-3</v>
      </c>
      <c r="H72" s="23" t="s">
        <v>148</v>
      </c>
    </row>
    <row r="73" spans="1:8" x14ac:dyDescent="0.2">
      <c r="A73" s="24">
        <v>67</v>
      </c>
      <c r="B73" s="25" t="s">
        <v>131</v>
      </c>
      <c r="C73" s="25" t="s">
        <v>132</v>
      </c>
      <c r="D73" s="25" t="s">
        <v>56</v>
      </c>
      <c r="E73" s="26">
        <v>1346700</v>
      </c>
      <c r="F73" s="27">
        <v>3435.4317000000001</v>
      </c>
      <c r="G73" s="28">
        <v>5.3838699999999998E-3</v>
      </c>
      <c r="H73" s="23" t="s">
        <v>148</v>
      </c>
    </row>
    <row r="74" spans="1:8" x14ac:dyDescent="0.2">
      <c r="A74" s="24">
        <v>68</v>
      </c>
      <c r="B74" s="25" t="s">
        <v>368</v>
      </c>
      <c r="C74" s="25" t="s">
        <v>369</v>
      </c>
      <c r="D74" s="25" t="s">
        <v>370</v>
      </c>
      <c r="E74" s="26">
        <v>825000</v>
      </c>
      <c r="F74" s="27">
        <v>3285.15</v>
      </c>
      <c r="G74" s="28">
        <v>5.1483500000000003E-3</v>
      </c>
      <c r="H74" s="23" t="s">
        <v>148</v>
      </c>
    </row>
    <row r="75" spans="1:8" x14ac:dyDescent="0.2">
      <c r="A75" s="24">
        <v>69</v>
      </c>
      <c r="B75" s="25" t="s">
        <v>275</v>
      </c>
      <c r="C75" s="25" t="s">
        <v>276</v>
      </c>
      <c r="D75" s="25" t="s">
        <v>277</v>
      </c>
      <c r="E75" s="26">
        <v>575000</v>
      </c>
      <c r="F75" s="27">
        <v>3245.0124999999998</v>
      </c>
      <c r="G75" s="28">
        <v>5.08545E-3</v>
      </c>
      <c r="H75" s="23" t="s">
        <v>148</v>
      </c>
    </row>
    <row r="76" spans="1:8" x14ac:dyDescent="0.2">
      <c r="A76" s="24">
        <v>70</v>
      </c>
      <c r="B76" s="25" t="s">
        <v>49</v>
      </c>
      <c r="C76" s="25" t="s">
        <v>50</v>
      </c>
      <c r="D76" s="25" t="s">
        <v>22</v>
      </c>
      <c r="E76" s="26">
        <v>810000</v>
      </c>
      <c r="F76" s="27">
        <v>3040.74</v>
      </c>
      <c r="G76" s="28">
        <v>4.76532E-3</v>
      </c>
      <c r="H76" s="23" t="s">
        <v>148</v>
      </c>
    </row>
    <row r="77" spans="1:8" x14ac:dyDescent="0.2">
      <c r="A77" s="24">
        <v>71</v>
      </c>
      <c r="B77" s="25" t="s">
        <v>310</v>
      </c>
      <c r="C77" s="25" t="s">
        <v>311</v>
      </c>
      <c r="D77" s="25" t="s">
        <v>272</v>
      </c>
      <c r="E77" s="26">
        <v>5663245</v>
      </c>
      <c r="F77" s="27">
        <v>3004.3514725</v>
      </c>
      <c r="G77" s="28">
        <v>4.7083000000000003E-3</v>
      </c>
      <c r="H77" s="23" t="s">
        <v>148</v>
      </c>
    </row>
    <row r="78" spans="1:8" x14ac:dyDescent="0.2">
      <c r="A78" s="24">
        <v>72</v>
      </c>
      <c r="B78" s="25" t="s">
        <v>314</v>
      </c>
      <c r="C78" s="25" t="s">
        <v>315</v>
      </c>
      <c r="D78" s="25" t="s">
        <v>316</v>
      </c>
      <c r="E78" s="26">
        <v>321999</v>
      </c>
      <c r="F78" s="27">
        <v>1867.272201</v>
      </c>
      <c r="G78" s="28">
        <v>2.9263100000000001E-3</v>
      </c>
      <c r="H78" s="23" t="s">
        <v>148</v>
      </c>
    </row>
    <row r="79" spans="1:8" x14ac:dyDescent="0.2">
      <c r="A79" s="21"/>
      <c r="B79" s="21"/>
      <c r="C79" s="22" t="s">
        <v>147</v>
      </c>
      <c r="D79" s="21"/>
      <c r="E79" s="21" t="s">
        <v>148</v>
      </c>
      <c r="F79" s="29">
        <v>603480.92100720003</v>
      </c>
      <c r="G79" s="30">
        <v>0.94575043000000003</v>
      </c>
      <c r="H79" s="23" t="s">
        <v>148</v>
      </c>
    </row>
    <row r="80" spans="1:8" x14ac:dyDescent="0.2">
      <c r="A80" s="21"/>
      <c r="B80" s="21"/>
      <c r="C80" s="31"/>
      <c r="D80" s="21"/>
      <c r="E80" s="21"/>
      <c r="F80" s="32"/>
      <c r="G80" s="32"/>
      <c r="H80" s="23" t="s">
        <v>148</v>
      </c>
    </row>
    <row r="81" spans="1:8" x14ac:dyDescent="0.2">
      <c r="A81" s="21"/>
      <c r="B81" s="21"/>
      <c r="C81" s="22" t="s">
        <v>149</v>
      </c>
      <c r="D81" s="21"/>
      <c r="E81" s="21"/>
      <c r="F81" s="21"/>
      <c r="G81" s="21"/>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151</v>
      </c>
      <c r="D84" s="21"/>
      <c r="E84" s="21"/>
      <c r="F84" s="21"/>
      <c r="G84" s="21"/>
      <c r="H84" s="23" t="s">
        <v>148</v>
      </c>
    </row>
    <row r="85" spans="1:8" x14ac:dyDescent="0.2">
      <c r="A85" s="21"/>
      <c r="B85" s="21"/>
      <c r="C85" s="22" t="s">
        <v>147</v>
      </c>
      <c r="D85" s="21"/>
      <c r="E85" s="21" t="s">
        <v>148</v>
      </c>
      <c r="F85" s="33" t="s">
        <v>150</v>
      </c>
      <c r="G85" s="30">
        <v>0</v>
      </c>
      <c r="H85" s="23" t="s">
        <v>148</v>
      </c>
    </row>
    <row r="86" spans="1:8" x14ac:dyDescent="0.2">
      <c r="A86" s="21"/>
      <c r="B86" s="21"/>
      <c r="C86" s="31"/>
      <c r="D86" s="21"/>
      <c r="E86" s="21"/>
      <c r="F86" s="32"/>
      <c r="G86" s="32"/>
      <c r="H86" s="23" t="s">
        <v>148</v>
      </c>
    </row>
    <row r="87" spans="1:8" x14ac:dyDescent="0.2">
      <c r="A87" s="21"/>
      <c r="B87" s="21"/>
      <c r="C87" s="22" t="s">
        <v>152</v>
      </c>
      <c r="D87" s="21"/>
      <c r="E87" s="21"/>
      <c r="F87" s="21"/>
      <c r="G87" s="21"/>
      <c r="H87" s="23" t="s">
        <v>148</v>
      </c>
    </row>
    <row r="88" spans="1:8" x14ac:dyDescent="0.2">
      <c r="A88" s="21"/>
      <c r="B88" s="21"/>
      <c r="C88" s="22" t="s">
        <v>147</v>
      </c>
      <c r="D88" s="21"/>
      <c r="E88" s="21" t="s">
        <v>148</v>
      </c>
      <c r="F88" s="33" t="s">
        <v>150</v>
      </c>
      <c r="G88" s="30">
        <v>0</v>
      </c>
      <c r="H88" s="23" t="s">
        <v>148</v>
      </c>
    </row>
    <row r="89" spans="1:8" x14ac:dyDescent="0.2">
      <c r="A89" s="21"/>
      <c r="B89" s="21"/>
      <c r="C89" s="31"/>
      <c r="D89" s="21"/>
      <c r="E89" s="21"/>
      <c r="F89" s="32"/>
      <c r="G89" s="32"/>
      <c r="H89" s="23" t="s">
        <v>148</v>
      </c>
    </row>
    <row r="90" spans="1:8" x14ac:dyDescent="0.2">
      <c r="A90" s="21"/>
      <c r="B90" s="21"/>
      <c r="C90" s="22" t="s">
        <v>153</v>
      </c>
      <c r="D90" s="21"/>
      <c r="E90" s="21"/>
      <c r="F90" s="32"/>
      <c r="G90" s="32"/>
      <c r="H90" s="23" t="s">
        <v>148</v>
      </c>
    </row>
    <row r="91" spans="1:8" x14ac:dyDescent="0.2">
      <c r="A91" s="21"/>
      <c r="B91" s="21"/>
      <c r="C91" s="22" t="s">
        <v>147</v>
      </c>
      <c r="D91" s="21"/>
      <c r="E91" s="21" t="s">
        <v>148</v>
      </c>
      <c r="F91" s="33" t="s">
        <v>150</v>
      </c>
      <c r="G91" s="30">
        <v>0</v>
      </c>
      <c r="H91" s="23" t="s">
        <v>148</v>
      </c>
    </row>
    <row r="92" spans="1:8" x14ac:dyDescent="0.2">
      <c r="A92" s="21"/>
      <c r="B92" s="21"/>
      <c r="C92" s="31"/>
      <c r="D92" s="21"/>
      <c r="E92" s="21"/>
      <c r="F92" s="32"/>
      <c r="G92" s="32"/>
      <c r="H92" s="23" t="s">
        <v>148</v>
      </c>
    </row>
    <row r="93" spans="1:8" x14ac:dyDescent="0.2">
      <c r="A93" s="21"/>
      <c r="B93" s="21"/>
      <c r="C93" s="22" t="s">
        <v>154</v>
      </c>
      <c r="D93" s="21"/>
      <c r="E93" s="21"/>
      <c r="F93" s="32"/>
      <c r="G93" s="32"/>
      <c r="H93" s="23" t="s">
        <v>148</v>
      </c>
    </row>
    <row r="94" spans="1:8" x14ac:dyDescent="0.2">
      <c r="A94" s="21"/>
      <c r="B94" s="21"/>
      <c r="C94" s="22" t="s">
        <v>147</v>
      </c>
      <c r="D94" s="21"/>
      <c r="E94" s="21" t="s">
        <v>148</v>
      </c>
      <c r="F94" s="33" t="s">
        <v>150</v>
      </c>
      <c r="G94" s="30">
        <v>0</v>
      </c>
      <c r="H94" s="23" t="s">
        <v>148</v>
      </c>
    </row>
    <row r="95" spans="1:8" x14ac:dyDescent="0.2">
      <c r="A95" s="21"/>
      <c r="B95" s="21"/>
      <c r="C95" s="31"/>
      <c r="D95" s="21"/>
      <c r="E95" s="21"/>
      <c r="F95" s="32"/>
      <c r="G95" s="32"/>
      <c r="H95" s="23" t="s">
        <v>148</v>
      </c>
    </row>
    <row r="96" spans="1:8" x14ac:dyDescent="0.2">
      <c r="A96" s="21"/>
      <c r="B96" s="21"/>
      <c r="C96" s="22" t="s">
        <v>155</v>
      </c>
      <c r="D96" s="21"/>
      <c r="E96" s="21"/>
      <c r="F96" s="29">
        <v>603480.92100720003</v>
      </c>
      <c r="G96" s="30">
        <v>0.94575043000000003</v>
      </c>
      <c r="H96" s="23" t="s">
        <v>148</v>
      </c>
    </row>
    <row r="97" spans="1:8" x14ac:dyDescent="0.2">
      <c r="A97" s="21"/>
      <c r="B97" s="21"/>
      <c r="C97" s="31"/>
      <c r="D97" s="21"/>
      <c r="E97" s="21"/>
      <c r="F97" s="32"/>
      <c r="G97" s="32"/>
      <c r="H97" s="23" t="s">
        <v>148</v>
      </c>
    </row>
    <row r="98" spans="1:8" x14ac:dyDescent="0.2">
      <c r="A98" s="21"/>
      <c r="B98" s="21"/>
      <c r="C98" s="22" t="s">
        <v>156</v>
      </c>
      <c r="D98" s="21"/>
      <c r="E98" s="21"/>
      <c r="F98" s="32"/>
      <c r="G98" s="32"/>
      <c r="H98" s="23" t="s">
        <v>148</v>
      </c>
    </row>
    <row r="99" spans="1:8" x14ac:dyDescent="0.2">
      <c r="A99" s="21"/>
      <c r="B99" s="21"/>
      <c r="C99" s="22" t="s">
        <v>10</v>
      </c>
      <c r="D99" s="21"/>
      <c r="E99" s="21"/>
      <c r="F99" s="32"/>
      <c r="G99" s="32"/>
      <c r="H99" s="23" t="s">
        <v>148</v>
      </c>
    </row>
    <row r="100" spans="1:8" x14ac:dyDescent="0.2">
      <c r="A100" s="21"/>
      <c r="B100" s="21"/>
      <c r="C100" s="22" t="s">
        <v>147</v>
      </c>
      <c r="D100" s="21"/>
      <c r="E100" s="21" t="s">
        <v>148</v>
      </c>
      <c r="F100" s="33" t="s">
        <v>150</v>
      </c>
      <c r="G100" s="30">
        <v>0</v>
      </c>
      <c r="H100" s="23" t="s">
        <v>148</v>
      </c>
    </row>
    <row r="101" spans="1:8" x14ac:dyDescent="0.2">
      <c r="A101" s="21"/>
      <c r="B101" s="21"/>
      <c r="C101" s="31"/>
      <c r="D101" s="21"/>
      <c r="E101" s="21"/>
      <c r="F101" s="32"/>
      <c r="G101" s="32"/>
      <c r="H101" s="23" t="s">
        <v>148</v>
      </c>
    </row>
    <row r="102" spans="1:8" x14ac:dyDescent="0.2">
      <c r="A102" s="21"/>
      <c r="B102" s="21"/>
      <c r="C102" s="22" t="s">
        <v>157</v>
      </c>
      <c r="D102" s="21"/>
      <c r="E102" s="21"/>
      <c r="F102" s="21"/>
      <c r="G102" s="21"/>
      <c r="H102" s="23" t="s">
        <v>148</v>
      </c>
    </row>
    <row r="103" spans="1:8" x14ac:dyDescent="0.2">
      <c r="A103" s="21"/>
      <c r="B103" s="21"/>
      <c r="C103" s="22" t="s">
        <v>147</v>
      </c>
      <c r="D103" s="21"/>
      <c r="E103" s="21" t="s">
        <v>148</v>
      </c>
      <c r="F103" s="33" t="s">
        <v>150</v>
      </c>
      <c r="G103" s="30">
        <v>0</v>
      </c>
      <c r="H103" s="23" t="s">
        <v>148</v>
      </c>
    </row>
    <row r="104" spans="1:8" x14ac:dyDescent="0.2">
      <c r="A104" s="21"/>
      <c r="B104" s="21"/>
      <c r="C104" s="31"/>
      <c r="D104" s="21"/>
      <c r="E104" s="21"/>
      <c r="F104" s="32"/>
      <c r="G104" s="32"/>
      <c r="H104" s="23" t="s">
        <v>148</v>
      </c>
    </row>
    <row r="105" spans="1:8" x14ac:dyDescent="0.2">
      <c r="A105" s="21"/>
      <c r="B105" s="21"/>
      <c r="C105" s="22"/>
      <c r="D105" s="21"/>
      <c r="E105" s="21"/>
      <c r="F105" s="21"/>
      <c r="G105" s="21"/>
      <c r="H105" s="23" t="s">
        <v>148</v>
      </c>
    </row>
    <row r="106" spans="1:8" x14ac:dyDescent="0.2">
      <c r="A106" s="21"/>
      <c r="B106" s="21"/>
      <c r="C106" s="22" t="s">
        <v>147</v>
      </c>
      <c r="D106" s="21"/>
      <c r="E106" s="21" t="s">
        <v>148</v>
      </c>
      <c r="F106" s="33" t="s">
        <v>150</v>
      </c>
      <c r="G106" s="30">
        <v>0</v>
      </c>
      <c r="H106" s="23" t="s">
        <v>148</v>
      </c>
    </row>
    <row r="107" spans="1:8" x14ac:dyDescent="0.2">
      <c r="A107" s="21"/>
      <c r="B107" s="21"/>
      <c r="C107" s="31"/>
      <c r="D107" s="21"/>
      <c r="E107" s="21"/>
      <c r="F107" s="32"/>
      <c r="G107" s="32"/>
      <c r="H107" s="23" t="s">
        <v>148</v>
      </c>
    </row>
    <row r="108" spans="1:8" x14ac:dyDescent="0.2">
      <c r="A108" s="21"/>
      <c r="B108" s="21"/>
      <c r="C108" s="22" t="s">
        <v>159</v>
      </c>
      <c r="D108" s="21"/>
      <c r="E108" s="21"/>
      <c r="F108" s="32"/>
      <c r="G108" s="32"/>
      <c r="H108" s="23" t="s">
        <v>148</v>
      </c>
    </row>
    <row r="109" spans="1:8" x14ac:dyDescent="0.2">
      <c r="A109" s="21"/>
      <c r="B109" s="21"/>
      <c r="C109" s="22" t="s">
        <v>147</v>
      </c>
      <c r="D109" s="21"/>
      <c r="E109" s="21" t="s">
        <v>148</v>
      </c>
      <c r="F109" s="33" t="s">
        <v>150</v>
      </c>
      <c r="G109" s="30">
        <v>0</v>
      </c>
      <c r="H109" s="23" t="s">
        <v>148</v>
      </c>
    </row>
    <row r="110" spans="1:8" x14ac:dyDescent="0.2">
      <c r="A110" s="21"/>
      <c r="B110" s="21"/>
      <c r="C110" s="31"/>
      <c r="D110" s="21"/>
      <c r="E110" s="21"/>
      <c r="F110" s="32"/>
      <c r="G110" s="32"/>
      <c r="H110" s="23" t="s">
        <v>148</v>
      </c>
    </row>
    <row r="111" spans="1:8" x14ac:dyDescent="0.2">
      <c r="A111" s="21"/>
      <c r="B111" s="21"/>
      <c r="C111" s="22" t="s">
        <v>160</v>
      </c>
      <c r="D111" s="21"/>
      <c r="E111" s="21"/>
      <c r="F111" s="29">
        <v>0</v>
      </c>
      <c r="G111" s="30">
        <v>0</v>
      </c>
      <c r="H111" s="23" t="s">
        <v>148</v>
      </c>
    </row>
    <row r="112" spans="1:8" x14ac:dyDescent="0.2">
      <c r="A112" s="21"/>
      <c r="B112" s="21"/>
      <c r="C112" s="31"/>
      <c r="D112" s="21"/>
      <c r="E112" s="21"/>
      <c r="F112" s="32"/>
      <c r="G112" s="32"/>
      <c r="H112" s="23" t="s">
        <v>148</v>
      </c>
    </row>
    <row r="113" spans="1:8" x14ac:dyDescent="0.2">
      <c r="A113" s="21"/>
      <c r="B113" s="21"/>
      <c r="C113" s="22" t="s">
        <v>161</v>
      </c>
      <c r="D113" s="21"/>
      <c r="E113" s="21"/>
      <c r="F113" s="32"/>
      <c r="G113" s="32"/>
      <c r="H113" s="23" t="s">
        <v>148</v>
      </c>
    </row>
    <row r="114" spans="1:8" x14ac:dyDescent="0.2">
      <c r="A114" s="21"/>
      <c r="B114" s="21"/>
      <c r="C114" s="22" t="s">
        <v>162</v>
      </c>
      <c r="D114" s="21"/>
      <c r="E114" s="21"/>
      <c r="F114" s="32"/>
      <c r="G114" s="32"/>
      <c r="H114" s="23" t="s">
        <v>148</v>
      </c>
    </row>
    <row r="115" spans="1:8" x14ac:dyDescent="0.2">
      <c r="A115" s="21"/>
      <c r="B115" s="21"/>
      <c r="C115" s="22" t="s">
        <v>147</v>
      </c>
      <c r="D115" s="21"/>
      <c r="E115" s="21" t="s">
        <v>148</v>
      </c>
      <c r="F115" s="33" t="s">
        <v>150</v>
      </c>
      <c r="G115" s="30">
        <v>0</v>
      </c>
      <c r="H115" s="23" t="s">
        <v>148</v>
      </c>
    </row>
    <row r="116" spans="1:8" x14ac:dyDescent="0.2">
      <c r="A116" s="21"/>
      <c r="B116" s="21"/>
      <c r="C116" s="31"/>
      <c r="D116" s="21"/>
      <c r="E116" s="21"/>
      <c r="F116" s="32"/>
      <c r="G116" s="32"/>
      <c r="H116" s="23" t="s">
        <v>148</v>
      </c>
    </row>
    <row r="117" spans="1:8" x14ac:dyDescent="0.2">
      <c r="A117" s="21"/>
      <c r="B117" s="21"/>
      <c r="C117" s="22" t="s">
        <v>163</v>
      </c>
      <c r="D117" s="21"/>
      <c r="E117" s="21"/>
      <c r="F117" s="32"/>
      <c r="G117" s="32"/>
      <c r="H117" s="23" t="s">
        <v>148</v>
      </c>
    </row>
    <row r="118" spans="1:8" x14ac:dyDescent="0.2">
      <c r="A118" s="21"/>
      <c r="B118" s="21"/>
      <c r="C118" s="22" t="s">
        <v>147</v>
      </c>
      <c r="D118" s="21"/>
      <c r="E118" s="21" t="s">
        <v>148</v>
      </c>
      <c r="F118" s="33" t="s">
        <v>150</v>
      </c>
      <c r="G118" s="30">
        <v>0</v>
      </c>
      <c r="H118" s="23" t="s">
        <v>148</v>
      </c>
    </row>
    <row r="119" spans="1:8" x14ac:dyDescent="0.2">
      <c r="A119" s="21"/>
      <c r="B119" s="21"/>
      <c r="C119" s="31"/>
      <c r="D119" s="21"/>
      <c r="E119" s="21"/>
      <c r="F119" s="32"/>
      <c r="G119" s="32"/>
      <c r="H119" s="23" t="s">
        <v>148</v>
      </c>
    </row>
    <row r="120" spans="1:8" x14ac:dyDescent="0.2">
      <c r="A120" s="21"/>
      <c r="B120" s="21"/>
      <c r="C120" s="22" t="s">
        <v>164</v>
      </c>
      <c r="D120" s="21"/>
      <c r="E120" s="21"/>
      <c r="F120" s="32"/>
      <c r="G120" s="32"/>
      <c r="H120" s="23" t="s">
        <v>148</v>
      </c>
    </row>
    <row r="121" spans="1:8" x14ac:dyDescent="0.2">
      <c r="A121" s="21"/>
      <c r="B121" s="21"/>
      <c r="C121" s="22" t="s">
        <v>147</v>
      </c>
      <c r="D121" s="21"/>
      <c r="E121" s="21" t="s">
        <v>148</v>
      </c>
      <c r="F121" s="33" t="s">
        <v>150</v>
      </c>
      <c r="G121" s="30">
        <v>0</v>
      </c>
      <c r="H121" s="23" t="s">
        <v>148</v>
      </c>
    </row>
    <row r="122" spans="1:8" x14ac:dyDescent="0.2">
      <c r="A122" s="21"/>
      <c r="B122" s="21"/>
      <c r="C122" s="31"/>
      <c r="D122" s="21"/>
      <c r="E122" s="21"/>
      <c r="F122" s="32"/>
      <c r="G122" s="32"/>
      <c r="H122" s="23" t="s">
        <v>148</v>
      </c>
    </row>
    <row r="123" spans="1:8" x14ac:dyDescent="0.2">
      <c r="A123" s="21"/>
      <c r="B123" s="21"/>
      <c r="C123" s="22" t="s">
        <v>165</v>
      </c>
      <c r="D123" s="21"/>
      <c r="E123" s="21"/>
      <c r="F123" s="32"/>
      <c r="G123" s="32"/>
      <c r="H123" s="23" t="s">
        <v>148</v>
      </c>
    </row>
    <row r="124" spans="1:8" x14ac:dyDescent="0.2">
      <c r="A124" s="24">
        <v>1</v>
      </c>
      <c r="B124" s="25"/>
      <c r="C124" s="25" t="s">
        <v>166</v>
      </c>
      <c r="D124" s="25"/>
      <c r="E124" s="35"/>
      <c r="F124" s="27">
        <v>18839.141139685998</v>
      </c>
      <c r="G124" s="28">
        <v>2.9523919999999999E-2</v>
      </c>
      <c r="H124" s="23">
        <v>6.76</v>
      </c>
    </row>
    <row r="125" spans="1:8" x14ac:dyDescent="0.2">
      <c r="A125" s="21"/>
      <c r="B125" s="21"/>
      <c r="C125" s="22" t="s">
        <v>147</v>
      </c>
      <c r="D125" s="21"/>
      <c r="E125" s="21" t="s">
        <v>148</v>
      </c>
      <c r="F125" s="29">
        <v>18839.141139685998</v>
      </c>
      <c r="G125" s="30">
        <v>2.9523919999999999E-2</v>
      </c>
      <c r="H125" s="23" t="s">
        <v>148</v>
      </c>
    </row>
    <row r="126" spans="1:8" x14ac:dyDescent="0.2">
      <c r="A126" s="21"/>
      <c r="B126" s="21"/>
      <c r="C126" s="31"/>
      <c r="D126" s="21"/>
      <c r="E126" s="21"/>
      <c r="F126" s="32"/>
      <c r="G126" s="32"/>
      <c r="H126" s="23" t="s">
        <v>148</v>
      </c>
    </row>
    <row r="127" spans="1:8" x14ac:dyDescent="0.2">
      <c r="A127" s="21"/>
      <c r="B127" s="21"/>
      <c r="C127" s="22" t="s">
        <v>167</v>
      </c>
      <c r="D127" s="21"/>
      <c r="E127" s="21"/>
      <c r="F127" s="29">
        <v>18839.141139685998</v>
      </c>
      <c r="G127" s="30">
        <v>2.9523919999999999E-2</v>
      </c>
      <c r="H127" s="23" t="s">
        <v>148</v>
      </c>
    </row>
    <row r="128" spans="1:8" x14ac:dyDescent="0.2">
      <c r="A128" s="21"/>
      <c r="B128" s="21"/>
      <c r="C128" s="32"/>
      <c r="D128" s="21"/>
      <c r="E128" s="21"/>
      <c r="F128" s="21"/>
      <c r="G128" s="21"/>
      <c r="H128" s="23" t="s">
        <v>148</v>
      </c>
    </row>
    <row r="129" spans="1:10" x14ac:dyDescent="0.2">
      <c r="A129" s="21"/>
      <c r="B129" s="21"/>
      <c r="C129" s="22" t="s">
        <v>168</v>
      </c>
      <c r="D129" s="21"/>
      <c r="E129" s="21"/>
      <c r="F129" s="21"/>
      <c r="G129" s="21"/>
      <c r="H129" s="23" t="s">
        <v>148</v>
      </c>
    </row>
    <row r="130" spans="1:10" x14ac:dyDescent="0.2">
      <c r="A130" s="21"/>
      <c r="B130" s="21"/>
      <c r="C130" s="22" t="s">
        <v>169</v>
      </c>
      <c r="D130" s="21"/>
      <c r="E130" s="21"/>
      <c r="F130" s="21"/>
      <c r="G130" s="21"/>
      <c r="H130" s="23" t="s">
        <v>148</v>
      </c>
    </row>
    <row r="131" spans="1:10" ht="25.5" x14ac:dyDescent="0.2">
      <c r="A131" s="24">
        <v>1</v>
      </c>
      <c r="B131" s="25" t="s">
        <v>371</v>
      </c>
      <c r="C131" s="25" t="s">
        <v>372</v>
      </c>
      <c r="D131" s="25"/>
      <c r="E131" s="65">
        <v>101618181.33319999</v>
      </c>
      <c r="F131" s="27">
        <v>15038.982746407</v>
      </c>
      <c r="G131" s="28">
        <v>2.3568470000000001E-2</v>
      </c>
      <c r="H131" s="23" t="s">
        <v>148</v>
      </c>
    </row>
    <row r="132" spans="1:10" x14ac:dyDescent="0.2">
      <c r="A132" s="21"/>
      <c r="B132" s="21"/>
      <c r="C132" s="22" t="s">
        <v>147</v>
      </c>
      <c r="D132" s="21"/>
      <c r="E132" s="21" t="s">
        <v>148</v>
      </c>
      <c r="F132" s="29">
        <v>15038.982746407</v>
      </c>
      <c r="G132" s="30">
        <v>2.3568470000000001E-2</v>
      </c>
      <c r="H132" s="23" t="s">
        <v>148</v>
      </c>
    </row>
    <row r="133" spans="1:10" x14ac:dyDescent="0.2">
      <c r="A133" s="21"/>
      <c r="B133" s="21"/>
      <c r="C133" s="31"/>
      <c r="D133" s="21"/>
      <c r="E133" s="21"/>
      <c r="F133" s="32"/>
      <c r="G133" s="32"/>
      <c r="H133" s="23" t="s">
        <v>148</v>
      </c>
    </row>
    <row r="134" spans="1:10" x14ac:dyDescent="0.2">
      <c r="A134" s="21"/>
      <c r="B134" s="21"/>
      <c r="C134" s="22" t="s">
        <v>170</v>
      </c>
      <c r="D134" s="21"/>
      <c r="E134" s="21"/>
      <c r="F134" s="21"/>
      <c r="G134" s="21"/>
      <c r="H134" s="23" t="s">
        <v>148</v>
      </c>
    </row>
    <row r="135" spans="1:10" x14ac:dyDescent="0.2">
      <c r="A135" s="21"/>
      <c r="B135" s="21"/>
      <c r="C135" s="22" t="s">
        <v>171</v>
      </c>
      <c r="D135" s="21"/>
      <c r="E135" s="21"/>
      <c r="F135" s="21"/>
      <c r="G135" s="21"/>
      <c r="H135" s="23" t="s">
        <v>148</v>
      </c>
    </row>
    <row r="136" spans="1:10" x14ac:dyDescent="0.2">
      <c r="A136" s="21"/>
      <c r="B136" s="21"/>
      <c r="C136" s="22" t="s">
        <v>147</v>
      </c>
      <c r="D136" s="21"/>
      <c r="E136" s="21" t="s">
        <v>148</v>
      </c>
      <c r="F136" s="33" t="s">
        <v>150</v>
      </c>
      <c r="G136" s="30">
        <v>0</v>
      </c>
      <c r="H136" s="23" t="s">
        <v>148</v>
      </c>
    </row>
    <row r="137" spans="1:10" x14ac:dyDescent="0.2">
      <c r="A137" s="21"/>
      <c r="B137" s="21"/>
      <c r="C137" s="31"/>
      <c r="D137" s="21"/>
      <c r="E137" s="21"/>
      <c r="F137" s="32"/>
      <c r="G137" s="32"/>
      <c r="H137" s="23" t="s">
        <v>148</v>
      </c>
    </row>
    <row r="138" spans="1:10" x14ac:dyDescent="0.2">
      <c r="A138" s="21"/>
      <c r="B138" s="21"/>
      <c r="C138" s="22" t="s">
        <v>172</v>
      </c>
      <c r="D138" s="21"/>
      <c r="E138" s="21"/>
      <c r="F138" s="32"/>
      <c r="G138" s="32"/>
      <c r="H138" s="23" t="s">
        <v>148</v>
      </c>
    </row>
    <row r="139" spans="1:10" x14ac:dyDescent="0.2">
      <c r="A139" s="21"/>
      <c r="B139" s="21"/>
      <c r="C139" s="22" t="s">
        <v>147</v>
      </c>
      <c r="D139" s="21"/>
      <c r="E139" s="21" t="s">
        <v>148</v>
      </c>
      <c r="F139" s="33" t="s">
        <v>150</v>
      </c>
      <c r="G139" s="30">
        <v>0</v>
      </c>
      <c r="H139" s="23" t="s">
        <v>148</v>
      </c>
    </row>
    <row r="140" spans="1:10" x14ac:dyDescent="0.2">
      <c r="A140" s="21"/>
      <c r="B140" s="21"/>
      <c r="C140" s="31"/>
      <c r="D140" s="21"/>
      <c r="E140" s="21"/>
      <c r="F140" s="32"/>
      <c r="G140" s="32"/>
      <c r="H140" s="23" t="s">
        <v>148</v>
      </c>
    </row>
    <row r="141" spans="1:10" x14ac:dyDescent="0.2">
      <c r="A141" s="35"/>
      <c r="B141" s="25"/>
      <c r="C141" s="25" t="s">
        <v>173</v>
      </c>
      <c r="D141" s="25"/>
      <c r="E141" s="35"/>
      <c r="F141" s="27">
        <v>738.41768117000004</v>
      </c>
      <c r="G141" s="28">
        <v>1.15722E-3</v>
      </c>
      <c r="H141" s="23" t="s">
        <v>148</v>
      </c>
    </row>
    <row r="142" spans="1:10" x14ac:dyDescent="0.2">
      <c r="A142" s="31"/>
      <c r="B142" s="31"/>
      <c r="C142" s="22" t="s">
        <v>174</v>
      </c>
      <c r="D142" s="32"/>
      <c r="E142" s="32"/>
      <c r="F142" s="29">
        <v>638097.46257446299</v>
      </c>
      <c r="G142" s="36">
        <v>1.00000004</v>
      </c>
      <c r="H142" s="23" t="s">
        <v>148</v>
      </c>
    </row>
    <row r="143" spans="1:10" x14ac:dyDescent="0.2">
      <c r="A143" s="66"/>
      <c r="B143" s="66"/>
      <c r="C143" s="66"/>
      <c r="D143" s="67"/>
      <c r="E143" s="67"/>
      <c r="F143" s="67"/>
      <c r="G143" s="67"/>
    </row>
    <row r="144" spans="1:10" x14ac:dyDescent="0.2">
      <c r="A144" s="39"/>
      <c r="B144" s="217" t="s">
        <v>848</v>
      </c>
      <c r="C144" s="217"/>
      <c r="D144" s="217"/>
      <c r="E144" s="217"/>
      <c r="F144" s="217"/>
      <c r="G144" s="217"/>
      <c r="H144" s="217"/>
      <c r="J144" s="41"/>
    </row>
    <row r="145" spans="1:17" x14ac:dyDescent="0.2">
      <c r="A145" s="39"/>
      <c r="B145" s="217" t="s">
        <v>849</v>
      </c>
      <c r="C145" s="217"/>
      <c r="D145" s="217"/>
      <c r="E145" s="217"/>
      <c r="F145" s="217"/>
      <c r="G145" s="217"/>
      <c r="H145" s="217"/>
      <c r="J145" s="41"/>
    </row>
    <row r="146" spans="1:17" x14ac:dyDescent="0.2">
      <c r="A146" s="39"/>
      <c r="B146" s="217" t="s">
        <v>850</v>
      </c>
      <c r="C146" s="217"/>
      <c r="D146" s="217"/>
      <c r="E146" s="217"/>
      <c r="F146" s="217"/>
      <c r="G146" s="217"/>
      <c r="H146" s="217"/>
      <c r="J146" s="41"/>
    </row>
    <row r="147" spans="1:17" s="43" customFormat="1" ht="66.75" customHeight="1" x14ac:dyDescent="0.25">
      <c r="A147" s="42"/>
      <c r="B147" s="218" t="s">
        <v>851</v>
      </c>
      <c r="C147" s="218"/>
      <c r="D147" s="218"/>
      <c r="E147" s="218"/>
      <c r="F147" s="218"/>
      <c r="G147" s="218"/>
      <c r="H147" s="218"/>
      <c r="I147"/>
      <c r="J147" s="41"/>
      <c r="K147"/>
      <c r="L147"/>
      <c r="M147"/>
      <c r="N147"/>
      <c r="O147"/>
      <c r="P147"/>
      <c r="Q147"/>
    </row>
    <row r="148" spans="1:17" x14ac:dyDescent="0.2">
      <c r="A148" s="39"/>
      <c r="B148" s="217" t="s">
        <v>852</v>
      </c>
      <c r="C148" s="217"/>
      <c r="D148" s="217"/>
      <c r="E148" s="217"/>
      <c r="F148" s="217"/>
      <c r="G148" s="217"/>
      <c r="H148" s="217"/>
      <c r="J148" s="41"/>
    </row>
    <row r="149" spans="1:17" x14ac:dyDescent="0.2">
      <c r="A149" s="45"/>
      <c r="B149" s="45"/>
      <c r="C149" s="45"/>
      <c r="D149" s="47"/>
      <c r="E149" s="47"/>
      <c r="F149" s="47"/>
      <c r="G149" s="47"/>
    </row>
    <row r="150" spans="1:17" x14ac:dyDescent="0.2">
      <c r="A150" s="45"/>
      <c r="B150" s="214" t="s">
        <v>175</v>
      </c>
      <c r="C150" s="215"/>
      <c r="D150" s="216"/>
      <c r="E150" s="46"/>
      <c r="F150" s="47"/>
      <c r="G150" s="47"/>
    </row>
    <row r="151" spans="1:17" ht="25.5" customHeight="1" x14ac:dyDescent="0.2">
      <c r="A151" s="45"/>
      <c r="B151" s="212" t="s">
        <v>176</v>
      </c>
      <c r="C151" s="213"/>
      <c r="D151" s="22" t="s">
        <v>177</v>
      </c>
      <c r="E151" s="46"/>
      <c r="F151" s="47"/>
      <c r="G151" s="47"/>
    </row>
    <row r="152" spans="1:17" ht="12.75" customHeight="1" x14ac:dyDescent="0.2">
      <c r="A152" s="45"/>
      <c r="B152" s="210" t="s">
        <v>853</v>
      </c>
      <c r="C152" s="211"/>
      <c r="D152" s="22" t="s">
        <v>177</v>
      </c>
      <c r="E152" s="46"/>
      <c r="F152" s="47"/>
      <c r="G152" s="47"/>
    </row>
    <row r="153" spans="1:17" x14ac:dyDescent="0.2">
      <c r="A153" s="45"/>
      <c r="B153" s="212" t="s">
        <v>178</v>
      </c>
      <c r="C153" s="213"/>
      <c r="D153" s="32" t="s">
        <v>148</v>
      </c>
      <c r="E153" s="46"/>
      <c r="F153" s="47"/>
      <c r="G153" s="47"/>
    </row>
    <row r="154" spans="1:17" x14ac:dyDescent="0.2">
      <c r="A154" s="50"/>
      <c r="B154" s="51" t="s">
        <v>148</v>
      </c>
      <c r="C154" s="51" t="s">
        <v>854</v>
      </c>
      <c r="D154" s="51" t="s">
        <v>179</v>
      </c>
      <c r="E154" s="50"/>
      <c r="F154" s="50"/>
      <c r="G154" s="50"/>
      <c r="H154" s="50"/>
      <c r="J154" s="41"/>
    </row>
    <row r="155" spans="1:17" x14ac:dyDescent="0.2">
      <c r="A155" s="50"/>
      <c r="B155" s="52" t="s">
        <v>180</v>
      </c>
      <c r="C155" s="53">
        <v>45716</v>
      </c>
      <c r="D155" s="53">
        <v>45747</v>
      </c>
      <c r="E155" s="50"/>
      <c r="F155" s="50"/>
      <c r="G155" s="50"/>
      <c r="J155" s="41"/>
    </row>
    <row r="156" spans="1:17" x14ac:dyDescent="0.2">
      <c r="A156" s="54"/>
      <c r="B156" s="25" t="s">
        <v>181</v>
      </c>
      <c r="C156" s="55">
        <v>81.071200000000005</v>
      </c>
      <c r="D156" s="55">
        <v>88.203699999999998</v>
      </c>
      <c r="E156" s="54"/>
      <c r="F156" s="56"/>
      <c r="G156" s="57"/>
    </row>
    <row r="157" spans="1:17" x14ac:dyDescent="0.2">
      <c r="A157" s="54"/>
      <c r="B157" s="25" t="s">
        <v>1025</v>
      </c>
      <c r="C157" s="55">
        <v>29.968</v>
      </c>
      <c r="D157" s="55">
        <v>32.604500000000002</v>
      </c>
      <c r="E157" s="54"/>
      <c r="F157" s="56"/>
      <c r="G157" s="57"/>
    </row>
    <row r="158" spans="1:17" x14ac:dyDescent="0.2">
      <c r="A158" s="54"/>
      <c r="B158" s="25" t="s">
        <v>182</v>
      </c>
      <c r="C158" s="55">
        <v>72.364900000000006</v>
      </c>
      <c r="D158" s="55">
        <v>78.666200000000003</v>
      </c>
      <c r="E158" s="54"/>
      <c r="F158" s="56"/>
      <c r="G158" s="57"/>
    </row>
    <row r="159" spans="1:17" x14ac:dyDescent="0.2">
      <c r="A159" s="54"/>
      <c r="B159" s="25" t="s">
        <v>1026</v>
      </c>
      <c r="C159" s="55">
        <v>26.183700000000002</v>
      </c>
      <c r="D159" s="55">
        <v>28.463699999999999</v>
      </c>
      <c r="E159" s="54"/>
      <c r="F159" s="56"/>
      <c r="G159" s="57"/>
    </row>
    <row r="160" spans="1:17" x14ac:dyDescent="0.2">
      <c r="A160" s="54"/>
      <c r="B160" s="54"/>
      <c r="C160" s="54"/>
      <c r="D160" s="54"/>
      <c r="E160" s="54"/>
      <c r="F160" s="54"/>
      <c r="G160" s="54"/>
    </row>
    <row r="161" spans="1:7" x14ac:dyDescent="0.2">
      <c r="A161" s="50"/>
      <c r="B161" s="210" t="s">
        <v>855</v>
      </c>
      <c r="C161" s="211"/>
      <c r="D161" s="48" t="s">
        <v>177</v>
      </c>
      <c r="E161" s="50"/>
      <c r="F161" s="50"/>
      <c r="G161" s="50"/>
    </row>
    <row r="162" spans="1:7" x14ac:dyDescent="0.2">
      <c r="A162" s="50"/>
      <c r="B162" s="40"/>
      <c r="C162" s="40"/>
      <c r="D162" s="50"/>
      <c r="E162" s="50"/>
      <c r="F162" s="50"/>
      <c r="G162" s="50"/>
    </row>
    <row r="163" spans="1:7" x14ac:dyDescent="0.2">
      <c r="A163" s="50"/>
      <c r="B163" s="210" t="s">
        <v>183</v>
      </c>
      <c r="C163" s="211"/>
      <c r="D163" s="48" t="s">
        <v>177</v>
      </c>
      <c r="E163" s="61"/>
      <c r="F163" s="50"/>
      <c r="G163" s="50"/>
    </row>
    <row r="164" spans="1:7" x14ac:dyDescent="0.2">
      <c r="A164" s="50"/>
      <c r="B164" s="210" t="s">
        <v>184</v>
      </c>
      <c r="C164" s="211"/>
      <c r="D164" s="48" t="s">
        <v>177</v>
      </c>
      <c r="E164" s="61"/>
      <c r="F164" s="50"/>
      <c r="G164" s="50"/>
    </row>
    <row r="165" spans="1:7" x14ac:dyDescent="0.2">
      <c r="A165" s="50"/>
      <c r="B165" s="210" t="s">
        <v>185</v>
      </c>
      <c r="C165" s="211"/>
      <c r="D165" s="48" t="s">
        <v>177</v>
      </c>
      <c r="E165" s="61"/>
      <c r="F165" s="50"/>
      <c r="G165" s="50"/>
    </row>
    <row r="166" spans="1:7" x14ac:dyDescent="0.2">
      <c r="A166" s="50"/>
      <c r="B166" s="210" t="s">
        <v>186</v>
      </c>
      <c r="C166" s="211"/>
      <c r="D166" s="62">
        <v>0.47507803222952832</v>
      </c>
      <c r="E166" s="50"/>
      <c r="F166" s="40"/>
      <c r="G166" s="60"/>
    </row>
    <row r="168" spans="1:7" x14ac:dyDescent="0.2">
      <c r="B168" s="219" t="s">
        <v>856</v>
      </c>
      <c r="C168" s="219"/>
    </row>
    <row r="183" spans="2:10" x14ac:dyDescent="0.2">
      <c r="B183" s="63" t="s">
        <v>857</v>
      </c>
      <c r="C183" s="64"/>
      <c r="D183" s="63"/>
    </row>
    <row r="184" spans="2:10" x14ac:dyDescent="0.2">
      <c r="B184" s="63" t="s">
        <v>865</v>
      </c>
      <c r="D184" s="63"/>
    </row>
    <row r="187" spans="2:10" x14ac:dyDescent="0.2">
      <c r="J187" s="20"/>
    </row>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sheetData>
  <mergeCells count="18">
    <mergeCell ref="A1:H1"/>
    <mergeCell ref="A2:H2"/>
    <mergeCell ref="A3:H3"/>
    <mergeCell ref="B152:C152"/>
    <mergeCell ref="B153:C153"/>
    <mergeCell ref="B150:D150"/>
    <mergeCell ref="B151:C151"/>
    <mergeCell ref="B144:H144"/>
    <mergeCell ref="B145:H145"/>
    <mergeCell ref="B146:H146"/>
    <mergeCell ref="B147:H147"/>
    <mergeCell ref="B148:H148"/>
    <mergeCell ref="B163:C163"/>
    <mergeCell ref="B164:C164"/>
    <mergeCell ref="B168:C168"/>
    <mergeCell ref="B161:C161"/>
    <mergeCell ref="B165:C165"/>
    <mergeCell ref="B166:C166"/>
  </mergeCells>
  <hyperlinks>
    <hyperlink ref="I1" location="Index!B2" display="Index" xr:uid="{461258C5-26DC-48CA-B1FE-96DCA506F4A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23F44-0EF2-42F5-8259-6E66BF312479}">
  <sheetPr>
    <outlinePr summaryBelow="0" summaryRight="0"/>
  </sheetPr>
  <dimension ref="A1:Q159"/>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436</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437</v>
      </c>
      <c r="C7" s="25" t="s">
        <v>438</v>
      </c>
      <c r="D7" s="25" t="s">
        <v>203</v>
      </c>
      <c r="E7" s="26">
        <v>31964</v>
      </c>
      <c r="F7" s="27">
        <v>154.54594</v>
      </c>
      <c r="G7" s="28">
        <v>5.1393870000000001E-2</v>
      </c>
      <c r="H7" s="23" t="s">
        <v>148</v>
      </c>
    </row>
    <row r="8" spans="1:9" x14ac:dyDescent="0.2">
      <c r="A8" s="24">
        <v>2</v>
      </c>
      <c r="B8" s="25" t="s">
        <v>344</v>
      </c>
      <c r="C8" s="25" t="s">
        <v>345</v>
      </c>
      <c r="D8" s="25" t="s">
        <v>346</v>
      </c>
      <c r="E8" s="26">
        <v>9566</v>
      </c>
      <c r="F8" s="27">
        <v>153.87389300000001</v>
      </c>
      <c r="G8" s="28">
        <v>5.1170380000000001E-2</v>
      </c>
      <c r="H8" s="23" t="s">
        <v>148</v>
      </c>
    </row>
    <row r="9" spans="1:9" x14ac:dyDescent="0.2">
      <c r="A9" s="24">
        <v>3</v>
      </c>
      <c r="B9" s="25" t="s">
        <v>349</v>
      </c>
      <c r="C9" s="25" t="s">
        <v>350</v>
      </c>
      <c r="D9" s="25" t="s">
        <v>248</v>
      </c>
      <c r="E9" s="26">
        <v>2896</v>
      </c>
      <c r="F9" s="27">
        <v>153.82828000000001</v>
      </c>
      <c r="G9" s="28">
        <v>5.115521E-2</v>
      </c>
      <c r="H9" s="23" t="s">
        <v>148</v>
      </c>
    </row>
    <row r="10" spans="1:9" x14ac:dyDescent="0.2">
      <c r="A10" s="24">
        <v>4</v>
      </c>
      <c r="B10" s="25" t="s">
        <v>74</v>
      </c>
      <c r="C10" s="25" t="s">
        <v>75</v>
      </c>
      <c r="D10" s="25" t="s">
        <v>66</v>
      </c>
      <c r="E10" s="26">
        <v>18540</v>
      </c>
      <c r="F10" s="27">
        <v>132.33851999999999</v>
      </c>
      <c r="G10" s="28">
        <v>4.4008850000000002E-2</v>
      </c>
      <c r="H10" s="23" t="s">
        <v>148</v>
      </c>
    </row>
    <row r="11" spans="1:9" x14ac:dyDescent="0.2">
      <c r="A11" s="24">
        <v>5</v>
      </c>
      <c r="B11" s="25" t="s">
        <v>439</v>
      </c>
      <c r="C11" s="25" t="s">
        <v>440</v>
      </c>
      <c r="D11" s="25" t="s">
        <v>226</v>
      </c>
      <c r="E11" s="26">
        <v>44850</v>
      </c>
      <c r="F11" s="27">
        <v>132.06082499999999</v>
      </c>
      <c r="G11" s="28">
        <v>4.3916499999999997E-2</v>
      </c>
      <c r="H11" s="23" t="s">
        <v>148</v>
      </c>
    </row>
    <row r="12" spans="1:9" ht="25.5" x14ac:dyDescent="0.2">
      <c r="A12" s="24">
        <v>6</v>
      </c>
      <c r="B12" s="25" t="s">
        <v>321</v>
      </c>
      <c r="C12" s="25" t="s">
        <v>322</v>
      </c>
      <c r="D12" s="25" t="s">
        <v>265</v>
      </c>
      <c r="E12" s="26">
        <v>2940</v>
      </c>
      <c r="F12" s="27">
        <v>123.79899</v>
      </c>
      <c r="G12" s="28">
        <v>4.1169049999999999E-2</v>
      </c>
      <c r="H12" s="23" t="s">
        <v>148</v>
      </c>
    </row>
    <row r="13" spans="1:9" x14ac:dyDescent="0.2">
      <c r="A13" s="24">
        <v>7</v>
      </c>
      <c r="B13" s="25" t="s">
        <v>441</v>
      </c>
      <c r="C13" s="25" t="s">
        <v>442</v>
      </c>
      <c r="D13" s="25" t="s">
        <v>38</v>
      </c>
      <c r="E13" s="26">
        <v>6144</v>
      </c>
      <c r="F13" s="27">
        <v>121.43616</v>
      </c>
      <c r="G13" s="28">
        <v>4.0383290000000002E-2</v>
      </c>
      <c r="H13" s="23" t="s">
        <v>148</v>
      </c>
    </row>
    <row r="14" spans="1:9" x14ac:dyDescent="0.2">
      <c r="A14" s="24">
        <v>8</v>
      </c>
      <c r="B14" s="25" t="s">
        <v>133</v>
      </c>
      <c r="C14" s="25" t="s">
        <v>134</v>
      </c>
      <c r="D14" s="25" t="s">
        <v>66</v>
      </c>
      <c r="E14" s="26">
        <v>4013</v>
      </c>
      <c r="F14" s="27">
        <v>116.0900705</v>
      </c>
      <c r="G14" s="28">
        <v>3.8605460000000001E-2</v>
      </c>
      <c r="H14" s="23" t="s">
        <v>148</v>
      </c>
    </row>
    <row r="15" spans="1:9" x14ac:dyDescent="0.2">
      <c r="A15" s="24">
        <v>9</v>
      </c>
      <c r="B15" s="25" t="s">
        <v>443</v>
      </c>
      <c r="C15" s="25" t="s">
        <v>444</v>
      </c>
      <c r="D15" s="25" t="s">
        <v>28</v>
      </c>
      <c r="E15" s="26">
        <v>33313</v>
      </c>
      <c r="F15" s="27">
        <v>100.6885425</v>
      </c>
      <c r="G15" s="28">
        <v>3.3483720000000002E-2</v>
      </c>
      <c r="H15" s="23" t="s">
        <v>148</v>
      </c>
    </row>
    <row r="16" spans="1:9" x14ac:dyDescent="0.2">
      <c r="A16" s="24">
        <v>10</v>
      </c>
      <c r="B16" s="25" t="s">
        <v>253</v>
      </c>
      <c r="C16" s="25" t="s">
        <v>254</v>
      </c>
      <c r="D16" s="25" t="s">
        <v>89</v>
      </c>
      <c r="E16" s="26">
        <v>1151</v>
      </c>
      <c r="F16" s="27">
        <v>98.859965500000001</v>
      </c>
      <c r="G16" s="28">
        <v>3.2875639999999998E-2</v>
      </c>
      <c r="H16" s="23" t="s">
        <v>148</v>
      </c>
    </row>
    <row r="17" spans="1:8" x14ac:dyDescent="0.2">
      <c r="A17" s="24">
        <v>11</v>
      </c>
      <c r="B17" s="25" t="s">
        <v>142</v>
      </c>
      <c r="C17" s="25" t="s">
        <v>143</v>
      </c>
      <c r="D17" s="25" t="s">
        <v>38</v>
      </c>
      <c r="E17" s="26">
        <v>43192</v>
      </c>
      <c r="F17" s="27">
        <v>98.002647999999994</v>
      </c>
      <c r="G17" s="28">
        <v>3.2590540000000001E-2</v>
      </c>
      <c r="H17" s="23" t="s">
        <v>148</v>
      </c>
    </row>
    <row r="18" spans="1:8" x14ac:dyDescent="0.2">
      <c r="A18" s="24">
        <v>12</v>
      </c>
      <c r="B18" s="25" t="s">
        <v>445</v>
      </c>
      <c r="C18" s="25" t="s">
        <v>446</v>
      </c>
      <c r="D18" s="25" t="s">
        <v>28</v>
      </c>
      <c r="E18" s="26">
        <v>268914</v>
      </c>
      <c r="F18" s="27">
        <v>92.533307399999998</v>
      </c>
      <c r="G18" s="28">
        <v>3.0771719999999999E-2</v>
      </c>
      <c r="H18" s="23" t="s">
        <v>148</v>
      </c>
    </row>
    <row r="19" spans="1:8" ht="25.5" x14ac:dyDescent="0.2">
      <c r="A19" s="24">
        <v>13</v>
      </c>
      <c r="B19" s="25" t="s">
        <v>447</v>
      </c>
      <c r="C19" s="25" t="s">
        <v>448</v>
      </c>
      <c r="D19" s="25" t="s">
        <v>200</v>
      </c>
      <c r="E19" s="26">
        <v>1748</v>
      </c>
      <c r="F19" s="27">
        <v>89.960819999999998</v>
      </c>
      <c r="G19" s="28">
        <v>2.9916249999999998E-2</v>
      </c>
      <c r="H19" s="23" t="s">
        <v>148</v>
      </c>
    </row>
    <row r="20" spans="1:8" ht="25.5" x14ac:dyDescent="0.2">
      <c r="A20" s="24">
        <v>14</v>
      </c>
      <c r="B20" s="25" t="s">
        <v>449</v>
      </c>
      <c r="C20" s="25" t="s">
        <v>450</v>
      </c>
      <c r="D20" s="25" t="s">
        <v>200</v>
      </c>
      <c r="E20" s="26">
        <v>5362</v>
      </c>
      <c r="F20" s="27">
        <v>87.035983999999999</v>
      </c>
      <c r="G20" s="28">
        <v>2.89436E-2</v>
      </c>
      <c r="H20" s="23" t="s">
        <v>148</v>
      </c>
    </row>
    <row r="21" spans="1:8" ht="25.5" x14ac:dyDescent="0.2">
      <c r="A21" s="24">
        <v>15</v>
      </c>
      <c r="B21" s="25" t="s">
        <v>39</v>
      </c>
      <c r="C21" s="25" t="s">
        <v>40</v>
      </c>
      <c r="D21" s="25" t="s">
        <v>25</v>
      </c>
      <c r="E21" s="26">
        <v>1736</v>
      </c>
      <c r="F21" s="27">
        <v>85.630803999999998</v>
      </c>
      <c r="G21" s="28">
        <v>2.8476310000000001E-2</v>
      </c>
      <c r="H21" s="23" t="s">
        <v>148</v>
      </c>
    </row>
    <row r="22" spans="1:8" x14ac:dyDescent="0.2">
      <c r="A22" s="24">
        <v>16</v>
      </c>
      <c r="B22" s="25" t="s">
        <v>451</v>
      </c>
      <c r="C22" s="25" t="s">
        <v>452</v>
      </c>
      <c r="D22" s="25" t="s">
        <v>248</v>
      </c>
      <c r="E22" s="26">
        <v>3672</v>
      </c>
      <c r="F22" s="27">
        <v>84.940703999999997</v>
      </c>
      <c r="G22" s="28">
        <v>2.8246819999999999E-2</v>
      </c>
      <c r="H22" s="23" t="s">
        <v>148</v>
      </c>
    </row>
    <row r="23" spans="1:8" x14ac:dyDescent="0.2">
      <c r="A23" s="24">
        <v>17</v>
      </c>
      <c r="B23" s="25" t="s">
        <v>453</v>
      </c>
      <c r="C23" s="25" t="s">
        <v>454</v>
      </c>
      <c r="D23" s="25" t="s">
        <v>28</v>
      </c>
      <c r="E23" s="26">
        <v>149355</v>
      </c>
      <c r="F23" s="27">
        <v>82.115379000000004</v>
      </c>
      <c r="G23" s="28">
        <v>2.7307270000000002E-2</v>
      </c>
      <c r="H23" s="23" t="s">
        <v>148</v>
      </c>
    </row>
    <row r="24" spans="1:8" ht="25.5" x14ac:dyDescent="0.2">
      <c r="A24" s="24">
        <v>18</v>
      </c>
      <c r="B24" s="25" t="s">
        <v>455</v>
      </c>
      <c r="C24" s="25" t="s">
        <v>456</v>
      </c>
      <c r="D24" s="25" t="s">
        <v>457</v>
      </c>
      <c r="E24" s="26">
        <v>22120</v>
      </c>
      <c r="F24" s="27">
        <v>71.86788</v>
      </c>
      <c r="G24" s="28">
        <v>2.3899489999999999E-2</v>
      </c>
      <c r="H24" s="23" t="s">
        <v>148</v>
      </c>
    </row>
    <row r="25" spans="1:8" x14ac:dyDescent="0.2">
      <c r="A25" s="24">
        <v>19</v>
      </c>
      <c r="B25" s="25" t="s">
        <v>458</v>
      </c>
      <c r="C25" s="25" t="s">
        <v>459</v>
      </c>
      <c r="D25" s="25" t="s">
        <v>206</v>
      </c>
      <c r="E25" s="26">
        <v>14636</v>
      </c>
      <c r="F25" s="27">
        <v>65.130200000000002</v>
      </c>
      <c r="G25" s="28">
        <v>2.165889E-2</v>
      </c>
      <c r="H25" s="23" t="s">
        <v>148</v>
      </c>
    </row>
    <row r="26" spans="1:8" x14ac:dyDescent="0.2">
      <c r="A26" s="24">
        <v>20</v>
      </c>
      <c r="B26" s="25" t="s">
        <v>460</v>
      </c>
      <c r="C26" s="25" t="s">
        <v>461</v>
      </c>
      <c r="D26" s="25" t="s">
        <v>66</v>
      </c>
      <c r="E26" s="26">
        <v>12724</v>
      </c>
      <c r="F26" s="27">
        <v>64.548851999999997</v>
      </c>
      <c r="G26" s="28">
        <v>2.1465560000000002E-2</v>
      </c>
      <c r="H26" s="23" t="s">
        <v>148</v>
      </c>
    </row>
    <row r="27" spans="1:8" x14ac:dyDescent="0.2">
      <c r="A27" s="24">
        <v>21</v>
      </c>
      <c r="B27" s="25" t="s">
        <v>462</v>
      </c>
      <c r="C27" s="25" t="s">
        <v>463</v>
      </c>
      <c r="D27" s="25" t="s">
        <v>89</v>
      </c>
      <c r="E27" s="26">
        <v>3675</v>
      </c>
      <c r="F27" s="27">
        <v>64.365787499999996</v>
      </c>
      <c r="G27" s="28">
        <v>2.1404679999999999E-2</v>
      </c>
      <c r="H27" s="23" t="s">
        <v>148</v>
      </c>
    </row>
    <row r="28" spans="1:8" x14ac:dyDescent="0.2">
      <c r="A28" s="24">
        <v>22</v>
      </c>
      <c r="B28" s="25" t="s">
        <v>464</v>
      </c>
      <c r="C28" s="25" t="s">
        <v>465</v>
      </c>
      <c r="D28" s="25" t="s">
        <v>383</v>
      </c>
      <c r="E28" s="26">
        <v>6861</v>
      </c>
      <c r="F28" s="27">
        <v>62.610055500000001</v>
      </c>
      <c r="G28" s="28">
        <v>2.082082E-2</v>
      </c>
      <c r="H28" s="23" t="s">
        <v>148</v>
      </c>
    </row>
    <row r="29" spans="1:8" x14ac:dyDescent="0.2">
      <c r="A29" s="24">
        <v>23</v>
      </c>
      <c r="B29" s="25" t="s">
        <v>466</v>
      </c>
      <c r="C29" s="25" t="s">
        <v>467</v>
      </c>
      <c r="D29" s="25" t="s">
        <v>89</v>
      </c>
      <c r="E29" s="26">
        <v>9319</v>
      </c>
      <c r="F29" s="27">
        <v>62.386045500000002</v>
      </c>
      <c r="G29" s="28">
        <v>2.0746319999999999E-2</v>
      </c>
      <c r="H29" s="23" t="s">
        <v>148</v>
      </c>
    </row>
    <row r="30" spans="1:8" ht="25.5" x14ac:dyDescent="0.2">
      <c r="A30" s="24">
        <v>24</v>
      </c>
      <c r="B30" s="25" t="s">
        <v>468</v>
      </c>
      <c r="C30" s="25" t="s">
        <v>469</v>
      </c>
      <c r="D30" s="25" t="s">
        <v>200</v>
      </c>
      <c r="E30" s="26">
        <v>9463</v>
      </c>
      <c r="F30" s="27">
        <v>58.046042</v>
      </c>
      <c r="G30" s="28">
        <v>1.9303069999999999E-2</v>
      </c>
      <c r="H30" s="23" t="s">
        <v>148</v>
      </c>
    </row>
    <row r="31" spans="1:8" x14ac:dyDescent="0.2">
      <c r="A31" s="24">
        <v>25</v>
      </c>
      <c r="B31" s="25" t="s">
        <v>470</v>
      </c>
      <c r="C31" s="25" t="s">
        <v>471</v>
      </c>
      <c r="D31" s="25" t="s">
        <v>226</v>
      </c>
      <c r="E31" s="26">
        <v>8151</v>
      </c>
      <c r="F31" s="27">
        <v>57.040697999999999</v>
      </c>
      <c r="G31" s="28">
        <v>1.8968740000000001E-2</v>
      </c>
      <c r="H31" s="23" t="s">
        <v>148</v>
      </c>
    </row>
    <row r="32" spans="1:8" x14ac:dyDescent="0.2">
      <c r="A32" s="24">
        <v>26</v>
      </c>
      <c r="B32" s="25" t="s">
        <v>472</v>
      </c>
      <c r="C32" s="25" t="s">
        <v>473</v>
      </c>
      <c r="D32" s="25" t="s">
        <v>206</v>
      </c>
      <c r="E32" s="26">
        <v>11397</v>
      </c>
      <c r="F32" s="27">
        <v>44.186169</v>
      </c>
      <c r="G32" s="28">
        <v>1.4694E-2</v>
      </c>
      <c r="H32" s="23" t="s">
        <v>148</v>
      </c>
    </row>
    <row r="33" spans="1:8" x14ac:dyDescent="0.2">
      <c r="A33" s="24">
        <v>27</v>
      </c>
      <c r="B33" s="25" t="s">
        <v>474</v>
      </c>
      <c r="C33" s="25" t="s">
        <v>475</v>
      </c>
      <c r="D33" s="25" t="s">
        <v>89</v>
      </c>
      <c r="E33" s="26">
        <v>4638</v>
      </c>
      <c r="F33" s="27">
        <v>44.151440999999998</v>
      </c>
      <c r="G33" s="28">
        <v>1.468245E-2</v>
      </c>
      <c r="H33" s="23" t="s">
        <v>148</v>
      </c>
    </row>
    <row r="34" spans="1:8" x14ac:dyDescent="0.2">
      <c r="A34" s="24">
        <v>28</v>
      </c>
      <c r="B34" s="25" t="s">
        <v>476</v>
      </c>
      <c r="C34" s="25" t="s">
        <v>477</v>
      </c>
      <c r="D34" s="25" t="s">
        <v>56</v>
      </c>
      <c r="E34" s="26">
        <v>3959</v>
      </c>
      <c r="F34" s="27">
        <v>43.647975000000002</v>
      </c>
      <c r="G34" s="28">
        <v>1.451503E-2</v>
      </c>
      <c r="H34" s="23" t="s">
        <v>148</v>
      </c>
    </row>
    <row r="35" spans="1:8" x14ac:dyDescent="0.2">
      <c r="A35" s="24">
        <v>29</v>
      </c>
      <c r="B35" s="25" t="s">
        <v>380</v>
      </c>
      <c r="C35" s="25" t="s">
        <v>381</v>
      </c>
      <c r="D35" s="25" t="s">
        <v>137</v>
      </c>
      <c r="E35" s="26">
        <v>27808</v>
      </c>
      <c r="F35" s="27">
        <v>42.891059200000001</v>
      </c>
      <c r="G35" s="28">
        <v>1.4263319999999999E-2</v>
      </c>
      <c r="H35" s="23" t="s">
        <v>148</v>
      </c>
    </row>
    <row r="36" spans="1:8" x14ac:dyDescent="0.2">
      <c r="A36" s="24">
        <v>30</v>
      </c>
      <c r="B36" s="25" t="s">
        <v>59</v>
      </c>
      <c r="C36" s="25" t="s">
        <v>60</v>
      </c>
      <c r="D36" s="25" t="s">
        <v>61</v>
      </c>
      <c r="E36" s="26">
        <v>4383</v>
      </c>
      <c r="F36" s="27">
        <v>42.806569500000002</v>
      </c>
      <c r="G36" s="28">
        <v>1.423522E-2</v>
      </c>
      <c r="H36" s="23" t="s">
        <v>148</v>
      </c>
    </row>
    <row r="37" spans="1:8" x14ac:dyDescent="0.2">
      <c r="A37" s="24">
        <v>31</v>
      </c>
      <c r="B37" s="25" t="s">
        <v>478</v>
      </c>
      <c r="C37" s="25" t="s">
        <v>479</v>
      </c>
      <c r="D37" s="25" t="s">
        <v>346</v>
      </c>
      <c r="E37" s="26">
        <v>11897</v>
      </c>
      <c r="F37" s="27">
        <v>38.837756499999998</v>
      </c>
      <c r="G37" s="28">
        <v>1.29154E-2</v>
      </c>
      <c r="H37" s="23" t="s">
        <v>148</v>
      </c>
    </row>
    <row r="38" spans="1:8" x14ac:dyDescent="0.2">
      <c r="A38" s="24">
        <v>32</v>
      </c>
      <c r="B38" s="25" t="s">
        <v>480</v>
      </c>
      <c r="C38" s="25" t="s">
        <v>481</v>
      </c>
      <c r="D38" s="25" t="s">
        <v>38</v>
      </c>
      <c r="E38" s="26">
        <v>5239</v>
      </c>
      <c r="F38" s="27">
        <v>37.141890500000002</v>
      </c>
      <c r="G38" s="28">
        <v>1.235144E-2</v>
      </c>
      <c r="H38" s="23" t="s">
        <v>148</v>
      </c>
    </row>
    <row r="39" spans="1:8" x14ac:dyDescent="0.2">
      <c r="A39" s="24">
        <v>33</v>
      </c>
      <c r="B39" s="25" t="s">
        <v>110</v>
      </c>
      <c r="C39" s="25" t="s">
        <v>111</v>
      </c>
      <c r="D39" s="25" t="s">
        <v>66</v>
      </c>
      <c r="E39" s="26">
        <v>2184</v>
      </c>
      <c r="F39" s="27">
        <v>37.055928000000002</v>
      </c>
      <c r="G39" s="28">
        <v>1.232286E-2</v>
      </c>
      <c r="H39" s="23" t="s">
        <v>148</v>
      </c>
    </row>
    <row r="40" spans="1:8" x14ac:dyDescent="0.2">
      <c r="A40" s="24">
        <v>34</v>
      </c>
      <c r="B40" s="25" t="s">
        <v>482</v>
      </c>
      <c r="C40" s="25" t="s">
        <v>483</v>
      </c>
      <c r="D40" s="25" t="s">
        <v>38</v>
      </c>
      <c r="E40" s="26">
        <v>6126</v>
      </c>
      <c r="F40" s="27">
        <v>36.661047000000003</v>
      </c>
      <c r="G40" s="28">
        <v>1.2191540000000001E-2</v>
      </c>
      <c r="H40" s="23" t="s">
        <v>148</v>
      </c>
    </row>
    <row r="41" spans="1:8" x14ac:dyDescent="0.2">
      <c r="A41" s="24">
        <v>35</v>
      </c>
      <c r="B41" s="25" t="s">
        <v>244</v>
      </c>
      <c r="C41" s="25" t="s">
        <v>245</v>
      </c>
      <c r="D41" s="25" t="s">
        <v>61</v>
      </c>
      <c r="E41" s="26">
        <v>2178</v>
      </c>
      <c r="F41" s="27">
        <v>35.791074000000002</v>
      </c>
      <c r="G41" s="28">
        <v>1.190223E-2</v>
      </c>
      <c r="H41" s="23" t="s">
        <v>148</v>
      </c>
    </row>
    <row r="42" spans="1:8" x14ac:dyDescent="0.2">
      <c r="A42" s="24">
        <v>36</v>
      </c>
      <c r="B42" s="25" t="s">
        <v>484</v>
      </c>
      <c r="C42" s="25" t="s">
        <v>485</v>
      </c>
      <c r="D42" s="25" t="s">
        <v>66</v>
      </c>
      <c r="E42" s="26">
        <v>2283</v>
      </c>
      <c r="F42" s="27">
        <v>23.1530445</v>
      </c>
      <c r="G42" s="28">
        <v>7.6994899999999998E-3</v>
      </c>
      <c r="H42" s="23" t="s">
        <v>148</v>
      </c>
    </row>
    <row r="43" spans="1:8" x14ac:dyDescent="0.2">
      <c r="A43" s="24">
        <v>37</v>
      </c>
      <c r="B43" s="25" t="s">
        <v>486</v>
      </c>
      <c r="C43" s="25" t="s">
        <v>487</v>
      </c>
      <c r="D43" s="25" t="s">
        <v>71</v>
      </c>
      <c r="E43" s="26">
        <v>4214</v>
      </c>
      <c r="F43" s="27">
        <v>14.268604</v>
      </c>
      <c r="G43" s="28">
        <v>4.7449900000000001E-3</v>
      </c>
      <c r="H43" s="23" t="s">
        <v>148</v>
      </c>
    </row>
    <row r="44" spans="1:8" x14ac:dyDescent="0.2">
      <c r="A44" s="21"/>
      <c r="B44" s="21"/>
      <c r="C44" s="22" t="s">
        <v>147</v>
      </c>
      <c r="D44" s="21"/>
      <c r="E44" s="21" t="s">
        <v>148</v>
      </c>
      <c r="F44" s="29">
        <v>2854.3289516</v>
      </c>
      <c r="G44" s="30">
        <v>0.94920002000000003</v>
      </c>
      <c r="H44" s="23" t="s">
        <v>148</v>
      </c>
    </row>
    <row r="45" spans="1:8" x14ac:dyDescent="0.2">
      <c r="A45" s="21"/>
      <c r="B45" s="21"/>
      <c r="C45" s="31"/>
      <c r="D45" s="21"/>
      <c r="E45" s="21"/>
      <c r="F45" s="32"/>
      <c r="G45" s="32"/>
      <c r="H45" s="23" t="s">
        <v>148</v>
      </c>
    </row>
    <row r="46" spans="1:8" x14ac:dyDescent="0.2">
      <c r="A46" s="21"/>
      <c r="B46" s="21"/>
      <c r="C46" s="22" t="s">
        <v>149</v>
      </c>
      <c r="D46" s="21"/>
      <c r="E46" s="21"/>
      <c r="F46" s="21"/>
      <c r="G46" s="21"/>
      <c r="H46" s="23" t="s">
        <v>148</v>
      </c>
    </row>
    <row r="47" spans="1:8" x14ac:dyDescent="0.2">
      <c r="A47" s="21"/>
      <c r="B47" s="21"/>
      <c r="C47" s="22" t="s">
        <v>147</v>
      </c>
      <c r="D47" s="21"/>
      <c r="E47" s="21" t="s">
        <v>148</v>
      </c>
      <c r="F47" s="33" t="s">
        <v>150</v>
      </c>
      <c r="G47" s="30">
        <v>0</v>
      </c>
      <c r="H47" s="23" t="s">
        <v>148</v>
      </c>
    </row>
    <row r="48" spans="1:8" x14ac:dyDescent="0.2">
      <c r="A48" s="21"/>
      <c r="B48" s="21"/>
      <c r="C48" s="31"/>
      <c r="D48" s="21"/>
      <c r="E48" s="21"/>
      <c r="F48" s="32"/>
      <c r="G48" s="32"/>
      <c r="H48" s="23" t="s">
        <v>148</v>
      </c>
    </row>
    <row r="49" spans="1:8" x14ac:dyDescent="0.2">
      <c r="A49" s="21"/>
      <c r="B49" s="21"/>
      <c r="C49" s="22" t="s">
        <v>151</v>
      </c>
      <c r="D49" s="21"/>
      <c r="E49" s="21"/>
      <c r="F49" s="21"/>
      <c r="G49" s="21"/>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152</v>
      </c>
      <c r="D52" s="21"/>
      <c r="E52" s="21"/>
      <c r="F52" s="21"/>
      <c r="G52" s="21"/>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153</v>
      </c>
      <c r="D55" s="21"/>
      <c r="E55" s="21"/>
      <c r="F55" s="32"/>
      <c r="G55" s="32"/>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154</v>
      </c>
      <c r="D58" s="21"/>
      <c r="E58" s="21"/>
      <c r="F58" s="32"/>
      <c r="G58" s="32"/>
      <c r="H58" s="23" t="s">
        <v>148</v>
      </c>
    </row>
    <row r="59" spans="1:8" x14ac:dyDescent="0.2">
      <c r="A59" s="21"/>
      <c r="B59" s="21"/>
      <c r="C59" s="22" t="s">
        <v>147</v>
      </c>
      <c r="D59" s="21"/>
      <c r="E59" s="21" t="s">
        <v>148</v>
      </c>
      <c r="F59" s="33" t="s">
        <v>150</v>
      </c>
      <c r="G59" s="30">
        <v>0</v>
      </c>
      <c r="H59" s="23" t="s">
        <v>148</v>
      </c>
    </row>
    <row r="60" spans="1:8" x14ac:dyDescent="0.2">
      <c r="A60" s="21"/>
      <c r="B60" s="21"/>
      <c r="C60" s="31"/>
      <c r="D60" s="21"/>
      <c r="E60" s="21"/>
      <c r="F60" s="32"/>
      <c r="G60" s="32"/>
      <c r="H60" s="23" t="s">
        <v>148</v>
      </c>
    </row>
    <row r="61" spans="1:8" x14ac:dyDescent="0.2">
      <c r="A61" s="21"/>
      <c r="B61" s="21"/>
      <c r="C61" s="22" t="s">
        <v>155</v>
      </c>
      <c r="D61" s="21"/>
      <c r="E61" s="21"/>
      <c r="F61" s="29">
        <v>2854.3289516</v>
      </c>
      <c r="G61" s="30">
        <v>0.94920002000000003</v>
      </c>
      <c r="H61" s="23" t="s">
        <v>148</v>
      </c>
    </row>
    <row r="62" spans="1:8" x14ac:dyDescent="0.2">
      <c r="A62" s="21"/>
      <c r="B62" s="21"/>
      <c r="C62" s="31"/>
      <c r="D62" s="21"/>
      <c r="E62" s="21"/>
      <c r="F62" s="32"/>
      <c r="G62" s="32"/>
      <c r="H62" s="23" t="s">
        <v>148</v>
      </c>
    </row>
    <row r="63" spans="1:8" x14ac:dyDescent="0.2">
      <c r="A63" s="21"/>
      <c r="B63" s="21"/>
      <c r="C63" s="22" t="s">
        <v>156</v>
      </c>
      <c r="D63" s="21"/>
      <c r="E63" s="21"/>
      <c r="F63" s="32"/>
      <c r="G63" s="32"/>
      <c r="H63" s="23" t="s">
        <v>148</v>
      </c>
    </row>
    <row r="64" spans="1:8" x14ac:dyDescent="0.2">
      <c r="A64" s="21"/>
      <c r="B64" s="21"/>
      <c r="C64" s="22" t="s">
        <v>10</v>
      </c>
      <c r="D64" s="21"/>
      <c r="E64" s="21"/>
      <c r="F64" s="32"/>
      <c r="G64" s="32"/>
      <c r="H64" s="23" t="s">
        <v>148</v>
      </c>
    </row>
    <row r="65" spans="1:8" x14ac:dyDescent="0.2">
      <c r="A65" s="21"/>
      <c r="B65" s="21"/>
      <c r="C65" s="22" t="s">
        <v>147</v>
      </c>
      <c r="D65" s="21"/>
      <c r="E65" s="21" t="s">
        <v>148</v>
      </c>
      <c r="F65" s="33" t="s">
        <v>150</v>
      </c>
      <c r="G65" s="30">
        <v>0</v>
      </c>
      <c r="H65" s="23" t="s">
        <v>148</v>
      </c>
    </row>
    <row r="66" spans="1:8" x14ac:dyDescent="0.2">
      <c r="A66" s="21"/>
      <c r="B66" s="21"/>
      <c r="C66" s="31"/>
      <c r="D66" s="21"/>
      <c r="E66" s="21"/>
      <c r="F66" s="32"/>
      <c r="G66" s="32"/>
      <c r="H66" s="23" t="s">
        <v>148</v>
      </c>
    </row>
    <row r="67" spans="1:8" x14ac:dyDescent="0.2">
      <c r="A67" s="21"/>
      <c r="B67" s="21"/>
      <c r="C67" s="22" t="s">
        <v>157</v>
      </c>
      <c r="D67" s="21"/>
      <c r="E67" s="21"/>
      <c r="F67" s="21"/>
      <c r="G67" s="21"/>
      <c r="H67" s="23" t="s">
        <v>148</v>
      </c>
    </row>
    <row r="68" spans="1:8" x14ac:dyDescent="0.2">
      <c r="A68" s="21"/>
      <c r="B68" s="21"/>
      <c r="C68" s="22" t="s">
        <v>147</v>
      </c>
      <c r="D68" s="21"/>
      <c r="E68" s="21" t="s">
        <v>148</v>
      </c>
      <c r="F68" s="33" t="s">
        <v>150</v>
      </c>
      <c r="G68" s="30">
        <v>0</v>
      </c>
      <c r="H68" s="23" t="s">
        <v>148</v>
      </c>
    </row>
    <row r="69" spans="1:8" x14ac:dyDescent="0.2">
      <c r="A69" s="21"/>
      <c r="B69" s="21"/>
      <c r="C69" s="31"/>
      <c r="D69" s="21"/>
      <c r="E69" s="21"/>
      <c r="F69" s="32"/>
      <c r="G69" s="32"/>
      <c r="H69" s="23" t="s">
        <v>148</v>
      </c>
    </row>
    <row r="70" spans="1:8" x14ac:dyDescent="0.2">
      <c r="A70" s="21"/>
      <c r="B70" s="21"/>
      <c r="C70" s="22" t="s">
        <v>158</v>
      </c>
      <c r="D70" s="21"/>
      <c r="E70" s="21"/>
      <c r="F70" s="21"/>
      <c r="G70" s="21"/>
      <c r="H70" s="23" t="s">
        <v>148</v>
      </c>
    </row>
    <row r="71" spans="1:8" x14ac:dyDescent="0.2">
      <c r="A71" s="21"/>
      <c r="B71" s="21"/>
      <c r="C71" s="22" t="s">
        <v>147</v>
      </c>
      <c r="D71" s="21"/>
      <c r="E71" s="21" t="s">
        <v>148</v>
      </c>
      <c r="F71" s="33" t="s">
        <v>150</v>
      </c>
      <c r="G71" s="30">
        <v>0</v>
      </c>
      <c r="H71" s="23" t="s">
        <v>148</v>
      </c>
    </row>
    <row r="72" spans="1:8" x14ac:dyDescent="0.2">
      <c r="A72" s="21"/>
      <c r="B72" s="21"/>
      <c r="C72" s="31"/>
      <c r="D72" s="21"/>
      <c r="E72" s="21"/>
      <c r="F72" s="32"/>
      <c r="G72" s="32"/>
      <c r="H72" s="23" t="s">
        <v>148</v>
      </c>
    </row>
    <row r="73" spans="1:8" x14ac:dyDescent="0.2">
      <c r="A73" s="21"/>
      <c r="B73" s="21"/>
      <c r="C73" s="22" t="s">
        <v>159</v>
      </c>
      <c r="D73" s="21"/>
      <c r="E73" s="21"/>
      <c r="F73" s="32"/>
      <c r="G73" s="32"/>
      <c r="H73" s="23" t="s">
        <v>148</v>
      </c>
    </row>
    <row r="74" spans="1:8" x14ac:dyDescent="0.2">
      <c r="A74" s="21"/>
      <c r="B74" s="21"/>
      <c r="C74" s="22" t="s">
        <v>147</v>
      </c>
      <c r="D74" s="21"/>
      <c r="E74" s="21" t="s">
        <v>148</v>
      </c>
      <c r="F74" s="33" t="s">
        <v>150</v>
      </c>
      <c r="G74" s="30">
        <v>0</v>
      </c>
      <c r="H74" s="23" t="s">
        <v>148</v>
      </c>
    </row>
    <row r="75" spans="1:8" x14ac:dyDescent="0.2">
      <c r="A75" s="21"/>
      <c r="B75" s="21"/>
      <c r="C75" s="31"/>
      <c r="D75" s="21"/>
      <c r="E75" s="21"/>
      <c r="F75" s="32"/>
      <c r="G75" s="32"/>
      <c r="H75" s="23" t="s">
        <v>148</v>
      </c>
    </row>
    <row r="76" spans="1:8" x14ac:dyDescent="0.2">
      <c r="A76" s="21"/>
      <c r="B76" s="21"/>
      <c r="C76" s="22" t="s">
        <v>160</v>
      </c>
      <c r="D76" s="21"/>
      <c r="E76" s="21"/>
      <c r="F76" s="29">
        <v>0</v>
      </c>
      <c r="G76" s="30">
        <v>0</v>
      </c>
      <c r="H76" s="23" t="s">
        <v>148</v>
      </c>
    </row>
    <row r="77" spans="1:8" x14ac:dyDescent="0.2">
      <c r="A77" s="21"/>
      <c r="B77" s="21"/>
      <c r="C77" s="31"/>
      <c r="D77" s="21"/>
      <c r="E77" s="21"/>
      <c r="F77" s="32"/>
      <c r="G77" s="32"/>
      <c r="H77" s="23" t="s">
        <v>148</v>
      </c>
    </row>
    <row r="78" spans="1:8" x14ac:dyDescent="0.2">
      <c r="A78" s="21"/>
      <c r="B78" s="21"/>
      <c r="C78" s="22" t="s">
        <v>161</v>
      </c>
      <c r="D78" s="21"/>
      <c r="E78" s="21"/>
      <c r="F78" s="32"/>
      <c r="G78" s="32"/>
      <c r="H78" s="23" t="s">
        <v>148</v>
      </c>
    </row>
    <row r="79" spans="1:8" x14ac:dyDescent="0.2">
      <c r="A79" s="21"/>
      <c r="B79" s="21"/>
      <c r="C79" s="22" t="s">
        <v>162</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163</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21"/>
      <c r="B84" s="21"/>
      <c r="C84" s="31"/>
      <c r="D84" s="21"/>
      <c r="E84" s="21"/>
      <c r="F84" s="32"/>
      <c r="G84" s="32"/>
      <c r="H84" s="23" t="s">
        <v>148</v>
      </c>
    </row>
    <row r="85" spans="1:8" x14ac:dyDescent="0.2">
      <c r="A85" s="21"/>
      <c r="B85" s="21"/>
      <c r="C85" s="22" t="s">
        <v>164</v>
      </c>
      <c r="D85" s="21"/>
      <c r="E85" s="21"/>
      <c r="F85" s="32"/>
      <c r="G85" s="32"/>
      <c r="H85" s="23" t="s">
        <v>148</v>
      </c>
    </row>
    <row r="86" spans="1:8" x14ac:dyDescent="0.2">
      <c r="A86" s="21"/>
      <c r="B86" s="21"/>
      <c r="C86" s="22" t="s">
        <v>147</v>
      </c>
      <c r="D86" s="21"/>
      <c r="E86" s="21" t="s">
        <v>148</v>
      </c>
      <c r="F86" s="33" t="s">
        <v>150</v>
      </c>
      <c r="G86" s="30">
        <v>0</v>
      </c>
      <c r="H86" s="23" t="s">
        <v>148</v>
      </c>
    </row>
    <row r="87" spans="1:8" x14ac:dyDescent="0.2">
      <c r="A87" s="21"/>
      <c r="B87" s="21"/>
      <c r="C87" s="31"/>
      <c r="D87" s="21"/>
      <c r="E87" s="21"/>
      <c r="F87" s="32"/>
      <c r="G87" s="32"/>
      <c r="H87" s="23" t="s">
        <v>148</v>
      </c>
    </row>
    <row r="88" spans="1:8" x14ac:dyDescent="0.2">
      <c r="A88" s="21"/>
      <c r="B88" s="21"/>
      <c r="C88" s="22" t="s">
        <v>165</v>
      </c>
      <c r="D88" s="21"/>
      <c r="E88" s="21"/>
      <c r="F88" s="32"/>
      <c r="G88" s="32"/>
      <c r="H88" s="23" t="s">
        <v>148</v>
      </c>
    </row>
    <row r="89" spans="1:8" x14ac:dyDescent="0.2">
      <c r="A89" s="24">
        <v>1</v>
      </c>
      <c r="B89" s="25"/>
      <c r="C89" s="25" t="s">
        <v>166</v>
      </c>
      <c r="D89" s="25"/>
      <c r="E89" s="35"/>
      <c r="F89" s="27">
        <v>152.6254543</v>
      </c>
      <c r="G89" s="28">
        <v>5.0755219999999997E-2</v>
      </c>
      <c r="H89" s="23" t="s">
        <v>148</v>
      </c>
    </row>
    <row r="90" spans="1:8" x14ac:dyDescent="0.2">
      <c r="A90" s="21"/>
      <c r="B90" s="21"/>
      <c r="C90" s="22" t="s">
        <v>147</v>
      </c>
      <c r="D90" s="21"/>
      <c r="E90" s="21" t="s">
        <v>148</v>
      </c>
      <c r="F90" s="29">
        <v>152.6254543</v>
      </c>
      <c r="G90" s="30">
        <v>5.0755219999999997E-2</v>
      </c>
      <c r="H90" s="23" t="s">
        <v>148</v>
      </c>
    </row>
    <row r="91" spans="1:8" x14ac:dyDescent="0.2">
      <c r="A91" s="21"/>
      <c r="B91" s="21"/>
      <c r="C91" s="31"/>
      <c r="D91" s="21"/>
      <c r="E91" s="21"/>
      <c r="F91" s="32"/>
      <c r="G91" s="32"/>
      <c r="H91" s="23" t="s">
        <v>148</v>
      </c>
    </row>
    <row r="92" spans="1:8" x14ac:dyDescent="0.2">
      <c r="A92" s="21"/>
      <c r="B92" s="21"/>
      <c r="C92" s="22" t="s">
        <v>167</v>
      </c>
      <c r="D92" s="21"/>
      <c r="E92" s="21"/>
      <c r="F92" s="29">
        <v>152.6254543</v>
      </c>
      <c r="G92" s="30">
        <v>5.0755219999999997E-2</v>
      </c>
      <c r="H92" s="23" t="s">
        <v>148</v>
      </c>
    </row>
    <row r="93" spans="1:8" x14ac:dyDescent="0.2">
      <c r="A93" s="21"/>
      <c r="B93" s="21"/>
      <c r="C93" s="32"/>
      <c r="D93" s="21"/>
      <c r="E93" s="21"/>
      <c r="F93" s="21"/>
      <c r="G93" s="21"/>
      <c r="H93" s="23" t="s">
        <v>148</v>
      </c>
    </row>
    <row r="94" spans="1:8" x14ac:dyDescent="0.2">
      <c r="A94" s="21"/>
      <c r="B94" s="21"/>
      <c r="C94" s="22" t="s">
        <v>168</v>
      </c>
      <c r="D94" s="21"/>
      <c r="E94" s="21"/>
      <c r="F94" s="21"/>
      <c r="G94" s="21"/>
      <c r="H94" s="23" t="s">
        <v>148</v>
      </c>
    </row>
    <row r="95" spans="1:8" x14ac:dyDescent="0.2">
      <c r="A95" s="21"/>
      <c r="B95" s="21"/>
      <c r="C95" s="22" t="s">
        <v>169</v>
      </c>
      <c r="D95" s="21"/>
      <c r="E95" s="21"/>
      <c r="F95" s="21"/>
      <c r="G95" s="21"/>
      <c r="H95" s="23" t="s">
        <v>148</v>
      </c>
    </row>
    <row r="96" spans="1:8" x14ac:dyDescent="0.2">
      <c r="A96" s="21"/>
      <c r="B96" s="21"/>
      <c r="C96" s="22" t="s">
        <v>147</v>
      </c>
      <c r="D96" s="21"/>
      <c r="E96" s="21" t="s">
        <v>148</v>
      </c>
      <c r="F96" s="33" t="s">
        <v>150</v>
      </c>
      <c r="G96" s="30">
        <v>0</v>
      </c>
      <c r="H96" s="23" t="s">
        <v>148</v>
      </c>
    </row>
    <row r="97" spans="1:17" x14ac:dyDescent="0.2">
      <c r="A97" s="21"/>
      <c r="B97" s="21"/>
      <c r="C97" s="31"/>
      <c r="D97" s="21"/>
      <c r="E97" s="21"/>
      <c r="F97" s="32"/>
      <c r="G97" s="32"/>
      <c r="H97" s="23" t="s">
        <v>148</v>
      </c>
    </row>
    <row r="98" spans="1:17" x14ac:dyDescent="0.2">
      <c r="A98" s="21"/>
      <c r="B98" s="21"/>
      <c r="C98" s="22" t="s">
        <v>170</v>
      </c>
      <c r="D98" s="21"/>
      <c r="E98" s="21"/>
      <c r="F98" s="21"/>
      <c r="G98" s="21"/>
      <c r="H98" s="23" t="s">
        <v>148</v>
      </c>
    </row>
    <row r="99" spans="1:17" x14ac:dyDescent="0.2">
      <c r="A99" s="21"/>
      <c r="B99" s="21"/>
      <c r="C99" s="22" t="s">
        <v>171</v>
      </c>
      <c r="D99" s="21"/>
      <c r="E99" s="21"/>
      <c r="F99" s="21"/>
      <c r="G99" s="21"/>
      <c r="H99" s="23" t="s">
        <v>148</v>
      </c>
    </row>
    <row r="100" spans="1:17" x14ac:dyDescent="0.2">
      <c r="A100" s="21"/>
      <c r="B100" s="21"/>
      <c r="C100" s="22" t="s">
        <v>147</v>
      </c>
      <c r="D100" s="21"/>
      <c r="E100" s="21" t="s">
        <v>148</v>
      </c>
      <c r="F100" s="33" t="s">
        <v>150</v>
      </c>
      <c r="G100" s="30">
        <v>0</v>
      </c>
      <c r="H100" s="23" t="s">
        <v>148</v>
      </c>
    </row>
    <row r="101" spans="1:17" x14ac:dyDescent="0.2">
      <c r="A101" s="21"/>
      <c r="B101" s="21"/>
      <c r="C101" s="31"/>
      <c r="D101" s="21"/>
      <c r="E101" s="21"/>
      <c r="F101" s="32"/>
      <c r="G101" s="32"/>
      <c r="H101" s="23" t="s">
        <v>148</v>
      </c>
    </row>
    <row r="102" spans="1:17" x14ac:dyDescent="0.2">
      <c r="A102" s="21"/>
      <c r="B102" s="21"/>
      <c r="C102" s="22" t="s">
        <v>172</v>
      </c>
      <c r="D102" s="21"/>
      <c r="E102" s="21"/>
      <c r="F102" s="32"/>
      <c r="G102" s="32"/>
      <c r="H102" s="23" t="s">
        <v>148</v>
      </c>
    </row>
    <row r="103" spans="1:17" x14ac:dyDescent="0.2">
      <c r="A103" s="21"/>
      <c r="B103" s="21"/>
      <c r="C103" s="22" t="s">
        <v>147</v>
      </c>
      <c r="D103" s="21"/>
      <c r="E103" s="21" t="s">
        <v>148</v>
      </c>
      <c r="F103" s="33" t="s">
        <v>150</v>
      </c>
      <c r="G103" s="30">
        <v>0</v>
      </c>
      <c r="H103" s="23" t="s">
        <v>148</v>
      </c>
    </row>
    <row r="104" spans="1:17" x14ac:dyDescent="0.2">
      <c r="A104" s="21"/>
      <c r="B104" s="21"/>
      <c r="C104" s="31"/>
      <c r="D104" s="21"/>
      <c r="E104" s="21"/>
      <c r="F104" s="32"/>
      <c r="G104" s="32"/>
      <c r="H104" s="23" t="s">
        <v>148</v>
      </c>
    </row>
    <row r="105" spans="1:17" x14ac:dyDescent="0.2">
      <c r="A105" s="35"/>
      <c r="B105" s="25"/>
      <c r="C105" s="25" t="s">
        <v>173</v>
      </c>
      <c r="D105" s="25"/>
      <c r="E105" s="35"/>
      <c r="F105" s="27">
        <v>0.13469763000000001</v>
      </c>
      <c r="G105" s="28">
        <v>4.4790000000000003E-5</v>
      </c>
      <c r="H105" s="23" t="s">
        <v>148</v>
      </c>
    </row>
    <row r="106" spans="1:17" x14ac:dyDescent="0.2">
      <c r="A106" s="31"/>
      <c r="B106" s="31"/>
      <c r="C106" s="22" t="s">
        <v>174</v>
      </c>
      <c r="D106" s="32"/>
      <c r="E106" s="32"/>
      <c r="F106" s="29">
        <v>3007.0891035300001</v>
      </c>
      <c r="G106" s="36">
        <v>1.00000003</v>
      </c>
      <c r="H106" s="23" t="s">
        <v>148</v>
      </c>
    </row>
    <row r="107" spans="1:17" x14ac:dyDescent="0.2">
      <c r="A107" s="66"/>
      <c r="B107" s="66"/>
      <c r="C107" s="66"/>
      <c r="D107" s="67"/>
      <c r="E107" s="67"/>
      <c r="F107" s="67"/>
      <c r="G107" s="67"/>
    </row>
    <row r="108" spans="1:17" x14ac:dyDescent="0.2">
      <c r="A108" s="39"/>
      <c r="B108" s="217" t="s">
        <v>848</v>
      </c>
      <c r="C108" s="217"/>
      <c r="D108" s="217"/>
      <c r="E108" s="217"/>
      <c r="F108" s="217"/>
      <c r="G108" s="217"/>
      <c r="H108" s="217"/>
      <c r="J108" s="41"/>
    </row>
    <row r="109" spans="1:17" x14ac:dyDescent="0.2">
      <c r="A109" s="39"/>
      <c r="B109" s="217" t="s">
        <v>849</v>
      </c>
      <c r="C109" s="217"/>
      <c r="D109" s="217"/>
      <c r="E109" s="217"/>
      <c r="F109" s="217"/>
      <c r="G109" s="217"/>
      <c r="H109" s="217"/>
      <c r="J109" s="41"/>
    </row>
    <row r="110" spans="1:17" x14ac:dyDescent="0.2">
      <c r="A110" s="39"/>
      <c r="B110" s="217" t="s">
        <v>850</v>
      </c>
      <c r="C110" s="217"/>
      <c r="D110" s="217"/>
      <c r="E110" s="217"/>
      <c r="F110" s="217"/>
      <c r="G110" s="217"/>
      <c r="H110" s="217"/>
      <c r="J110" s="41"/>
    </row>
    <row r="111" spans="1:17" s="43" customFormat="1" ht="66.75" customHeight="1" x14ac:dyDescent="0.25">
      <c r="A111" s="42"/>
      <c r="B111" s="218" t="s">
        <v>851</v>
      </c>
      <c r="C111" s="218"/>
      <c r="D111" s="218"/>
      <c r="E111" s="218"/>
      <c r="F111" s="218"/>
      <c r="G111" s="218"/>
      <c r="H111" s="218"/>
      <c r="I111"/>
      <c r="J111" s="41"/>
      <c r="K111"/>
      <c r="L111"/>
      <c r="M111"/>
      <c r="N111"/>
      <c r="O111"/>
      <c r="P111"/>
      <c r="Q111"/>
    </row>
    <row r="112" spans="1:17" x14ac:dyDescent="0.2">
      <c r="A112" s="39"/>
      <c r="B112" s="217" t="s">
        <v>852</v>
      </c>
      <c r="C112" s="217"/>
      <c r="D112" s="217"/>
      <c r="E112" s="217"/>
      <c r="F112" s="217"/>
      <c r="G112" s="217"/>
      <c r="H112" s="217"/>
      <c r="J112" s="41"/>
    </row>
    <row r="113" spans="1:10" x14ac:dyDescent="0.2">
      <c r="A113" s="45"/>
      <c r="B113" s="222" t="s">
        <v>148</v>
      </c>
      <c r="C113" s="222"/>
      <c r="D113" s="222"/>
      <c r="E113" s="222"/>
      <c r="F113" s="222"/>
      <c r="G113" s="47"/>
    </row>
    <row r="114" spans="1:10" x14ac:dyDescent="0.2">
      <c r="A114" s="45"/>
      <c r="B114" s="214" t="s">
        <v>175</v>
      </c>
      <c r="C114" s="215"/>
      <c r="D114" s="216"/>
      <c r="E114" s="46"/>
      <c r="F114" s="47"/>
      <c r="G114" s="47"/>
    </row>
    <row r="115" spans="1:10" ht="26.25" customHeight="1" x14ac:dyDescent="0.2">
      <c r="A115" s="45"/>
      <c r="B115" s="212" t="s">
        <v>176</v>
      </c>
      <c r="C115" s="213"/>
      <c r="D115" s="22" t="s">
        <v>177</v>
      </c>
      <c r="E115" s="46"/>
      <c r="F115" s="47"/>
      <c r="G115" s="47"/>
    </row>
    <row r="116" spans="1:10" ht="12.75" customHeight="1" x14ac:dyDescent="0.2">
      <c r="A116" s="45"/>
      <c r="B116" s="210" t="s">
        <v>853</v>
      </c>
      <c r="C116" s="211"/>
      <c r="D116" s="22" t="s">
        <v>177</v>
      </c>
      <c r="E116" s="46"/>
      <c r="F116" s="47"/>
      <c r="G116" s="47"/>
    </row>
    <row r="117" spans="1:10" x14ac:dyDescent="0.2">
      <c r="A117" s="45"/>
      <c r="B117" s="212" t="s">
        <v>178</v>
      </c>
      <c r="C117" s="213"/>
      <c r="D117" s="32" t="s">
        <v>148</v>
      </c>
      <c r="E117" s="46"/>
      <c r="F117" s="47"/>
      <c r="G117" s="47"/>
    </row>
    <row r="118" spans="1:10" x14ac:dyDescent="0.2">
      <c r="A118" s="50"/>
      <c r="B118" s="51" t="s">
        <v>148</v>
      </c>
      <c r="C118" s="51" t="s">
        <v>854</v>
      </c>
      <c r="D118" s="51" t="s">
        <v>179</v>
      </c>
      <c r="E118" s="50"/>
      <c r="F118" s="50"/>
      <c r="G118" s="50"/>
      <c r="H118" s="50"/>
      <c r="J118" s="41"/>
    </row>
    <row r="119" spans="1:10" x14ac:dyDescent="0.2">
      <c r="A119" s="50"/>
      <c r="B119" s="52" t="s">
        <v>180</v>
      </c>
      <c r="C119" s="53">
        <v>45716</v>
      </c>
      <c r="D119" s="53">
        <v>45747</v>
      </c>
      <c r="E119" s="50"/>
      <c r="F119" s="50"/>
      <c r="G119" s="50"/>
      <c r="J119" s="41"/>
    </row>
    <row r="120" spans="1:10" x14ac:dyDescent="0.2">
      <c r="A120" s="54"/>
      <c r="B120" s="25" t="s">
        <v>181</v>
      </c>
      <c r="C120" s="55">
        <v>23.793900000000001</v>
      </c>
      <c r="D120" s="55">
        <v>24.893999999999998</v>
      </c>
      <c r="E120" s="54"/>
      <c r="F120" s="56"/>
      <c r="G120" s="57"/>
    </row>
    <row r="121" spans="1:10" x14ac:dyDescent="0.2">
      <c r="A121" s="54"/>
      <c r="B121" s="25" t="s">
        <v>1025</v>
      </c>
      <c r="C121" s="55">
        <v>22.651700000000002</v>
      </c>
      <c r="D121" s="55">
        <v>23.699100000000001</v>
      </c>
      <c r="E121" s="54"/>
      <c r="F121" s="56"/>
      <c r="G121" s="57"/>
    </row>
    <row r="122" spans="1:10" x14ac:dyDescent="0.2">
      <c r="A122" s="54"/>
      <c r="B122" s="25" t="s">
        <v>182</v>
      </c>
      <c r="C122" s="55">
        <v>23.070599999999999</v>
      </c>
      <c r="D122" s="55">
        <v>24.1326</v>
      </c>
      <c r="E122" s="54"/>
      <c r="F122" s="56"/>
      <c r="G122" s="57"/>
    </row>
    <row r="123" spans="1:10" x14ac:dyDescent="0.2">
      <c r="A123" s="54"/>
      <c r="B123" s="25" t="s">
        <v>1026</v>
      </c>
      <c r="C123" s="55">
        <v>21.931699999999999</v>
      </c>
      <c r="D123" s="55">
        <v>22.941199999999998</v>
      </c>
      <c r="E123" s="54"/>
      <c r="F123" s="56"/>
      <c r="G123" s="57"/>
    </row>
    <row r="124" spans="1:10" x14ac:dyDescent="0.2">
      <c r="A124" s="54"/>
      <c r="B124" s="54"/>
      <c r="C124" s="54"/>
      <c r="D124" s="54"/>
      <c r="E124" s="54"/>
      <c r="F124" s="54"/>
      <c r="G124" s="54"/>
    </row>
    <row r="125" spans="1:10" x14ac:dyDescent="0.2">
      <c r="A125" s="50"/>
      <c r="B125" s="210" t="s">
        <v>855</v>
      </c>
      <c r="C125" s="211"/>
      <c r="D125" s="48" t="s">
        <v>177</v>
      </c>
      <c r="E125" s="50"/>
      <c r="F125" s="50"/>
      <c r="G125" s="50"/>
    </row>
    <row r="126" spans="1:10" x14ac:dyDescent="0.2">
      <c r="A126" s="50"/>
      <c r="B126" s="75"/>
      <c r="C126" s="75"/>
      <c r="D126" s="75"/>
      <c r="E126" s="50"/>
      <c r="F126" s="50"/>
      <c r="G126" s="50"/>
    </row>
    <row r="127" spans="1:10" x14ac:dyDescent="0.2">
      <c r="A127" s="50"/>
      <c r="B127" s="210" t="s">
        <v>183</v>
      </c>
      <c r="C127" s="211"/>
      <c r="D127" s="48" t="s">
        <v>177</v>
      </c>
      <c r="E127" s="61"/>
      <c r="F127" s="50"/>
      <c r="G127" s="50"/>
    </row>
    <row r="128" spans="1:10" x14ac:dyDescent="0.2">
      <c r="A128" s="50"/>
      <c r="B128" s="210" t="s">
        <v>184</v>
      </c>
      <c r="C128" s="211"/>
      <c r="D128" s="48" t="s">
        <v>177</v>
      </c>
      <c r="E128" s="61"/>
      <c r="F128" s="50"/>
      <c r="G128" s="50"/>
    </row>
    <row r="129" spans="1:10" x14ac:dyDescent="0.2">
      <c r="A129" s="50"/>
      <c r="B129" s="210" t="s">
        <v>185</v>
      </c>
      <c r="C129" s="211"/>
      <c r="D129" s="48" t="s">
        <v>177</v>
      </c>
      <c r="E129" s="61"/>
      <c r="F129" s="50"/>
      <c r="G129" s="50"/>
    </row>
    <row r="130" spans="1:10" x14ac:dyDescent="0.2">
      <c r="A130" s="50"/>
      <c r="B130" s="210" t="s">
        <v>186</v>
      </c>
      <c r="C130" s="211"/>
      <c r="D130" s="62">
        <v>0.24265261099083893</v>
      </c>
      <c r="E130" s="50"/>
      <c r="F130" s="40"/>
      <c r="G130" s="60"/>
    </row>
    <row r="132" spans="1:10" x14ac:dyDescent="0.2">
      <c r="B132" s="219" t="s">
        <v>856</v>
      </c>
      <c r="C132" s="219"/>
    </row>
    <row r="134" spans="1:10" ht="153.75" customHeight="1" x14ac:dyDescent="0.2"/>
    <row r="137" spans="1:10" x14ac:dyDescent="0.2">
      <c r="B137" s="63" t="s">
        <v>857</v>
      </c>
      <c r="C137" s="64"/>
      <c r="D137" s="63"/>
    </row>
    <row r="138" spans="1:10" x14ac:dyDescent="0.2">
      <c r="B138" s="63" t="s">
        <v>866</v>
      </c>
      <c r="D138" s="63"/>
    </row>
    <row r="139" spans="1:10" ht="165" customHeight="1" x14ac:dyDescent="0.2"/>
    <row r="141" spans="1:10" x14ac:dyDescent="0.2">
      <c r="J141" s="20"/>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sheetData>
  <mergeCells count="19">
    <mergeCell ref="A1:H1"/>
    <mergeCell ref="A2:H2"/>
    <mergeCell ref="A3:H3"/>
    <mergeCell ref="B116:C116"/>
    <mergeCell ref="B117:C117"/>
    <mergeCell ref="B113:F113"/>
    <mergeCell ref="B114:D114"/>
    <mergeCell ref="B115:C115"/>
    <mergeCell ref="B108:H108"/>
    <mergeCell ref="B109:H109"/>
    <mergeCell ref="B110:H110"/>
    <mergeCell ref="B111:H111"/>
    <mergeCell ref="B112:H112"/>
    <mergeCell ref="B127:C127"/>
    <mergeCell ref="B128:C128"/>
    <mergeCell ref="B132:C132"/>
    <mergeCell ref="B125:C125"/>
    <mergeCell ref="B129:C129"/>
    <mergeCell ref="B130:C130"/>
  </mergeCells>
  <hyperlinks>
    <hyperlink ref="I1" location="Index!B2" display="Index" xr:uid="{BB655616-EB20-41E2-929B-94A2F7C6EC4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D5A71-D104-4AC9-9076-5CDA4D2C3BE7}">
  <sheetPr>
    <outlinePr summaryBelow="0" summaryRight="0"/>
  </sheetPr>
  <dimension ref="A1:Q142"/>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488</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441</v>
      </c>
      <c r="C7" s="25" t="s">
        <v>442</v>
      </c>
      <c r="D7" s="25" t="s">
        <v>38</v>
      </c>
      <c r="E7" s="26">
        <v>5638</v>
      </c>
      <c r="F7" s="27">
        <v>111.43507</v>
      </c>
      <c r="G7" s="28">
        <v>5.6656230000000002E-2</v>
      </c>
      <c r="H7" s="23" t="s">
        <v>148</v>
      </c>
    </row>
    <row r="8" spans="1:9" x14ac:dyDescent="0.2">
      <c r="A8" s="24">
        <v>2</v>
      </c>
      <c r="B8" s="25" t="s">
        <v>344</v>
      </c>
      <c r="C8" s="25" t="s">
        <v>345</v>
      </c>
      <c r="D8" s="25" t="s">
        <v>346</v>
      </c>
      <c r="E8" s="26">
        <v>6568</v>
      </c>
      <c r="F8" s="27">
        <v>105.649564</v>
      </c>
      <c r="G8" s="28">
        <v>5.3714739999999997E-2</v>
      </c>
      <c r="H8" s="23" t="s">
        <v>148</v>
      </c>
    </row>
    <row r="9" spans="1:9" x14ac:dyDescent="0.2">
      <c r="A9" s="24">
        <v>3</v>
      </c>
      <c r="B9" s="25" t="s">
        <v>349</v>
      </c>
      <c r="C9" s="25" t="s">
        <v>350</v>
      </c>
      <c r="D9" s="25" t="s">
        <v>248</v>
      </c>
      <c r="E9" s="26">
        <v>1960</v>
      </c>
      <c r="F9" s="27">
        <v>104.1103</v>
      </c>
      <c r="G9" s="28">
        <v>5.2932140000000003E-2</v>
      </c>
      <c r="H9" s="23" t="s">
        <v>148</v>
      </c>
    </row>
    <row r="10" spans="1:9" x14ac:dyDescent="0.2">
      <c r="A10" s="24">
        <v>4</v>
      </c>
      <c r="B10" s="25" t="s">
        <v>437</v>
      </c>
      <c r="C10" s="25" t="s">
        <v>438</v>
      </c>
      <c r="D10" s="25" t="s">
        <v>203</v>
      </c>
      <c r="E10" s="26">
        <v>21323</v>
      </c>
      <c r="F10" s="27">
        <v>103.096705</v>
      </c>
      <c r="G10" s="28">
        <v>5.2416810000000001E-2</v>
      </c>
      <c r="H10" s="23" t="s">
        <v>148</v>
      </c>
    </row>
    <row r="11" spans="1:9" x14ac:dyDescent="0.2">
      <c r="A11" s="24">
        <v>5</v>
      </c>
      <c r="B11" s="25" t="s">
        <v>439</v>
      </c>
      <c r="C11" s="25" t="s">
        <v>440</v>
      </c>
      <c r="D11" s="25" t="s">
        <v>226</v>
      </c>
      <c r="E11" s="26">
        <v>30085</v>
      </c>
      <c r="F11" s="27">
        <v>88.585282500000005</v>
      </c>
      <c r="G11" s="28">
        <v>4.503886E-2</v>
      </c>
      <c r="H11" s="23" t="s">
        <v>148</v>
      </c>
    </row>
    <row r="12" spans="1:9" ht="25.5" x14ac:dyDescent="0.2">
      <c r="A12" s="24">
        <v>6</v>
      </c>
      <c r="B12" s="25" t="s">
        <v>321</v>
      </c>
      <c r="C12" s="25" t="s">
        <v>322</v>
      </c>
      <c r="D12" s="25" t="s">
        <v>265</v>
      </c>
      <c r="E12" s="26">
        <v>1976</v>
      </c>
      <c r="F12" s="27">
        <v>83.206395999999998</v>
      </c>
      <c r="G12" s="28">
        <v>4.2304099999999997E-2</v>
      </c>
      <c r="H12" s="23" t="s">
        <v>148</v>
      </c>
    </row>
    <row r="13" spans="1:9" x14ac:dyDescent="0.2">
      <c r="A13" s="24">
        <v>7</v>
      </c>
      <c r="B13" s="25" t="s">
        <v>74</v>
      </c>
      <c r="C13" s="25" t="s">
        <v>75</v>
      </c>
      <c r="D13" s="25" t="s">
        <v>66</v>
      </c>
      <c r="E13" s="26">
        <v>10955</v>
      </c>
      <c r="F13" s="27">
        <v>78.196789999999993</v>
      </c>
      <c r="G13" s="28">
        <v>3.9757099999999997E-2</v>
      </c>
      <c r="H13" s="23" t="s">
        <v>148</v>
      </c>
    </row>
    <row r="14" spans="1:9" x14ac:dyDescent="0.2">
      <c r="A14" s="24">
        <v>8</v>
      </c>
      <c r="B14" s="25" t="s">
        <v>443</v>
      </c>
      <c r="C14" s="25" t="s">
        <v>444</v>
      </c>
      <c r="D14" s="25" t="s">
        <v>28</v>
      </c>
      <c r="E14" s="26">
        <v>22305</v>
      </c>
      <c r="F14" s="27">
        <v>67.416862499999993</v>
      </c>
      <c r="G14" s="28">
        <v>3.4276330000000001E-2</v>
      </c>
      <c r="H14" s="23" t="s">
        <v>148</v>
      </c>
    </row>
    <row r="15" spans="1:9" ht="25.5" x14ac:dyDescent="0.2">
      <c r="A15" s="24">
        <v>9</v>
      </c>
      <c r="B15" s="25" t="s">
        <v>447</v>
      </c>
      <c r="C15" s="25" t="s">
        <v>448</v>
      </c>
      <c r="D15" s="25" t="s">
        <v>200</v>
      </c>
      <c r="E15" s="26">
        <v>1238</v>
      </c>
      <c r="F15" s="27">
        <v>63.71367</v>
      </c>
      <c r="G15" s="28">
        <v>3.2393539999999998E-2</v>
      </c>
      <c r="H15" s="23" t="s">
        <v>148</v>
      </c>
    </row>
    <row r="16" spans="1:9" x14ac:dyDescent="0.2">
      <c r="A16" s="24">
        <v>10</v>
      </c>
      <c r="B16" s="25" t="s">
        <v>142</v>
      </c>
      <c r="C16" s="25" t="s">
        <v>143</v>
      </c>
      <c r="D16" s="25" t="s">
        <v>38</v>
      </c>
      <c r="E16" s="26">
        <v>27896</v>
      </c>
      <c r="F16" s="27">
        <v>63.296024000000003</v>
      </c>
      <c r="G16" s="28">
        <v>3.21812E-2</v>
      </c>
      <c r="H16" s="23" t="s">
        <v>148</v>
      </c>
    </row>
    <row r="17" spans="1:8" x14ac:dyDescent="0.2">
      <c r="A17" s="24">
        <v>11</v>
      </c>
      <c r="B17" s="25" t="s">
        <v>445</v>
      </c>
      <c r="C17" s="25" t="s">
        <v>446</v>
      </c>
      <c r="D17" s="25" t="s">
        <v>28</v>
      </c>
      <c r="E17" s="26">
        <v>178820</v>
      </c>
      <c r="F17" s="27">
        <v>61.531962</v>
      </c>
      <c r="G17" s="28">
        <v>3.1284310000000003E-2</v>
      </c>
      <c r="H17" s="23" t="s">
        <v>148</v>
      </c>
    </row>
    <row r="18" spans="1:8" x14ac:dyDescent="0.2">
      <c r="A18" s="24">
        <v>12</v>
      </c>
      <c r="B18" s="25" t="s">
        <v>253</v>
      </c>
      <c r="C18" s="25" t="s">
        <v>254</v>
      </c>
      <c r="D18" s="25" t="s">
        <v>89</v>
      </c>
      <c r="E18" s="26">
        <v>700</v>
      </c>
      <c r="F18" s="27">
        <v>60.123350000000002</v>
      </c>
      <c r="G18" s="28">
        <v>3.0568140000000001E-2</v>
      </c>
      <c r="H18" s="23" t="s">
        <v>148</v>
      </c>
    </row>
    <row r="19" spans="1:8" ht="25.5" x14ac:dyDescent="0.2">
      <c r="A19" s="24">
        <v>13</v>
      </c>
      <c r="B19" s="25" t="s">
        <v>468</v>
      </c>
      <c r="C19" s="25" t="s">
        <v>469</v>
      </c>
      <c r="D19" s="25" t="s">
        <v>200</v>
      </c>
      <c r="E19" s="26">
        <v>9440</v>
      </c>
      <c r="F19" s="27">
        <v>57.904960000000003</v>
      </c>
      <c r="G19" s="28">
        <v>2.9440250000000001E-2</v>
      </c>
      <c r="H19" s="23" t="s">
        <v>148</v>
      </c>
    </row>
    <row r="20" spans="1:8" x14ac:dyDescent="0.2">
      <c r="A20" s="24">
        <v>14</v>
      </c>
      <c r="B20" s="25" t="s">
        <v>133</v>
      </c>
      <c r="C20" s="25" t="s">
        <v>134</v>
      </c>
      <c r="D20" s="25" t="s">
        <v>66</v>
      </c>
      <c r="E20" s="26">
        <v>1987</v>
      </c>
      <c r="F20" s="27">
        <v>57.480929500000002</v>
      </c>
      <c r="G20" s="28">
        <v>2.9224670000000001E-2</v>
      </c>
      <c r="H20" s="23" t="s">
        <v>148</v>
      </c>
    </row>
    <row r="21" spans="1:8" x14ac:dyDescent="0.2">
      <c r="A21" s="24">
        <v>15</v>
      </c>
      <c r="B21" s="25" t="s">
        <v>453</v>
      </c>
      <c r="C21" s="25" t="s">
        <v>454</v>
      </c>
      <c r="D21" s="25" t="s">
        <v>28</v>
      </c>
      <c r="E21" s="26">
        <v>101192</v>
      </c>
      <c r="F21" s="27">
        <v>55.635361600000003</v>
      </c>
      <c r="G21" s="28">
        <v>2.828634E-2</v>
      </c>
      <c r="H21" s="23" t="s">
        <v>148</v>
      </c>
    </row>
    <row r="22" spans="1:8" ht="25.5" x14ac:dyDescent="0.2">
      <c r="A22" s="24">
        <v>16</v>
      </c>
      <c r="B22" s="25" t="s">
        <v>455</v>
      </c>
      <c r="C22" s="25" t="s">
        <v>456</v>
      </c>
      <c r="D22" s="25" t="s">
        <v>457</v>
      </c>
      <c r="E22" s="26">
        <v>14767</v>
      </c>
      <c r="F22" s="27">
        <v>47.977983000000002</v>
      </c>
      <c r="G22" s="28">
        <v>2.4393140000000001E-2</v>
      </c>
      <c r="H22" s="23" t="s">
        <v>148</v>
      </c>
    </row>
    <row r="23" spans="1:8" ht="25.5" x14ac:dyDescent="0.2">
      <c r="A23" s="24">
        <v>17</v>
      </c>
      <c r="B23" s="25" t="s">
        <v>39</v>
      </c>
      <c r="C23" s="25" t="s">
        <v>40</v>
      </c>
      <c r="D23" s="25" t="s">
        <v>25</v>
      </c>
      <c r="E23" s="26">
        <v>936</v>
      </c>
      <c r="F23" s="27">
        <v>46.169604</v>
      </c>
      <c r="G23" s="28">
        <v>2.347372E-2</v>
      </c>
      <c r="H23" s="23" t="s">
        <v>148</v>
      </c>
    </row>
    <row r="24" spans="1:8" x14ac:dyDescent="0.2">
      <c r="A24" s="24">
        <v>18</v>
      </c>
      <c r="B24" s="25" t="s">
        <v>451</v>
      </c>
      <c r="C24" s="25" t="s">
        <v>452</v>
      </c>
      <c r="D24" s="25" t="s">
        <v>248</v>
      </c>
      <c r="E24" s="26">
        <v>1988</v>
      </c>
      <c r="F24" s="27">
        <v>45.986415999999998</v>
      </c>
      <c r="G24" s="28">
        <v>2.3380580000000002E-2</v>
      </c>
      <c r="H24" s="23" t="s">
        <v>148</v>
      </c>
    </row>
    <row r="25" spans="1:8" x14ac:dyDescent="0.2">
      <c r="A25" s="24">
        <v>19</v>
      </c>
      <c r="B25" s="25" t="s">
        <v>458</v>
      </c>
      <c r="C25" s="25" t="s">
        <v>459</v>
      </c>
      <c r="D25" s="25" t="s">
        <v>206</v>
      </c>
      <c r="E25" s="26">
        <v>9732</v>
      </c>
      <c r="F25" s="27">
        <v>43.307400000000001</v>
      </c>
      <c r="G25" s="28">
        <v>2.2018510000000002E-2</v>
      </c>
      <c r="H25" s="23" t="s">
        <v>148</v>
      </c>
    </row>
    <row r="26" spans="1:8" x14ac:dyDescent="0.2">
      <c r="A26" s="24">
        <v>20</v>
      </c>
      <c r="B26" s="25" t="s">
        <v>462</v>
      </c>
      <c r="C26" s="25" t="s">
        <v>463</v>
      </c>
      <c r="D26" s="25" t="s">
        <v>89</v>
      </c>
      <c r="E26" s="26">
        <v>2453</v>
      </c>
      <c r="F26" s="27">
        <v>42.963068499999999</v>
      </c>
      <c r="G26" s="28">
        <v>2.1843439999999999E-2</v>
      </c>
      <c r="H26" s="23" t="s">
        <v>148</v>
      </c>
    </row>
    <row r="27" spans="1:8" x14ac:dyDescent="0.2">
      <c r="A27" s="24">
        <v>21</v>
      </c>
      <c r="B27" s="25" t="s">
        <v>460</v>
      </c>
      <c r="C27" s="25" t="s">
        <v>461</v>
      </c>
      <c r="D27" s="25" t="s">
        <v>66</v>
      </c>
      <c r="E27" s="26">
        <v>8416</v>
      </c>
      <c r="F27" s="27">
        <v>42.694367999999997</v>
      </c>
      <c r="G27" s="28">
        <v>2.170683E-2</v>
      </c>
      <c r="H27" s="23" t="s">
        <v>148</v>
      </c>
    </row>
    <row r="28" spans="1:8" x14ac:dyDescent="0.2">
      <c r="A28" s="24">
        <v>22</v>
      </c>
      <c r="B28" s="25" t="s">
        <v>464</v>
      </c>
      <c r="C28" s="25" t="s">
        <v>465</v>
      </c>
      <c r="D28" s="25" t="s">
        <v>383</v>
      </c>
      <c r="E28" s="26">
        <v>4462</v>
      </c>
      <c r="F28" s="27">
        <v>40.717981000000002</v>
      </c>
      <c r="G28" s="28">
        <v>2.070199E-2</v>
      </c>
      <c r="H28" s="23" t="s">
        <v>148</v>
      </c>
    </row>
    <row r="29" spans="1:8" ht="25.5" x14ac:dyDescent="0.2">
      <c r="A29" s="24">
        <v>23</v>
      </c>
      <c r="B29" s="25" t="s">
        <v>449</v>
      </c>
      <c r="C29" s="25" t="s">
        <v>450</v>
      </c>
      <c r="D29" s="25" t="s">
        <v>200</v>
      </c>
      <c r="E29" s="26">
        <v>2376</v>
      </c>
      <c r="F29" s="27">
        <v>38.567231999999997</v>
      </c>
      <c r="G29" s="28">
        <v>1.9608489999999999E-2</v>
      </c>
      <c r="H29" s="23" t="s">
        <v>148</v>
      </c>
    </row>
    <row r="30" spans="1:8" x14ac:dyDescent="0.2">
      <c r="A30" s="24">
        <v>24</v>
      </c>
      <c r="B30" s="25" t="s">
        <v>470</v>
      </c>
      <c r="C30" s="25" t="s">
        <v>471</v>
      </c>
      <c r="D30" s="25" t="s">
        <v>226</v>
      </c>
      <c r="E30" s="26">
        <v>5099</v>
      </c>
      <c r="F30" s="27">
        <v>35.682802000000002</v>
      </c>
      <c r="G30" s="28">
        <v>1.8141979999999999E-2</v>
      </c>
      <c r="H30" s="23" t="s">
        <v>148</v>
      </c>
    </row>
    <row r="31" spans="1:8" x14ac:dyDescent="0.2">
      <c r="A31" s="24">
        <v>25</v>
      </c>
      <c r="B31" s="25" t="s">
        <v>474</v>
      </c>
      <c r="C31" s="25" t="s">
        <v>475</v>
      </c>
      <c r="D31" s="25" t="s">
        <v>89</v>
      </c>
      <c r="E31" s="26">
        <v>3328</v>
      </c>
      <c r="F31" s="27">
        <v>31.680896000000001</v>
      </c>
      <c r="G31" s="28">
        <v>1.6107320000000001E-2</v>
      </c>
      <c r="H31" s="23" t="s">
        <v>148</v>
      </c>
    </row>
    <row r="32" spans="1:8" x14ac:dyDescent="0.2">
      <c r="A32" s="24">
        <v>26</v>
      </c>
      <c r="B32" s="25" t="s">
        <v>472</v>
      </c>
      <c r="C32" s="25" t="s">
        <v>473</v>
      </c>
      <c r="D32" s="25" t="s">
        <v>206</v>
      </c>
      <c r="E32" s="26">
        <v>7579</v>
      </c>
      <c r="F32" s="27">
        <v>29.383783000000001</v>
      </c>
      <c r="G32" s="28">
        <v>1.493941E-2</v>
      </c>
      <c r="H32" s="23" t="s">
        <v>148</v>
      </c>
    </row>
    <row r="33" spans="1:8" x14ac:dyDescent="0.2">
      <c r="A33" s="24">
        <v>27</v>
      </c>
      <c r="B33" s="25" t="s">
        <v>110</v>
      </c>
      <c r="C33" s="25" t="s">
        <v>111</v>
      </c>
      <c r="D33" s="25" t="s">
        <v>66</v>
      </c>
      <c r="E33" s="26">
        <v>1691</v>
      </c>
      <c r="F33" s="27">
        <v>28.691196999999999</v>
      </c>
      <c r="G33" s="28">
        <v>1.4587279999999999E-2</v>
      </c>
      <c r="H33" s="23" t="s">
        <v>148</v>
      </c>
    </row>
    <row r="34" spans="1:8" x14ac:dyDescent="0.2">
      <c r="A34" s="24">
        <v>28</v>
      </c>
      <c r="B34" s="25" t="s">
        <v>380</v>
      </c>
      <c r="C34" s="25" t="s">
        <v>381</v>
      </c>
      <c r="D34" s="25" t="s">
        <v>137</v>
      </c>
      <c r="E34" s="26">
        <v>18454</v>
      </c>
      <c r="F34" s="27">
        <v>28.463449600000001</v>
      </c>
      <c r="G34" s="28">
        <v>1.447149E-2</v>
      </c>
      <c r="H34" s="23" t="s">
        <v>148</v>
      </c>
    </row>
    <row r="35" spans="1:8" x14ac:dyDescent="0.2">
      <c r="A35" s="24">
        <v>29</v>
      </c>
      <c r="B35" s="25" t="s">
        <v>476</v>
      </c>
      <c r="C35" s="25" t="s">
        <v>477</v>
      </c>
      <c r="D35" s="25" t="s">
        <v>56</v>
      </c>
      <c r="E35" s="26">
        <v>2508</v>
      </c>
      <c r="F35" s="27">
        <v>27.650700000000001</v>
      </c>
      <c r="G35" s="28">
        <v>1.4058269999999999E-2</v>
      </c>
      <c r="H35" s="23" t="s">
        <v>148</v>
      </c>
    </row>
    <row r="36" spans="1:8" x14ac:dyDescent="0.2">
      <c r="A36" s="24">
        <v>30</v>
      </c>
      <c r="B36" s="25" t="s">
        <v>482</v>
      </c>
      <c r="C36" s="25" t="s">
        <v>483</v>
      </c>
      <c r="D36" s="25" t="s">
        <v>38</v>
      </c>
      <c r="E36" s="26">
        <v>4055</v>
      </c>
      <c r="F36" s="27">
        <v>24.2671475</v>
      </c>
      <c r="G36" s="28">
        <v>1.233799E-2</v>
      </c>
      <c r="H36" s="23" t="s">
        <v>148</v>
      </c>
    </row>
    <row r="37" spans="1:8" x14ac:dyDescent="0.2">
      <c r="A37" s="24">
        <v>31</v>
      </c>
      <c r="B37" s="25" t="s">
        <v>478</v>
      </c>
      <c r="C37" s="25" t="s">
        <v>479</v>
      </c>
      <c r="D37" s="25" t="s">
        <v>346</v>
      </c>
      <c r="E37" s="26">
        <v>7431</v>
      </c>
      <c r="F37" s="27">
        <v>24.258499499999999</v>
      </c>
      <c r="G37" s="28">
        <v>1.23336E-2</v>
      </c>
      <c r="H37" s="23" t="s">
        <v>148</v>
      </c>
    </row>
    <row r="38" spans="1:8" x14ac:dyDescent="0.2">
      <c r="A38" s="24">
        <v>32</v>
      </c>
      <c r="B38" s="25" t="s">
        <v>244</v>
      </c>
      <c r="C38" s="25" t="s">
        <v>245</v>
      </c>
      <c r="D38" s="25" t="s">
        <v>61</v>
      </c>
      <c r="E38" s="26">
        <v>1390</v>
      </c>
      <c r="F38" s="27">
        <v>22.84187</v>
      </c>
      <c r="G38" s="28">
        <v>1.161335E-2</v>
      </c>
      <c r="H38" s="23" t="s">
        <v>148</v>
      </c>
    </row>
    <row r="39" spans="1:8" x14ac:dyDescent="0.2">
      <c r="A39" s="24">
        <v>33</v>
      </c>
      <c r="B39" s="25" t="s">
        <v>480</v>
      </c>
      <c r="C39" s="25" t="s">
        <v>481</v>
      </c>
      <c r="D39" s="25" t="s">
        <v>38</v>
      </c>
      <c r="E39" s="26">
        <v>2745</v>
      </c>
      <c r="F39" s="27">
        <v>19.460677499999999</v>
      </c>
      <c r="G39" s="28">
        <v>9.8942700000000001E-3</v>
      </c>
      <c r="H39" s="23" t="s">
        <v>148</v>
      </c>
    </row>
    <row r="40" spans="1:8" x14ac:dyDescent="0.2">
      <c r="A40" s="24">
        <v>34</v>
      </c>
      <c r="B40" s="25" t="s">
        <v>466</v>
      </c>
      <c r="C40" s="25" t="s">
        <v>467</v>
      </c>
      <c r="D40" s="25" t="s">
        <v>89</v>
      </c>
      <c r="E40" s="26">
        <v>2512</v>
      </c>
      <c r="F40" s="27">
        <v>16.816583999999999</v>
      </c>
      <c r="G40" s="28">
        <v>8.5499500000000006E-3</v>
      </c>
      <c r="H40" s="23" t="s">
        <v>148</v>
      </c>
    </row>
    <row r="41" spans="1:8" x14ac:dyDescent="0.2">
      <c r="A41" s="24">
        <v>35</v>
      </c>
      <c r="B41" s="25" t="s">
        <v>484</v>
      </c>
      <c r="C41" s="25" t="s">
        <v>485</v>
      </c>
      <c r="D41" s="25" t="s">
        <v>66</v>
      </c>
      <c r="E41" s="26">
        <v>1475</v>
      </c>
      <c r="F41" s="27">
        <v>14.958712500000001</v>
      </c>
      <c r="G41" s="28">
        <v>7.6053600000000002E-3</v>
      </c>
      <c r="H41" s="23" t="s">
        <v>148</v>
      </c>
    </row>
    <row r="42" spans="1:8" x14ac:dyDescent="0.2">
      <c r="A42" s="24">
        <v>36</v>
      </c>
      <c r="B42" s="25" t="s">
        <v>59</v>
      </c>
      <c r="C42" s="25" t="s">
        <v>60</v>
      </c>
      <c r="D42" s="25" t="s">
        <v>61</v>
      </c>
      <c r="E42" s="26">
        <v>1521</v>
      </c>
      <c r="F42" s="27">
        <v>14.854846500000001</v>
      </c>
      <c r="G42" s="28">
        <v>7.5525599999999998E-3</v>
      </c>
      <c r="H42" s="23" t="s">
        <v>148</v>
      </c>
    </row>
    <row r="43" spans="1:8" x14ac:dyDescent="0.2">
      <c r="A43" s="24">
        <v>37</v>
      </c>
      <c r="B43" s="25" t="s">
        <v>486</v>
      </c>
      <c r="C43" s="25" t="s">
        <v>487</v>
      </c>
      <c r="D43" s="25" t="s">
        <v>71</v>
      </c>
      <c r="E43" s="26">
        <v>2606</v>
      </c>
      <c r="F43" s="27">
        <v>8.8239160000000005</v>
      </c>
      <c r="G43" s="28">
        <v>4.4862900000000004E-3</v>
      </c>
      <c r="H43" s="23" t="s">
        <v>148</v>
      </c>
    </row>
    <row r="44" spans="1:8" x14ac:dyDescent="0.2">
      <c r="A44" s="21"/>
      <c r="B44" s="21"/>
      <c r="C44" s="22" t="s">
        <v>147</v>
      </c>
      <c r="D44" s="21"/>
      <c r="E44" s="21" t="s">
        <v>148</v>
      </c>
      <c r="F44" s="29">
        <v>1837.6023607</v>
      </c>
      <c r="G44" s="30">
        <v>0.93428058000000003</v>
      </c>
      <c r="H44" s="23" t="s">
        <v>148</v>
      </c>
    </row>
    <row r="45" spans="1:8" x14ac:dyDescent="0.2">
      <c r="A45" s="21"/>
      <c r="B45" s="21"/>
      <c r="C45" s="31"/>
      <c r="D45" s="21"/>
      <c r="E45" s="21"/>
      <c r="F45" s="32"/>
      <c r="G45" s="32"/>
      <c r="H45" s="23" t="s">
        <v>148</v>
      </c>
    </row>
    <row r="46" spans="1:8" x14ac:dyDescent="0.2">
      <c r="A46" s="21"/>
      <c r="B46" s="21"/>
      <c r="C46" s="22" t="s">
        <v>149</v>
      </c>
      <c r="D46" s="21"/>
      <c r="E46" s="21"/>
      <c r="F46" s="21"/>
      <c r="G46" s="21"/>
      <c r="H46" s="23" t="s">
        <v>148</v>
      </c>
    </row>
    <row r="47" spans="1:8" x14ac:dyDescent="0.2">
      <c r="A47" s="21"/>
      <c r="B47" s="21"/>
      <c r="C47" s="22" t="s">
        <v>147</v>
      </c>
      <c r="D47" s="21"/>
      <c r="E47" s="21" t="s">
        <v>148</v>
      </c>
      <c r="F47" s="33" t="s">
        <v>150</v>
      </c>
      <c r="G47" s="30">
        <v>0</v>
      </c>
      <c r="H47" s="23" t="s">
        <v>148</v>
      </c>
    </row>
    <row r="48" spans="1:8" x14ac:dyDescent="0.2">
      <c r="A48" s="21"/>
      <c r="B48" s="21"/>
      <c r="C48" s="31"/>
      <c r="D48" s="21"/>
      <c r="E48" s="21"/>
      <c r="F48" s="32"/>
      <c r="G48" s="32"/>
      <c r="H48" s="23" t="s">
        <v>148</v>
      </c>
    </row>
    <row r="49" spans="1:8" x14ac:dyDescent="0.2">
      <c r="A49" s="21"/>
      <c r="B49" s="21"/>
      <c r="C49" s="22" t="s">
        <v>151</v>
      </c>
      <c r="D49" s="21"/>
      <c r="E49" s="21"/>
      <c r="F49" s="21"/>
      <c r="G49" s="21"/>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152</v>
      </c>
      <c r="D52" s="21"/>
      <c r="E52" s="21"/>
      <c r="F52" s="21"/>
      <c r="G52" s="21"/>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153</v>
      </c>
      <c r="D55" s="21"/>
      <c r="E55" s="21"/>
      <c r="F55" s="32"/>
      <c r="G55" s="32"/>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154</v>
      </c>
      <c r="D58" s="21"/>
      <c r="E58" s="21"/>
      <c r="F58" s="32"/>
      <c r="G58" s="32"/>
      <c r="H58" s="23" t="s">
        <v>148</v>
      </c>
    </row>
    <row r="59" spans="1:8" x14ac:dyDescent="0.2">
      <c r="A59" s="21"/>
      <c r="B59" s="21"/>
      <c r="C59" s="22" t="s">
        <v>147</v>
      </c>
      <c r="D59" s="21"/>
      <c r="E59" s="21" t="s">
        <v>148</v>
      </c>
      <c r="F59" s="33" t="s">
        <v>150</v>
      </c>
      <c r="G59" s="30">
        <v>0</v>
      </c>
      <c r="H59" s="23" t="s">
        <v>148</v>
      </c>
    </row>
    <row r="60" spans="1:8" x14ac:dyDescent="0.2">
      <c r="A60" s="21"/>
      <c r="B60" s="21"/>
      <c r="C60" s="31"/>
      <c r="D60" s="21"/>
      <c r="E60" s="21"/>
      <c r="F60" s="32"/>
      <c r="G60" s="32"/>
      <c r="H60" s="23" t="s">
        <v>148</v>
      </c>
    </row>
    <row r="61" spans="1:8" x14ac:dyDescent="0.2">
      <c r="A61" s="21"/>
      <c r="B61" s="21"/>
      <c r="C61" s="22" t="s">
        <v>155</v>
      </c>
      <c r="D61" s="21"/>
      <c r="E61" s="21"/>
      <c r="F61" s="29">
        <v>1837.6023607</v>
      </c>
      <c r="G61" s="30">
        <v>0.93428058000000003</v>
      </c>
      <c r="H61" s="23" t="s">
        <v>148</v>
      </c>
    </row>
    <row r="62" spans="1:8" x14ac:dyDescent="0.2">
      <c r="A62" s="21"/>
      <c r="B62" s="21"/>
      <c r="C62" s="31"/>
      <c r="D62" s="21"/>
      <c r="E62" s="21"/>
      <c r="F62" s="32"/>
      <c r="G62" s="32"/>
      <c r="H62" s="23" t="s">
        <v>148</v>
      </c>
    </row>
    <row r="63" spans="1:8" x14ac:dyDescent="0.2">
      <c r="A63" s="21"/>
      <c r="B63" s="21"/>
      <c r="C63" s="22" t="s">
        <v>156</v>
      </c>
      <c r="D63" s="21"/>
      <c r="E63" s="21"/>
      <c r="F63" s="32"/>
      <c r="G63" s="32"/>
      <c r="H63" s="23" t="s">
        <v>148</v>
      </c>
    </row>
    <row r="64" spans="1:8" x14ac:dyDescent="0.2">
      <c r="A64" s="21"/>
      <c r="B64" s="21"/>
      <c r="C64" s="22" t="s">
        <v>10</v>
      </c>
      <c r="D64" s="21"/>
      <c r="E64" s="21"/>
      <c r="F64" s="32"/>
      <c r="G64" s="32"/>
      <c r="H64" s="23" t="s">
        <v>148</v>
      </c>
    </row>
    <row r="65" spans="1:8" x14ac:dyDescent="0.2">
      <c r="A65" s="21"/>
      <c r="B65" s="21"/>
      <c r="C65" s="22" t="s">
        <v>147</v>
      </c>
      <c r="D65" s="21"/>
      <c r="E65" s="21" t="s">
        <v>148</v>
      </c>
      <c r="F65" s="33" t="s">
        <v>150</v>
      </c>
      <c r="G65" s="30">
        <v>0</v>
      </c>
      <c r="H65" s="23" t="s">
        <v>148</v>
      </c>
    </row>
    <row r="66" spans="1:8" x14ac:dyDescent="0.2">
      <c r="A66" s="21"/>
      <c r="B66" s="21"/>
      <c r="C66" s="31"/>
      <c r="D66" s="21"/>
      <c r="E66" s="21"/>
      <c r="F66" s="32"/>
      <c r="G66" s="32"/>
      <c r="H66" s="23" t="s">
        <v>148</v>
      </c>
    </row>
    <row r="67" spans="1:8" x14ac:dyDescent="0.2">
      <c r="A67" s="21"/>
      <c r="B67" s="21"/>
      <c r="C67" s="22" t="s">
        <v>157</v>
      </c>
      <c r="D67" s="21"/>
      <c r="E67" s="21"/>
      <c r="F67" s="21"/>
      <c r="G67" s="21"/>
      <c r="H67" s="23" t="s">
        <v>148</v>
      </c>
    </row>
    <row r="68" spans="1:8" x14ac:dyDescent="0.2">
      <c r="A68" s="21"/>
      <c r="B68" s="21"/>
      <c r="C68" s="22" t="s">
        <v>147</v>
      </c>
      <c r="D68" s="21"/>
      <c r="E68" s="21" t="s">
        <v>148</v>
      </c>
      <c r="F68" s="33" t="s">
        <v>150</v>
      </c>
      <c r="G68" s="30">
        <v>0</v>
      </c>
      <c r="H68" s="23" t="s">
        <v>148</v>
      </c>
    </row>
    <row r="69" spans="1:8" x14ac:dyDescent="0.2">
      <c r="A69" s="21"/>
      <c r="B69" s="21"/>
      <c r="C69" s="31"/>
      <c r="D69" s="21"/>
      <c r="E69" s="21"/>
      <c r="F69" s="32"/>
      <c r="G69" s="32"/>
      <c r="H69" s="23" t="s">
        <v>148</v>
      </c>
    </row>
    <row r="70" spans="1:8" x14ac:dyDescent="0.2">
      <c r="A70" s="21"/>
      <c r="B70" s="21"/>
      <c r="C70" s="22" t="s">
        <v>158</v>
      </c>
      <c r="D70" s="21"/>
      <c r="E70" s="21"/>
      <c r="F70" s="21"/>
      <c r="G70" s="21"/>
      <c r="H70" s="23" t="s">
        <v>148</v>
      </c>
    </row>
    <row r="71" spans="1:8" x14ac:dyDescent="0.2">
      <c r="A71" s="21"/>
      <c r="B71" s="21"/>
      <c r="C71" s="22" t="s">
        <v>147</v>
      </c>
      <c r="D71" s="21"/>
      <c r="E71" s="21" t="s">
        <v>148</v>
      </c>
      <c r="F71" s="33" t="s">
        <v>150</v>
      </c>
      <c r="G71" s="30">
        <v>0</v>
      </c>
      <c r="H71" s="23" t="s">
        <v>148</v>
      </c>
    </row>
    <row r="72" spans="1:8" x14ac:dyDescent="0.2">
      <c r="A72" s="21"/>
      <c r="B72" s="21"/>
      <c r="C72" s="31"/>
      <c r="D72" s="21"/>
      <c r="E72" s="21"/>
      <c r="F72" s="32"/>
      <c r="G72" s="32"/>
      <c r="H72" s="23" t="s">
        <v>148</v>
      </c>
    </row>
    <row r="73" spans="1:8" x14ac:dyDescent="0.2">
      <c r="A73" s="21"/>
      <c r="B73" s="21"/>
      <c r="C73" s="22" t="s">
        <v>159</v>
      </c>
      <c r="D73" s="21"/>
      <c r="E73" s="21"/>
      <c r="F73" s="32"/>
      <c r="G73" s="32"/>
      <c r="H73" s="23" t="s">
        <v>148</v>
      </c>
    </row>
    <row r="74" spans="1:8" x14ac:dyDescent="0.2">
      <c r="A74" s="21"/>
      <c r="B74" s="21"/>
      <c r="C74" s="22" t="s">
        <v>147</v>
      </c>
      <c r="D74" s="21"/>
      <c r="E74" s="21" t="s">
        <v>148</v>
      </c>
      <c r="F74" s="33" t="s">
        <v>150</v>
      </c>
      <c r="G74" s="30">
        <v>0</v>
      </c>
      <c r="H74" s="23" t="s">
        <v>148</v>
      </c>
    </row>
    <row r="75" spans="1:8" x14ac:dyDescent="0.2">
      <c r="A75" s="21"/>
      <c r="B75" s="21"/>
      <c r="C75" s="31"/>
      <c r="D75" s="21"/>
      <c r="E75" s="21"/>
      <c r="F75" s="32"/>
      <c r="G75" s="32"/>
      <c r="H75" s="23" t="s">
        <v>148</v>
      </c>
    </row>
    <row r="76" spans="1:8" x14ac:dyDescent="0.2">
      <c r="A76" s="21"/>
      <c r="B76" s="21"/>
      <c r="C76" s="22" t="s">
        <v>160</v>
      </c>
      <c r="D76" s="21"/>
      <c r="E76" s="21"/>
      <c r="F76" s="29">
        <v>0</v>
      </c>
      <c r="G76" s="30">
        <v>0</v>
      </c>
      <c r="H76" s="23" t="s">
        <v>148</v>
      </c>
    </row>
    <row r="77" spans="1:8" x14ac:dyDescent="0.2">
      <c r="A77" s="21"/>
      <c r="B77" s="21"/>
      <c r="C77" s="31"/>
      <c r="D77" s="21"/>
      <c r="E77" s="21"/>
      <c r="F77" s="32"/>
      <c r="G77" s="32"/>
      <c r="H77" s="23" t="s">
        <v>148</v>
      </c>
    </row>
    <row r="78" spans="1:8" x14ac:dyDescent="0.2">
      <c r="A78" s="21"/>
      <c r="B78" s="21"/>
      <c r="C78" s="22" t="s">
        <v>161</v>
      </c>
      <c r="D78" s="21"/>
      <c r="E78" s="21"/>
      <c r="F78" s="32"/>
      <c r="G78" s="32"/>
      <c r="H78" s="23" t="s">
        <v>148</v>
      </c>
    </row>
    <row r="79" spans="1:8" x14ac:dyDescent="0.2">
      <c r="A79" s="21"/>
      <c r="B79" s="21"/>
      <c r="C79" s="22" t="s">
        <v>162</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163</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21"/>
      <c r="B84" s="21"/>
      <c r="C84" s="31"/>
      <c r="D84" s="21"/>
      <c r="E84" s="21"/>
      <c r="F84" s="32"/>
      <c r="G84" s="32"/>
      <c r="H84" s="23" t="s">
        <v>148</v>
      </c>
    </row>
    <row r="85" spans="1:8" x14ac:dyDescent="0.2">
      <c r="A85" s="21"/>
      <c r="B85" s="21"/>
      <c r="C85" s="22" t="s">
        <v>164</v>
      </c>
      <c r="D85" s="21"/>
      <c r="E85" s="21"/>
      <c r="F85" s="32"/>
      <c r="G85" s="32"/>
      <c r="H85" s="23" t="s">
        <v>148</v>
      </c>
    </row>
    <row r="86" spans="1:8" x14ac:dyDescent="0.2">
      <c r="A86" s="21"/>
      <c r="B86" s="21"/>
      <c r="C86" s="22" t="s">
        <v>147</v>
      </c>
      <c r="D86" s="21"/>
      <c r="E86" s="21" t="s">
        <v>148</v>
      </c>
      <c r="F86" s="33" t="s">
        <v>150</v>
      </c>
      <c r="G86" s="30">
        <v>0</v>
      </c>
      <c r="H86" s="23" t="s">
        <v>148</v>
      </c>
    </row>
    <row r="87" spans="1:8" x14ac:dyDescent="0.2">
      <c r="A87" s="21"/>
      <c r="B87" s="21"/>
      <c r="C87" s="31"/>
      <c r="D87" s="21"/>
      <c r="E87" s="21"/>
      <c r="F87" s="32"/>
      <c r="G87" s="32"/>
      <c r="H87" s="23" t="s">
        <v>148</v>
      </c>
    </row>
    <row r="88" spans="1:8" x14ac:dyDescent="0.2">
      <c r="A88" s="21"/>
      <c r="B88" s="21"/>
      <c r="C88" s="22" t="s">
        <v>165</v>
      </c>
      <c r="D88" s="21"/>
      <c r="E88" s="21"/>
      <c r="F88" s="32"/>
      <c r="G88" s="32"/>
      <c r="H88" s="23" t="s">
        <v>148</v>
      </c>
    </row>
    <row r="89" spans="1:8" x14ac:dyDescent="0.2">
      <c r="A89" s="24">
        <v>1</v>
      </c>
      <c r="B89" s="25"/>
      <c r="C89" s="25" t="s">
        <v>166</v>
      </c>
      <c r="D89" s="25"/>
      <c r="E89" s="35"/>
      <c r="F89" s="27">
        <v>128.332927101</v>
      </c>
      <c r="G89" s="28">
        <v>6.52475E-2</v>
      </c>
      <c r="H89" s="23">
        <v>6.76</v>
      </c>
    </row>
    <row r="90" spans="1:8" x14ac:dyDescent="0.2">
      <c r="A90" s="21"/>
      <c r="B90" s="21"/>
      <c r="C90" s="22" t="s">
        <v>147</v>
      </c>
      <c r="D90" s="21"/>
      <c r="E90" s="21" t="s">
        <v>148</v>
      </c>
      <c r="F90" s="29">
        <v>128.332927101</v>
      </c>
      <c r="G90" s="30">
        <v>6.52475E-2</v>
      </c>
      <c r="H90" s="23" t="s">
        <v>148</v>
      </c>
    </row>
    <row r="91" spans="1:8" x14ac:dyDescent="0.2">
      <c r="A91" s="21"/>
      <c r="B91" s="21"/>
      <c r="C91" s="31"/>
      <c r="D91" s="21"/>
      <c r="E91" s="21"/>
      <c r="F91" s="32"/>
      <c r="G91" s="32"/>
      <c r="H91" s="23" t="s">
        <v>148</v>
      </c>
    </row>
    <row r="92" spans="1:8" x14ac:dyDescent="0.2">
      <c r="A92" s="21"/>
      <c r="B92" s="21"/>
      <c r="C92" s="22" t="s">
        <v>167</v>
      </c>
      <c r="D92" s="21"/>
      <c r="E92" s="21"/>
      <c r="F92" s="29">
        <v>128.332927101</v>
      </c>
      <c r="G92" s="30">
        <v>6.52475E-2</v>
      </c>
      <c r="H92" s="23" t="s">
        <v>148</v>
      </c>
    </row>
    <row r="93" spans="1:8" x14ac:dyDescent="0.2">
      <c r="A93" s="21"/>
      <c r="B93" s="21"/>
      <c r="C93" s="32"/>
      <c r="D93" s="21"/>
      <c r="E93" s="21"/>
      <c r="F93" s="21"/>
      <c r="G93" s="21"/>
      <c r="H93" s="23" t="s">
        <v>148</v>
      </c>
    </row>
    <row r="94" spans="1:8" x14ac:dyDescent="0.2">
      <c r="A94" s="21"/>
      <c r="B94" s="21"/>
      <c r="C94" s="22" t="s">
        <v>168</v>
      </c>
      <c r="D94" s="21"/>
      <c r="E94" s="21"/>
      <c r="F94" s="21"/>
      <c r="G94" s="21"/>
      <c r="H94" s="23" t="s">
        <v>148</v>
      </c>
    </row>
    <row r="95" spans="1:8" x14ac:dyDescent="0.2">
      <c r="A95" s="21"/>
      <c r="B95" s="21"/>
      <c r="C95" s="22" t="s">
        <v>169</v>
      </c>
      <c r="D95" s="21"/>
      <c r="E95" s="21"/>
      <c r="F95" s="21"/>
      <c r="G95" s="21"/>
      <c r="H95" s="23" t="s">
        <v>148</v>
      </c>
    </row>
    <row r="96" spans="1:8" x14ac:dyDescent="0.2">
      <c r="A96" s="21"/>
      <c r="B96" s="21"/>
      <c r="C96" s="22" t="s">
        <v>147</v>
      </c>
      <c r="D96" s="21"/>
      <c r="E96" s="21" t="s">
        <v>148</v>
      </c>
      <c r="F96" s="33" t="s">
        <v>150</v>
      </c>
      <c r="G96" s="30">
        <v>0</v>
      </c>
      <c r="H96" s="23" t="s">
        <v>148</v>
      </c>
    </row>
    <row r="97" spans="1:17" x14ac:dyDescent="0.2">
      <c r="A97" s="21"/>
      <c r="B97" s="21"/>
      <c r="C97" s="31"/>
      <c r="D97" s="21"/>
      <c r="E97" s="21"/>
      <c r="F97" s="32"/>
      <c r="G97" s="32"/>
      <c r="H97" s="23" t="s">
        <v>148</v>
      </c>
    </row>
    <row r="98" spans="1:17" x14ac:dyDescent="0.2">
      <c r="A98" s="21"/>
      <c r="B98" s="21"/>
      <c r="C98" s="22" t="s">
        <v>170</v>
      </c>
      <c r="D98" s="21"/>
      <c r="E98" s="21"/>
      <c r="F98" s="21"/>
      <c r="G98" s="21"/>
      <c r="H98" s="23" t="s">
        <v>148</v>
      </c>
    </row>
    <row r="99" spans="1:17" x14ac:dyDescent="0.2">
      <c r="A99" s="21"/>
      <c r="B99" s="21"/>
      <c r="C99" s="22" t="s">
        <v>171</v>
      </c>
      <c r="D99" s="21"/>
      <c r="E99" s="21"/>
      <c r="F99" s="21"/>
      <c r="G99" s="21"/>
      <c r="H99" s="23" t="s">
        <v>148</v>
      </c>
    </row>
    <row r="100" spans="1:17" x14ac:dyDescent="0.2">
      <c r="A100" s="21"/>
      <c r="B100" s="21"/>
      <c r="C100" s="22" t="s">
        <v>147</v>
      </c>
      <c r="D100" s="21"/>
      <c r="E100" s="21" t="s">
        <v>148</v>
      </c>
      <c r="F100" s="33" t="s">
        <v>150</v>
      </c>
      <c r="G100" s="30">
        <v>0</v>
      </c>
      <c r="H100" s="23" t="s">
        <v>148</v>
      </c>
    </row>
    <row r="101" spans="1:17" x14ac:dyDescent="0.2">
      <c r="A101" s="21"/>
      <c r="B101" s="21"/>
      <c r="C101" s="31"/>
      <c r="D101" s="21"/>
      <c r="E101" s="21"/>
      <c r="F101" s="32"/>
      <c r="G101" s="32"/>
      <c r="H101" s="23" t="s">
        <v>148</v>
      </c>
    </row>
    <row r="102" spans="1:17" x14ac:dyDescent="0.2">
      <c r="A102" s="21"/>
      <c r="B102" s="21"/>
      <c r="C102" s="22" t="s">
        <v>172</v>
      </c>
      <c r="D102" s="21"/>
      <c r="E102" s="21"/>
      <c r="F102" s="32"/>
      <c r="G102" s="32"/>
      <c r="H102" s="23" t="s">
        <v>148</v>
      </c>
    </row>
    <row r="103" spans="1:17" x14ac:dyDescent="0.2">
      <c r="A103" s="21"/>
      <c r="B103" s="21"/>
      <c r="C103" s="22" t="s">
        <v>147</v>
      </c>
      <c r="D103" s="21"/>
      <c r="E103" s="21" t="s">
        <v>148</v>
      </c>
      <c r="F103" s="33" t="s">
        <v>150</v>
      </c>
      <c r="G103" s="30">
        <v>0</v>
      </c>
      <c r="H103" s="23" t="s">
        <v>148</v>
      </c>
    </row>
    <row r="104" spans="1:17" x14ac:dyDescent="0.2">
      <c r="A104" s="21"/>
      <c r="B104" s="21"/>
      <c r="C104" s="31"/>
      <c r="D104" s="21"/>
      <c r="E104" s="21"/>
      <c r="F104" s="32"/>
      <c r="G104" s="32"/>
      <c r="H104" s="23" t="s">
        <v>148</v>
      </c>
    </row>
    <row r="105" spans="1:17" x14ac:dyDescent="0.2">
      <c r="A105" s="35"/>
      <c r="B105" s="25"/>
      <c r="C105" s="25" t="s">
        <v>173</v>
      </c>
      <c r="D105" s="25"/>
      <c r="E105" s="35"/>
      <c r="F105" s="27">
        <v>0.92825029000000003</v>
      </c>
      <c r="G105" s="28">
        <v>4.7194000000000001E-4</v>
      </c>
      <c r="H105" s="23" t="s">
        <v>148</v>
      </c>
    </row>
    <row r="106" spans="1:17" x14ac:dyDescent="0.2">
      <c r="A106" s="31"/>
      <c r="B106" s="31"/>
      <c r="C106" s="22" t="s">
        <v>174</v>
      </c>
      <c r="D106" s="32"/>
      <c r="E106" s="32"/>
      <c r="F106" s="29">
        <v>1966.863538091</v>
      </c>
      <c r="G106" s="36">
        <v>1.0000000200000001</v>
      </c>
      <c r="H106" s="23" t="s">
        <v>148</v>
      </c>
    </row>
    <row r="107" spans="1:17" x14ac:dyDescent="0.2">
      <c r="A107" s="66"/>
      <c r="B107" s="66"/>
      <c r="C107" s="66"/>
      <c r="D107" s="67"/>
      <c r="E107" s="67"/>
      <c r="F107" s="67"/>
      <c r="G107" s="67"/>
    </row>
    <row r="108" spans="1:17" x14ac:dyDescent="0.2">
      <c r="A108" s="39"/>
      <c r="B108" s="217" t="s">
        <v>848</v>
      </c>
      <c r="C108" s="217"/>
      <c r="D108" s="217"/>
      <c r="E108" s="217"/>
      <c r="F108" s="217"/>
      <c r="G108" s="217"/>
      <c r="H108" s="217"/>
      <c r="J108" s="41"/>
    </row>
    <row r="109" spans="1:17" x14ac:dyDescent="0.2">
      <c r="A109" s="39"/>
      <c r="B109" s="217" t="s">
        <v>849</v>
      </c>
      <c r="C109" s="217"/>
      <c r="D109" s="217"/>
      <c r="E109" s="217"/>
      <c r="F109" s="217"/>
      <c r="G109" s="217"/>
      <c r="H109" s="217"/>
      <c r="J109" s="41"/>
    </row>
    <row r="110" spans="1:17" x14ac:dyDescent="0.2">
      <c r="A110" s="39"/>
      <c r="B110" s="217" t="s">
        <v>850</v>
      </c>
      <c r="C110" s="217"/>
      <c r="D110" s="217"/>
      <c r="E110" s="217"/>
      <c r="F110" s="217"/>
      <c r="G110" s="217"/>
      <c r="H110" s="217"/>
      <c r="J110" s="41"/>
    </row>
    <row r="111" spans="1:17" s="43" customFormat="1" ht="66.75" customHeight="1" x14ac:dyDescent="0.25">
      <c r="A111" s="42"/>
      <c r="B111" s="218" t="s">
        <v>851</v>
      </c>
      <c r="C111" s="218"/>
      <c r="D111" s="218"/>
      <c r="E111" s="218"/>
      <c r="F111" s="218"/>
      <c r="G111" s="218"/>
      <c r="H111" s="218"/>
      <c r="I111"/>
      <c r="J111" s="41"/>
      <c r="K111"/>
      <c r="L111"/>
      <c r="M111"/>
      <c r="N111"/>
      <c r="O111"/>
      <c r="P111"/>
      <c r="Q111"/>
    </row>
    <row r="112" spans="1:17" x14ac:dyDescent="0.2">
      <c r="A112" s="39"/>
      <c r="B112" s="217" t="s">
        <v>852</v>
      </c>
      <c r="C112" s="217"/>
      <c r="D112" s="217"/>
      <c r="E112" s="217"/>
      <c r="F112" s="217"/>
      <c r="G112" s="217"/>
      <c r="H112" s="217"/>
      <c r="J112" s="41"/>
    </row>
    <row r="113" spans="1:10" x14ac:dyDescent="0.2">
      <c r="A113" s="45"/>
      <c r="B113" s="45"/>
      <c r="C113" s="45"/>
      <c r="D113" s="47"/>
      <c r="E113" s="47"/>
      <c r="F113" s="47"/>
      <c r="G113" s="47"/>
    </row>
    <row r="114" spans="1:10" x14ac:dyDescent="0.2">
      <c r="A114" s="45"/>
      <c r="B114" s="214" t="s">
        <v>175</v>
      </c>
      <c r="C114" s="215"/>
      <c r="D114" s="216"/>
      <c r="E114" s="46"/>
      <c r="F114" s="47"/>
      <c r="G114" s="47"/>
    </row>
    <row r="115" spans="1:10" ht="26.25" customHeight="1" x14ac:dyDescent="0.2">
      <c r="A115" s="45"/>
      <c r="B115" s="212" t="s">
        <v>176</v>
      </c>
      <c r="C115" s="213"/>
      <c r="D115" s="22" t="s">
        <v>177</v>
      </c>
      <c r="E115" s="46"/>
      <c r="F115" s="47"/>
      <c r="G115" s="47"/>
    </row>
    <row r="116" spans="1:10" ht="12.75" customHeight="1" x14ac:dyDescent="0.2">
      <c r="A116" s="45"/>
      <c r="B116" s="210" t="s">
        <v>853</v>
      </c>
      <c r="C116" s="211"/>
      <c r="D116" s="22" t="s">
        <v>177</v>
      </c>
      <c r="E116" s="46"/>
      <c r="F116" s="47"/>
      <c r="G116" s="47"/>
    </row>
    <row r="117" spans="1:10" x14ac:dyDescent="0.2">
      <c r="A117" s="45"/>
      <c r="B117" s="212" t="s">
        <v>178</v>
      </c>
      <c r="C117" s="213"/>
      <c r="D117" s="32" t="s">
        <v>148</v>
      </c>
      <c r="E117" s="46"/>
      <c r="F117" s="47"/>
      <c r="G117" s="47"/>
    </row>
    <row r="118" spans="1:10" x14ac:dyDescent="0.2">
      <c r="A118" s="50"/>
      <c r="B118" s="51" t="s">
        <v>148</v>
      </c>
      <c r="C118" s="51" t="s">
        <v>854</v>
      </c>
      <c r="D118" s="51" t="s">
        <v>179</v>
      </c>
      <c r="E118" s="50"/>
      <c r="F118" s="50"/>
      <c r="G118" s="50"/>
      <c r="H118" s="50"/>
      <c r="J118" s="41"/>
    </row>
    <row r="119" spans="1:10" x14ac:dyDescent="0.2">
      <c r="A119" s="50"/>
      <c r="B119" s="52" t="s">
        <v>180</v>
      </c>
      <c r="C119" s="53">
        <v>45716</v>
      </c>
      <c r="D119" s="53">
        <v>45747</v>
      </c>
      <c r="E119" s="50"/>
      <c r="F119" s="50"/>
      <c r="G119" s="50"/>
      <c r="J119" s="41"/>
    </row>
    <row r="120" spans="1:10" x14ac:dyDescent="0.2">
      <c r="A120" s="54"/>
      <c r="B120" s="25" t="s">
        <v>181</v>
      </c>
      <c r="C120" s="55">
        <v>27.409800000000001</v>
      </c>
      <c r="D120" s="55">
        <v>28.633800000000001</v>
      </c>
      <c r="E120" s="54"/>
      <c r="F120" s="56"/>
      <c r="G120" s="57"/>
    </row>
    <row r="121" spans="1:10" x14ac:dyDescent="0.2">
      <c r="A121" s="54"/>
      <c r="B121" s="25" t="s">
        <v>1025</v>
      </c>
      <c r="C121" s="55">
        <v>25.183499999999999</v>
      </c>
      <c r="D121" s="55">
        <v>26.3081</v>
      </c>
      <c r="E121" s="54"/>
      <c r="F121" s="56"/>
      <c r="G121" s="57"/>
    </row>
    <row r="122" spans="1:10" x14ac:dyDescent="0.2">
      <c r="A122" s="54"/>
      <c r="B122" s="25" t="s">
        <v>182</v>
      </c>
      <c r="C122" s="55">
        <v>26.897200000000002</v>
      </c>
      <c r="D122" s="55">
        <v>28.0931</v>
      </c>
      <c r="E122" s="54"/>
      <c r="F122" s="56"/>
      <c r="G122" s="57"/>
    </row>
    <row r="123" spans="1:10" x14ac:dyDescent="0.2">
      <c r="A123" s="54"/>
      <c r="B123" s="25" t="s">
        <v>1026</v>
      </c>
      <c r="C123" s="55">
        <v>24.682500000000001</v>
      </c>
      <c r="D123" s="55">
        <v>25.779900000000001</v>
      </c>
      <c r="E123" s="54"/>
      <c r="F123" s="56"/>
      <c r="G123" s="57"/>
    </row>
    <row r="124" spans="1:10" x14ac:dyDescent="0.2">
      <c r="A124" s="54"/>
      <c r="B124" s="54"/>
      <c r="C124" s="54"/>
      <c r="D124" s="54"/>
      <c r="E124" s="54"/>
      <c r="F124" s="54"/>
      <c r="G124" s="54"/>
    </row>
    <row r="125" spans="1:10" x14ac:dyDescent="0.2">
      <c r="A125" s="50"/>
      <c r="B125" s="210" t="s">
        <v>855</v>
      </c>
      <c r="C125" s="211"/>
      <c r="D125" s="48" t="s">
        <v>177</v>
      </c>
      <c r="E125" s="50"/>
      <c r="F125" s="50"/>
      <c r="G125" s="50"/>
    </row>
    <row r="126" spans="1:10" x14ac:dyDescent="0.2">
      <c r="A126" s="50"/>
      <c r="B126" s="75"/>
      <c r="C126" s="75"/>
      <c r="D126" s="75"/>
      <c r="E126" s="50"/>
      <c r="F126" s="50"/>
      <c r="G126" s="50"/>
    </row>
    <row r="127" spans="1:10" x14ac:dyDescent="0.2">
      <c r="A127" s="50"/>
      <c r="B127" s="210" t="s">
        <v>183</v>
      </c>
      <c r="C127" s="211"/>
      <c r="D127" s="48" t="s">
        <v>177</v>
      </c>
      <c r="E127" s="75"/>
      <c r="F127" s="75"/>
      <c r="G127" s="75"/>
    </row>
    <row r="128" spans="1:10" x14ac:dyDescent="0.2">
      <c r="A128" s="50"/>
      <c r="B128" s="210" t="s">
        <v>184</v>
      </c>
      <c r="C128" s="211"/>
      <c r="D128" s="48" t="s">
        <v>177</v>
      </c>
      <c r="E128" s="50"/>
      <c r="F128" s="50"/>
      <c r="G128" s="50"/>
    </row>
    <row r="129" spans="1:10" ht="12.75" customHeight="1" x14ac:dyDescent="0.2">
      <c r="A129" s="50"/>
      <c r="B129" s="210" t="s">
        <v>185</v>
      </c>
      <c r="C129" s="211"/>
      <c r="D129" s="48" t="s">
        <v>177</v>
      </c>
      <c r="E129" s="61"/>
      <c r="F129" s="50"/>
      <c r="G129" s="50"/>
    </row>
    <row r="130" spans="1:10" ht="12.75" customHeight="1" x14ac:dyDescent="0.2">
      <c r="A130" s="50"/>
      <c r="B130" s="210" t="s">
        <v>186</v>
      </c>
      <c r="C130" s="211"/>
      <c r="D130" s="62">
        <v>0.24822702037964287</v>
      </c>
      <c r="E130" s="61"/>
      <c r="F130" s="50"/>
      <c r="G130" s="50"/>
    </row>
    <row r="133" spans="1:10" x14ac:dyDescent="0.2">
      <c r="B133" s="219" t="s">
        <v>856</v>
      </c>
      <c r="C133" s="219"/>
    </row>
    <row r="135" spans="1:10" ht="153.75" customHeight="1" x14ac:dyDescent="0.2"/>
    <row r="138" spans="1:10" x14ac:dyDescent="0.2">
      <c r="B138" s="63" t="s">
        <v>857</v>
      </c>
      <c r="C138" s="64"/>
      <c r="D138" s="63"/>
    </row>
    <row r="139" spans="1:10" x14ac:dyDescent="0.2">
      <c r="B139" s="63" t="s">
        <v>867</v>
      </c>
      <c r="D139" s="63"/>
    </row>
    <row r="140" spans="1:10" ht="165" customHeight="1" x14ac:dyDescent="0.2"/>
    <row r="142" spans="1:10" x14ac:dyDescent="0.2">
      <c r="J142" s="20"/>
    </row>
  </sheetData>
  <mergeCells count="18">
    <mergeCell ref="A1:H1"/>
    <mergeCell ref="A2:H2"/>
    <mergeCell ref="A3:H3"/>
    <mergeCell ref="B116:C116"/>
    <mergeCell ref="B117:C117"/>
    <mergeCell ref="B114:D114"/>
    <mergeCell ref="B115:C115"/>
    <mergeCell ref="B108:H108"/>
    <mergeCell ref="B109:H109"/>
    <mergeCell ref="B110:H110"/>
    <mergeCell ref="B111:H111"/>
    <mergeCell ref="B112:H112"/>
    <mergeCell ref="B127:C127"/>
    <mergeCell ref="B128:C128"/>
    <mergeCell ref="B133:C133"/>
    <mergeCell ref="B125:C125"/>
    <mergeCell ref="B129:C129"/>
    <mergeCell ref="B130:C130"/>
  </mergeCells>
  <hyperlinks>
    <hyperlink ref="I1" location="Index!B2" display="Index" xr:uid="{61F3ED74-E1A0-4C7C-B2B0-9B60B1B08F7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EEDC-55FD-4885-B5CD-B1B1AD03D6E9}">
  <sheetPr>
    <outlinePr summaryBelow="0" summaryRight="0"/>
  </sheetPr>
  <dimension ref="A1:Q15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489</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328</v>
      </c>
      <c r="C7" s="25" t="s">
        <v>329</v>
      </c>
      <c r="D7" s="25" t="s">
        <v>28</v>
      </c>
      <c r="E7" s="26">
        <v>6661</v>
      </c>
      <c r="F7" s="27">
        <v>121.776402</v>
      </c>
      <c r="G7" s="28">
        <v>9.9118360000000003E-2</v>
      </c>
      <c r="H7" s="23" t="s">
        <v>148</v>
      </c>
    </row>
    <row r="8" spans="1:9" x14ac:dyDescent="0.2">
      <c r="A8" s="24">
        <v>2</v>
      </c>
      <c r="B8" s="25" t="s">
        <v>26</v>
      </c>
      <c r="C8" s="25" t="s">
        <v>27</v>
      </c>
      <c r="D8" s="25" t="s">
        <v>28</v>
      </c>
      <c r="E8" s="26">
        <v>9015</v>
      </c>
      <c r="F8" s="27">
        <v>121.5537525</v>
      </c>
      <c r="G8" s="28">
        <v>9.8937129999999998E-2</v>
      </c>
      <c r="H8" s="23" t="s">
        <v>148</v>
      </c>
    </row>
    <row r="9" spans="1:9" x14ac:dyDescent="0.2">
      <c r="A9" s="24">
        <v>3</v>
      </c>
      <c r="B9" s="25" t="s">
        <v>41</v>
      </c>
      <c r="C9" s="25" t="s">
        <v>42</v>
      </c>
      <c r="D9" s="25" t="s">
        <v>28</v>
      </c>
      <c r="E9" s="26">
        <v>11730</v>
      </c>
      <c r="F9" s="27">
        <v>90.496949999999998</v>
      </c>
      <c r="G9" s="28">
        <v>7.3658840000000003E-2</v>
      </c>
      <c r="H9" s="23" t="s">
        <v>148</v>
      </c>
    </row>
    <row r="10" spans="1:9" x14ac:dyDescent="0.2">
      <c r="A10" s="24">
        <v>4</v>
      </c>
      <c r="B10" s="25" t="s">
        <v>14</v>
      </c>
      <c r="C10" s="25" t="s">
        <v>15</v>
      </c>
      <c r="D10" s="25" t="s">
        <v>16</v>
      </c>
      <c r="E10" s="26">
        <v>6978</v>
      </c>
      <c r="F10" s="27">
        <v>88.976478</v>
      </c>
      <c r="G10" s="28">
        <v>7.2421269999999996E-2</v>
      </c>
      <c r="H10" s="23" t="s">
        <v>148</v>
      </c>
    </row>
    <row r="11" spans="1:9" x14ac:dyDescent="0.2">
      <c r="A11" s="24">
        <v>5</v>
      </c>
      <c r="B11" s="25" t="s">
        <v>330</v>
      </c>
      <c r="C11" s="25" t="s">
        <v>331</v>
      </c>
      <c r="D11" s="25" t="s">
        <v>206</v>
      </c>
      <c r="E11" s="26">
        <v>5430</v>
      </c>
      <c r="F11" s="27">
        <v>85.286294999999996</v>
      </c>
      <c r="G11" s="28">
        <v>6.9417699999999999E-2</v>
      </c>
      <c r="H11" s="23" t="s">
        <v>148</v>
      </c>
    </row>
    <row r="12" spans="1:9" x14ac:dyDescent="0.2">
      <c r="A12" s="24">
        <v>6</v>
      </c>
      <c r="B12" s="25" t="s">
        <v>11</v>
      </c>
      <c r="C12" s="25" t="s">
        <v>12</v>
      </c>
      <c r="D12" s="25" t="s">
        <v>13</v>
      </c>
      <c r="E12" s="26">
        <v>4294</v>
      </c>
      <c r="F12" s="27">
        <v>74.432196000000005</v>
      </c>
      <c r="G12" s="28">
        <v>6.0583140000000001E-2</v>
      </c>
      <c r="H12" s="23" t="s">
        <v>148</v>
      </c>
    </row>
    <row r="13" spans="1:9" x14ac:dyDescent="0.2">
      <c r="A13" s="24">
        <v>7</v>
      </c>
      <c r="B13" s="25" t="s">
        <v>17</v>
      </c>
      <c r="C13" s="25" t="s">
        <v>18</v>
      </c>
      <c r="D13" s="25" t="s">
        <v>19</v>
      </c>
      <c r="E13" s="26">
        <v>1772</v>
      </c>
      <c r="F13" s="27">
        <v>61.883555999999999</v>
      </c>
      <c r="G13" s="28">
        <v>5.0369329999999997E-2</v>
      </c>
      <c r="H13" s="23" t="s">
        <v>148</v>
      </c>
    </row>
    <row r="14" spans="1:9" ht="25.5" x14ac:dyDescent="0.2">
      <c r="A14" s="24">
        <v>8</v>
      </c>
      <c r="B14" s="25" t="s">
        <v>23</v>
      </c>
      <c r="C14" s="25" t="s">
        <v>24</v>
      </c>
      <c r="D14" s="25" t="s">
        <v>25</v>
      </c>
      <c r="E14" s="26">
        <v>424</v>
      </c>
      <c r="F14" s="27">
        <v>48.800491999999998</v>
      </c>
      <c r="G14" s="28">
        <v>3.9720539999999999E-2</v>
      </c>
      <c r="H14" s="23" t="s">
        <v>148</v>
      </c>
    </row>
    <row r="15" spans="1:9" x14ac:dyDescent="0.2">
      <c r="A15" s="24">
        <v>9</v>
      </c>
      <c r="B15" s="25" t="s">
        <v>332</v>
      </c>
      <c r="C15" s="25" t="s">
        <v>333</v>
      </c>
      <c r="D15" s="25" t="s">
        <v>28</v>
      </c>
      <c r="E15" s="26">
        <v>3621</v>
      </c>
      <c r="F15" s="27">
        <v>39.903419999999997</v>
      </c>
      <c r="G15" s="28">
        <v>3.2478880000000002E-2</v>
      </c>
      <c r="H15" s="23" t="s">
        <v>148</v>
      </c>
    </row>
    <row r="16" spans="1:9" x14ac:dyDescent="0.2">
      <c r="A16" s="24">
        <v>10</v>
      </c>
      <c r="B16" s="25" t="s">
        <v>362</v>
      </c>
      <c r="C16" s="25" t="s">
        <v>363</v>
      </c>
      <c r="D16" s="25" t="s">
        <v>272</v>
      </c>
      <c r="E16" s="26">
        <v>4883</v>
      </c>
      <c r="F16" s="27">
        <v>32.933393500000001</v>
      </c>
      <c r="G16" s="28">
        <v>2.6805720000000002E-2</v>
      </c>
      <c r="H16" s="23" t="s">
        <v>148</v>
      </c>
    </row>
    <row r="17" spans="1:8" x14ac:dyDescent="0.2">
      <c r="A17" s="24">
        <v>11</v>
      </c>
      <c r="B17" s="25" t="s">
        <v>214</v>
      </c>
      <c r="C17" s="25" t="s">
        <v>215</v>
      </c>
      <c r="D17" s="25" t="s">
        <v>16</v>
      </c>
      <c r="E17" s="26">
        <v>9124</v>
      </c>
      <c r="F17" s="27">
        <v>32.878334000000002</v>
      </c>
      <c r="G17" s="28">
        <v>2.6760900000000001E-2</v>
      </c>
      <c r="H17" s="23" t="s">
        <v>148</v>
      </c>
    </row>
    <row r="18" spans="1:8" x14ac:dyDescent="0.2">
      <c r="A18" s="24">
        <v>12</v>
      </c>
      <c r="B18" s="25" t="s">
        <v>135</v>
      </c>
      <c r="C18" s="25" t="s">
        <v>136</v>
      </c>
      <c r="D18" s="25" t="s">
        <v>137</v>
      </c>
      <c r="E18" s="26">
        <v>3580</v>
      </c>
      <c r="F18" s="27">
        <v>32.660339999999998</v>
      </c>
      <c r="G18" s="28">
        <v>2.6583470000000001E-2</v>
      </c>
      <c r="H18" s="23" t="s">
        <v>148</v>
      </c>
    </row>
    <row r="19" spans="1:8" ht="25.5" x14ac:dyDescent="0.2">
      <c r="A19" s="24">
        <v>13</v>
      </c>
      <c r="B19" s="25" t="s">
        <v>193</v>
      </c>
      <c r="C19" s="25" t="s">
        <v>194</v>
      </c>
      <c r="D19" s="25" t="s">
        <v>195</v>
      </c>
      <c r="E19" s="26">
        <v>1637</v>
      </c>
      <c r="F19" s="27">
        <v>32.446976999999997</v>
      </c>
      <c r="G19" s="28">
        <v>2.6409809999999999E-2</v>
      </c>
      <c r="H19" s="23" t="s">
        <v>148</v>
      </c>
    </row>
    <row r="20" spans="1:8" x14ac:dyDescent="0.2">
      <c r="A20" s="24">
        <v>14</v>
      </c>
      <c r="B20" s="25" t="s">
        <v>351</v>
      </c>
      <c r="C20" s="25" t="s">
        <v>352</v>
      </c>
      <c r="D20" s="25" t="s">
        <v>353</v>
      </c>
      <c r="E20" s="26">
        <v>7286</v>
      </c>
      <c r="F20" s="27">
        <v>29.854385000000001</v>
      </c>
      <c r="G20" s="28">
        <v>2.4299600000000001E-2</v>
      </c>
      <c r="H20" s="23" t="s">
        <v>148</v>
      </c>
    </row>
    <row r="21" spans="1:8" x14ac:dyDescent="0.2">
      <c r="A21" s="24">
        <v>15</v>
      </c>
      <c r="B21" s="25" t="s">
        <v>366</v>
      </c>
      <c r="C21" s="25" t="s">
        <v>367</v>
      </c>
      <c r="D21" s="25" t="s">
        <v>38</v>
      </c>
      <c r="E21" s="26">
        <v>901</v>
      </c>
      <c r="F21" s="27">
        <v>27.600783499999999</v>
      </c>
      <c r="G21" s="28">
        <v>2.2465309999999999E-2</v>
      </c>
      <c r="H21" s="23" t="s">
        <v>148</v>
      </c>
    </row>
    <row r="22" spans="1:8" x14ac:dyDescent="0.2">
      <c r="A22" s="24">
        <v>16</v>
      </c>
      <c r="B22" s="25" t="s">
        <v>490</v>
      </c>
      <c r="C22" s="25" t="s">
        <v>491</v>
      </c>
      <c r="D22" s="25" t="s">
        <v>206</v>
      </c>
      <c r="E22" s="26">
        <v>1555</v>
      </c>
      <c r="F22" s="27">
        <v>24.763375</v>
      </c>
      <c r="G22" s="28">
        <v>2.0155840000000001E-2</v>
      </c>
      <c r="H22" s="23" t="s">
        <v>148</v>
      </c>
    </row>
    <row r="23" spans="1:8" x14ac:dyDescent="0.2">
      <c r="A23" s="24">
        <v>17</v>
      </c>
      <c r="B23" s="25" t="s">
        <v>336</v>
      </c>
      <c r="C23" s="25" t="s">
        <v>337</v>
      </c>
      <c r="D23" s="25" t="s">
        <v>206</v>
      </c>
      <c r="E23" s="26">
        <v>617</v>
      </c>
      <c r="F23" s="27">
        <v>22.249945499999999</v>
      </c>
      <c r="G23" s="28">
        <v>1.8110060000000001E-2</v>
      </c>
      <c r="H23" s="23" t="s">
        <v>148</v>
      </c>
    </row>
    <row r="24" spans="1:8" ht="25.5" x14ac:dyDescent="0.2">
      <c r="A24" s="24">
        <v>18</v>
      </c>
      <c r="B24" s="25" t="s">
        <v>321</v>
      </c>
      <c r="C24" s="25" t="s">
        <v>322</v>
      </c>
      <c r="D24" s="25" t="s">
        <v>265</v>
      </c>
      <c r="E24" s="26">
        <v>526</v>
      </c>
      <c r="F24" s="27">
        <v>22.149070999999999</v>
      </c>
      <c r="G24" s="28">
        <v>1.8027959999999999E-2</v>
      </c>
      <c r="H24" s="23" t="s">
        <v>148</v>
      </c>
    </row>
    <row r="25" spans="1:8" x14ac:dyDescent="0.2">
      <c r="A25" s="24">
        <v>19</v>
      </c>
      <c r="B25" s="25" t="s">
        <v>338</v>
      </c>
      <c r="C25" s="25" t="s">
        <v>339</v>
      </c>
      <c r="D25" s="25" t="s">
        <v>28</v>
      </c>
      <c r="E25" s="26">
        <v>9495</v>
      </c>
      <c r="F25" s="27">
        <v>21.698923499999999</v>
      </c>
      <c r="G25" s="28">
        <v>1.766156E-2</v>
      </c>
      <c r="H25" s="23" t="s">
        <v>148</v>
      </c>
    </row>
    <row r="26" spans="1:8" x14ac:dyDescent="0.2">
      <c r="A26" s="24">
        <v>20</v>
      </c>
      <c r="B26" s="25" t="s">
        <v>34</v>
      </c>
      <c r="C26" s="25" t="s">
        <v>35</v>
      </c>
      <c r="D26" s="25" t="s">
        <v>16</v>
      </c>
      <c r="E26" s="26">
        <v>7496</v>
      </c>
      <c r="F26" s="27">
        <v>20.874111200000002</v>
      </c>
      <c r="G26" s="28">
        <v>1.699022E-2</v>
      </c>
      <c r="H26" s="23" t="s">
        <v>148</v>
      </c>
    </row>
    <row r="27" spans="1:8" x14ac:dyDescent="0.2">
      <c r="A27" s="24">
        <v>21</v>
      </c>
      <c r="B27" s="25" t="s">
        <v>106</v>
      </c>
      <c r="C27" s="25" t="s">
        <v>107</v>
      </c>
      <c r="D27" s="25" t="s">
        <v>71</v>
      </c>
      <c r="E27" s="26">
        <v>587</v>
      </c>
      <c r="F27" s="27">
        <v>19.819468000000001</v>
      </c>
      <c r="G27" s="28">
        <v>1.6131800000000002E-2</v>
      </c>
      <c r="H27" s="23" t="s">
        <v>148</v>
      </c>
    </row>
    <row r="28" spans="1:8" x14ac:dyDescent="0.2">
      <c r="A28" s="24">
        <v>22</v>
      </c>
      <c r="B28" s="25" t="s">
        <v>492</v>
      </c>
      <c r="C28" s="25" t="s">
        <v>493</v>
      </c>
      <c r="D28" s="25" t="s">
        <v>494</v>
      </c>
      <c r="E28" s="26">
        <v>2810</v>
      </c>
      <c r="F28" s="27">
        <v>19.176845</v>
      </c>
      <c r="G28" s="28">
        <v>1.5608749999999999E-2</v>
      </c>
      <c r="H28" s="23" t="s">
        <v>148</v>
      </c>
    </row>
    <row r="29" spans="1:8" x14ac:dyDescent="0.2">
      <c r="A29" s="24">
        <v>23</v>
      </c>
      <c r="B29" s="25" t="s">
        <v>495</v>
      </c>
      <c r="C29" s="25" t="s">
        <v>496</v>
      </c>
      <c r="D29" s="25" t="s">
        <v>277</v>
      </c>
      <c r="E29" s="26">
        <v>1169</v>
      </c>
      <c r="F29" s="27">
        <v>18.0943665</v>
      </c>
      <c r="G29" s="28">
        <v>1.472768E-2</v>
      </c>
      <c r="H29" s="23" t="s">
        <v>148</v>
      </c>
    </row>
    <row r="30" spans="1:8" ht="25.5" x14ac:dyDescent="0.2">
      <c r="A30" s="24">
        <v>24</v>
      </c>
      <c r="B30" s="25" t="s">
        <v>497</v>
      </c>
      <c r="C30" s="25" t="s">
        <v>498</v>
      </c>
      <c r="D30" s="25" t="s">
        <v>200</v>
      </c>
      <c r="E30" s="26">
        <v>1140</v>
      </c>
      <c r="F30" s="27">
        <v>16.441079999999999</v>
      </c>
      <c r="G30" s="28">
        <v>1.338201E-2</v>
      </c>
      <c r="H30" s="23" t="s">
        <v>148</v>
      </c>
    </row>
    <row r="31" spans="1:8" ht="25.5" x14ac:dyDescent="0.2">
      <c r="A31" s="24">
        <v>25</v>
      </c>
      <c r="B31" s="25" t="s">
        <v>499</v>
      </c>
      <c r="C31" s="25" t="s">
        <v>500</v>
      </c>
      <c r="D31" s="25" t="s">
        <v>211</v>
      </c>
      <c r="E31" s="26">
        <v>1612</v>
      </c>
      <c r="F31" s="27">
        <v>16.150628000000001</v>
      </c>
      <c r="G31" s="28">
        <v>1.31456E-2</v>
      </c>
      <c r="H31" s="23" t="s">
        <v>148</v>
      </c>
    </row>
    <row r="32" spans="1:8" x14ac:dyDescent="0.2">
      <c r="A32" s="24">
        <v>26</v>
      </c>
      <c r="B32" s="25" t="s">
        <v>104</v>
      </c>
      <c r="C32" s="25" t="s">
        <v>105</v>
      </c>
      <c r="D32" s="25" t="s">
        <v>28</v>
      </c>
      <c r="E32" s="26">
        <v>731</v>
      </c>
      <c r="F32" s="27">
        <v>15.871472000000001</v>
      </c>
      <c r="G32" s="28">
        <v>1.291838E-2</v>
      </c>
      <c r="H32" s="23" t="s">
        <v>148</v>
      </c>
    </row>
    <row r="33" spans="1:8" ht="25.5" x14ac:dyDescent="0.2">
      <c r="A33" s="24">
        <v>27</v>
      </c>
      <c r="B33" s="25" t="s">
        <v>501</v>
      </c>
      <c r="C33" s="25" t="s">
        <v>502</v>
      </c>
      <c r="D33" s="25" t="s">
        <v>25</v>
      </c>
      <c r="E33" s="26">
        <v>1190</v>
      </c>
      <c r="F33" s="27">
        <v>12.564615</v>
      </c>
      <c r="G33" s="28">
        <v>1.0226809999999999E-2</v>
      </c>
      <c r="H33" s="23" t="s">
        <v>148</v>
      </c>
    </row>
    <row r="34" spans="1:8" x14ac:dyDescent="0.2">
      <c r="A34" s="24">
        <v>28</v>
      </c>
      <c r="B34" s="25" t="s">
        <v>503</v>
      </c>
      <c r="C34" s="25" t="s">
        <v>504</v>
      </c>
      <c r="D34" s="25" t="s">
        <v>353</v>
      </c>
      <c r="E34" s="26">
        <v>517</v>
      </c>
      <c r="F34" s="27">
        <v>11.6782545</v>
      </c>
      <c r="G34" s="28">
        <v>9.5053700000000008E-3</v>
      </c>
      <c r="H34" s="23" t="s">
        <v>148</v>
      </c>
    </row>
    <row r="35" spans="1:8" x14ac:dyDescent="0.2">
      <c r="A35" s="24">
        <v>29</v>
      </c>
      <c r="B35" s="25" t="s">
        <v>129</v>
      </c>
      <c r="C35" s="25" t="s">
        <v>130</v>
      </c>
      <c r="D35" s="25" t="s">
        <v>56</v>
      </c>
      <c r="E35" s="26">
        <v>1497</v>
      </c>
      <c r="F35" s="27">
        <v>10.353251999999999</v>
      </c>
      <c r="G35" s="28">
        <v>8.4268999999999993E-3</v>
      </c>
      <c r="H35" s="23" t="s">
        <v>148</v>
      </c>
    </row>
    <row r="36" spans="1:8" x14ac:dyDescent="0.2">
      <c r="A36" s="24">
        <v>30</v>
      </c>
      <c r="B36" s="25" t="s">
        <v>505</v>
      </c>
      <c r="C36" s="25" t="s">
        <v>506</v>
      </c>
      <c r="D36" s="25" t="s">
        <v>206</v>
      </c>
      <c r="E36" s="26">
        <v>3116</v>
      </c>
      <c r="F36" s="27">
        <v>8.1717099999999991</v>
      </c>
      <c r="G36" s="28">
        <v>6.65126E-3</v>
      </c>
      <c r="H36" s="23" t="s">
        <v>148</v>
      </c>
    </row>
    <row r="37" spans="1:8" x14ac:dyDescent="0.2">
      <c r="A37" s="24">
        <v>31</v>
      </c>
      <c r="B37" s="25" t="s">
        <v>507</v>
      </c>
      <c r="C37" s="25" t="s">
        <v>508</v>
      </c>
      <c r="D37" s="25" t="s">
        <v>28</v>
      </c>
      <c r="E37" s="26">
        <v>989</v>
      </c>
      <c r="F37" s="27">
        <v>6.4270164999999997</v>
      </c>
      <c r="G37" s="28">
        <v>5.2311900000000001E-3</v>
      </c>
      <c r="H37" s="23" t="s">
        <v>148</v>
      </c>
    </row>
    <row r="38" spans="1:8" x14ac:dyDescent="0.2">
      <c r="A38" s="24">
        <v>32</v>
      </c>
      <c r="B38" s="25" t="s">
        <v>509</v>
      </c>
      <c r="C38" s="25" t="s">
        <v>510</v>
      </c>
      <c r="D38" s="25" t="s">
        <v>226</v>
      </c>
      <c r="E38" s="26">
        <v>728</v>
      </c>
      <c r="F38" s="27">
        <v>1.4378728000000001</v>
      </c>
      <c r="G38" s="28">
        <v>1.17034E-3</v>
      </c>
      <c r="H38" s="23" t="s">
        <v>148</v>
      </c>
    </row>
    <row r="39" spans="1:8" x14ac:dyDescent="0.2">
      <c r="A39" s="21"/>
      <c r="B39" s="21"/>
      <c r="C39" s="22" t="s">
        <v>147</v>
      </c>
      <c r="D39" s="21"/>
      <c r="E39" s="21" t="s">
        <v>148</v>
      </c>
      <c r="F39" s="29">
        <v>1189.405761</v>
      </c>
      <c r="G39" s="30">
        <v>0.96810172999999999</v>
      </c>
      <c r="H39" s="23" t="s">
        <v>148</v>
      </c>
    </row>
    <row r="40" spans="1:8" x14ac:dyDescent="0.2">
      <c r="A40" s="21"/>
      <c r="B40" s="21"/>
      <c r="C40" s="31"/>
      <c r="D40" s="21"/>
      <c r="E40" s="21"/>
      <c r="F40" s="32"/>
      <c r="G40" s="32"/>
      <c r="H40" s="23" t="s">
        <v>148</v>
      </c>
    </row>
    <row r="41" spans="1:8" x14ac:dyDescent="0.2">
      <c r="A41" s="21"/>
      <c r="B41" s="21"/>
      <c r="C41" s="22" t="s">
        <v>149</v>
      </c>
      <c r="D41" s="21"/>
      <c r="E41" s="21"/>
      <c r="F41" s="21"/>
      <c r="G41" s="21"/>
      <c r="H41" s="23" t="s">
        <v>148</v>
      </c>
    </row>
    <row r="42" spans="1:8" x14ac:dyDescent="0.2">
      <c r="A42" s="21"/>
      <c r="B42" s="21"/>
      <c r="C42" s="22" t="s">
        <v>147</v>
      </c>
      <c r="D42" s="21"/>
      <c r="E42" s="21" t="s">
        <v>148</v>
      </c>
      <c r="F42" s="33" t="s">
        <v>150</v>
      </c>
      <c r="G42" s="30">
        <v>0</v>
      </c>
      <c r="H42" s="23" t="s">
        <v>148</v>
      </c>
    </row>
    <row r="43" spans="1:8" x14ac:dyDescent="0.2">
      <c r="A43" s="21"/>
      <c r="B43" s="21"/>
      <c r="C43" s="31"/>
      <c r="D43" s="21"/>
      <c r="E43" s="21"/>
      <c r="F43" s="32"/>
      <c r="G43" s="32"/>
      <c r="H43" s="23" t="s">
        <v>148</v>
      </c>
    </row>
    <row r="44" spans="1:8" x14ac:dyDescent="0.2">
      <c r="A44" s="21"/>
      <c r="B44" s="21"/>
      <c r="C44" s="22" t="s">
        <v>151</v>
      </c>
      <c r="D44" s="21"/>
      <c r="E44" s="21"/>
      <c r="F44" s="21"/>
      <c r="G44" s="21"/>
      <c r="H44" s="23" t="s">
        <v>148</v>
      </c>
    </row>
    <row r="45" spans="1:8" x14ac:dyDescent="0.2">
      <c r="A45" s="21"/>
      <c r="B45" s="21"/>
      <c r="C45" s="22" t="s">
        <v>147</v>
      </c>
      <c r="D45" s="21"/>
      <c r="E45" s="21" t="s">
        <v>148</v>
      </c>
      <c r="F45" s="33" t="s">
        <v>150</v>
      </c>
      <c r="G45" s="30">
        <v>0</v>
      </c>
      <c r="H45" s="23" t="s">
        <v>148</v>
      </c>
    </row>
    <row r="46" spans="1:8" x14ac:dyDescent="0.2">
      <c r="A46" s="21"/>
      <c r="B46" s="21"/>
      <c r="C46" s="31"/>
      <c r="D46" s="21"/>
      <c r="E46" s="21"/>
      <c r="F46" s="32"/>
      <c r="G46" s="32"/>
      <c r="H46" s="23" t="s">
        <v>148</v>
      </c>
    </row>
    <row r="47" spans="1:8" x14ac:dyDescent="0.2">
      <c r="A47" s="21"/>
      <c r="B47" s="21"/>
      <c r="C47" s="22" t="s">
        <v>152</v>
      </c>
      <c r="D47" s="21"/>
      <c r="E47" s="21"/>
      <c r="F47" s="21"/>
      <c r="G47" s="21"/>
      <c r="H47" s="23" t="s">
        <v>148</v>
      </c>
    </row>
    <row r="48" spans="1:8" x14ac:dyDescent="0.2">
      <c r="A48" s="24">
        <v>1</v>
      </c>
      <c r="B48" s="25" t="s">
        <v>511</v>
      </c>
      <c r="C48" s="34" t="s">
        <v>868</v>
      </c>
      <c r="D48" s="25" t="s">
        <v>13</v>
      </c>
      <c r="E48" s="26">
        <v>327</v>
      </c>
      <c r="F48" s="27">
        <v>4.2315434999999999</v>
      </c>
      <c r="G48" s="28">
        <v>3.4442100000000001E-3</v>
      </c>
      <c r="H48" s="23" t="s">
        <v>148</v>
      </c>
    </row>
    <row r="49" spans="1:8" x14ac:dyDescent="0.2">
      <c r="A49" s="21"/>
      <c r="B49" s="21"/>
      <c r="C49" s="22" t="s">
        <v>147</v>
      </c>
      <c r="D49" s="21"/>
      <c r="E49" s="21" t="s">
        <v>148</v>
      </c>
      <c r="F49" s="29">
        <v>4.2315434999999999</v>
      </c>
      <c r="G49" s="30">
        <v>3.4442100000000001E-3</v>
      </c>
      <c r="H49" s="23" t="s">
        <v>148</v>
      </c>
    </row>
    <row r="50" spans="1:8" x14ac:dyDescent="0.2">
      <c r="A50" s="21"/>
      <c r="B50" s="21"/>
      <c r="C50" s="31"/>
      <c r="D50" s="21"/>
      <c r="E50" s="21"/>
      <c r="F50" s="32"/>
      <c r="G50" s="32"/>
      <c r="H50" s="23" t="s">
        <v>148</v>
      </c>
    </row>
    <row r="51" spans="1:8" x14ac:dyDescent="0.2">
      <c r="A51" s="21"/>
      <c r="B51" s="21"/>
      <c r="C51" s="22" t="s">
        <v>153</v>
      </c>
      <c r="D51" s="21"/>
      <c r="E51" s="21"/>
      <c r="F51" s="32"/>
      <c r="G51" s="32"/>
      <c r="H51" s="23" t="s">
        <v>148</v>
      </c>
    </row>
    <row r="52" spans="1:8" x14ac:dyDescent="0.2">
      <c r="A52" s="21"/>
      <c r="B52" s="21"/>
      <c r="C52" s="22" t="s">
        <v>147</v>
      </c>
      <c r="D52" s="21"/>
      <c r="E52" s="21" t="s">
        <v>148</v>
      </c>
      <c r="F52" s="33" t="s">
        <v>150</v>
      </c>
      <c r="G52" s="30">
        <v>0</v>
      </c>
      <c r="H52" s="23" t="s">
        <v>148</v>
      </c>
    </row>
    <row r="53" spans="1:8" x14ac:dyDescent="0.2">
      <c r="A53" s="21"/>
      <c r="B53" s="21"/>
      <c r="C53" s="31"/>
      <c r="D53" s="21"/>
      <c r="E53" s="21"/>
      <c r="F53" s="32"/>
      <c r="G53" s="32"/>
      <c r="H53" s="23" t="s">
        <v>148</v>
      </c>
    </row>
    <row r="54" spans="1:8" x14ac:dyDescent="0.2">
      <c r="A54" s="21"/>
      <c r="B54" s="21"/>
      <c r="C54" s="22" t="s">
        <v>154</v>
      </c>
      <c r="D54" s="21"/>
      <c r="E54" s="21"/>
      <c r="F54" s="32"/>
      <c r="G54" s="32"/>
      <c r="H54" s="23" t="s">
        <v>148</v>
      </c>
    </row>
    <row r="55" spans="1:8" x14ac:dyDescent="0.2">
      <c r="A55" s="21"/>
      <c r="B55" s="21"/>
      <c r="C55" s="22" t="s">
        <v>147</v>
      </c>
      <c r="D55" s="21"/>
      <c r="E55" s="21" t="s">
        <v>148</v>
      </c>
      <c r="F55" s="33" t="s">
        <v>150</v>
      </c>
      <c r="G55" s="30">
        <v>0</v>
      </c>
      <c r="H55" s="23" t="s">
        <v>148</v>
      </c>
    </row>
    <row r="56" spans="1:8" x14ac:dyDescent="0.2">
      <c r="A56" s="21"/>
      <c r="B56" s="21"/>
      <c r="C56" s="31"/>
      <c r="D56" s="21"/>
      <c r="E56" s="21"/>
      <c r="F56" s="32"/>
      <c r="G56" s="32"/>
      <c r="H56" s="23" t="s">
        <v>148</v>
      </c>
    </row>
    <row r="57" spans="1:8" x14ac:dyDescent="0.2">
      <c r="A57" s="21"/>
      <c r="B57" s="21"/>
      <c r="C57" s="22" t="s">
        <v>155</v>
      </c>
      <c r="D57" s="21"/>
      <c r="E57" s="21"/>
      <c r="F57" s="29">
        <v>1193.6373045</v>
      </c>
      <c r="G57" s="30">
        <v>0.97154594000000005</v>
      </c>
      <c r="H57" s="23" t="s">
        <v>148</v>
      </c>
    </row>
    <row r="58" spans="1:8" x14ac:dyDescent="0.2">
      <c r="A58" s="21"/>
      <c r="B58" s="21"/>
      <c r="C58" s="31"/>
      <c r="D58" s="21"/>
      <c r="E58" s="21"/>
      <c r="F58" s="32"/>
      <c r="G58" s="32"/>
      <c r="H58" s="23" t="s">
        <v>148</v>
      </c>
    </row>
    <row r="59" spans="1:8" x14ac:dyDescent="0.2">
      <c r="A59" s="21"/>
      <c r="B59" s="21"/>
      <c r="C59" s="22" t="s">
        <v>156</v>
      </c>
      <c r="D59" s="21"/>
      <c r="E59" s="21"/>
      <c r="F59" s="32"/>
      <c r="G59" s="32"/>
      <c r="H59" s="23" t="s">
        <v>148</v>
      </c>
    </row>
    <row r="60" spans="1:8" x14ac:dyDescent="0.2">
      <c r="A60" s="21"/>
      <c r="B60" s="21"/>
      <c r="C60" s="22" t="s">
        <v>10</v>
      </c>
      <c r="D60" s="21"/>
      <c r="E60" s="21"/>
      <c r="F60" s="32"/>
      <c r="G60" s="32"/>
      <c r="H60" s="23" t="s">
        <v>148</v>
      </c>
    </row>
    <row r="61" spans="1:8" x14ac:dyDescent="0.2">
      <c r="A61" s="21"/>
      <c r="B61" s="21"/>
      <c r="C61" s="22" t="s">
        <v>147</v>
      </c>
      <c r="D61" s="21"/>
      <c r="E61" s="21" t="s">
        <v>148</v>
      </c>
      <c r="F61" s="33" t="s">
        <v>150</v>
      </c>
      <c r="G61" s="30">
        <v>0</v>
      </c>
      <c r="H61" s="23" t="s">
        <v>148</v>
      </c>
    </row>
    <row r="62" spans="1:8" x14ac:dyDescent="0.2">
      <c r="A62" s="21"/>
      <c r="B62" s="21"/>
      <c r="C62" s="31"/>
      <c r="D62" s="21"/>
      <c r="E62" s="21"/>
      <c r="F62" s="32"/>
      <c r="G62" s="32"/>
      <c r="H62" s="23" t="s">
        <v>148</v>
      </c>
    </row>
    <row r="63" spans="1:8" x14ac:dyDescent="0.2">
      <c r="A63" s="21"/>
      <c r="B63" s="21"/>
      <c r="C63" s="22" t="s">
        <v>157</v>
      </c>
      <c r="D63" s="21"/>
      <c r="E63" s="21"/>
      <c r="F63" s="21"/>
      <c r="G63" s="21"/>
      <c r="H63" s="23" t="s">
        <v>148</v>
      </c>
    </row>
    <row r="64" spans="1:8" x14ac:dyDescent="0.2">
      <c r="A64" s="21"/>
      <c r="B64" s="21"/>
      <c r="C64" s="22" t="s">
        <v>147</v>
      </c>
      <c r="D64" s="21"/>
      <c r="E64" s="21" t="s">
        <v>148</v>
      </c>
      <c r="F64" s="33" t="s">
        <v>150</v>
      </c>
      <c r="G64" s="30">
        <v>0</v>
      </c>
      <c r="H64" s="23" t="s">
        <v>148</v>
      </c>
    </row>
    <row r="65" spans="1:8" x14ac:dyDescent="0.2">
      <c r="A65" s="21"/>
      <c r="B65" s="21"/>
      <c r="C65" s="31"/>
      <c r="D65" s="21"/>
      <c r="E65" s="21"/>
      <c r="F65" s="32"/>
      <c r="G65" s="32"/>
      <c r="H65" s="23" t="s">
        <v>148</v>
      </c>
    </row>
    <row r="66" spans="1:8" x14ac:dyDescent="0.2">
      <c r="A66" s="21"/>
      <c r="B66" s="21"/>
      <c r="C66" s="22" t="s">
        <v>158</v>
      </c>
      <c r="D66" s="21"/>
      <c r="E66" s="21"/>
      <c r="F66" s="21"/>
      <c r="G66" s="21"/>
      <c r="H66" s="23" t="s">
        <v>148</v>
      </c>
    </row>
    <row r="67" spans="1:8" x14ac:dyDescent="0.2">
      <c r="A67" s="21"/>
      <c r="B67" s="21"/>
      <c r="C67" s="22" t="s">
        <v>147</v>
      </c>
      <c r="D67" s="21"/>
      <c r="E67" s="21" t="s">
        <v>148</v>
      </c>
      <c r="F67" s="33" t="s">
        <v>150</v>
      </c>
      <c r="G67" s="30">
        <v>0</v>
      </c>
      <c r="H67" s="23" t="s">
        <v>148</v>
      </c>
    </row>
    <row r="68" spans="1:8" x14ac:dyDescent="0.2">
      <c r="A68" s="21"/>
      <c r="B68" s="21"/>
      <c r="C68" s="31"/>
      <c r="D68" s="21"/>
      <c r="E68" s="21"/>
      <c r="F68" s="32"/>
      <c r="G68" s="32"/>
      <c r="H68" s="23" t="s">
        <v>148</v>
      </c>
    </row>
    <row r="69" spans="1:8" x14ac:dyDescent="0.2">
      <c r="A69" s="21"/>
      <c r="B69" s="21"/>
      <c r="C69" s="22" t="s">
        <v>159</v>
      </c>
      <c r="D69" s="21"/>
      <c r="E69" s="21"/>
      <c r="F69" s="32"/>
      <c r="G69" s="32"/>
      <c r="H69" s="23" t="s">
        <v>148</v>
      </c>
    </row>
    <row r="70" spans="1:8" x14ac:dyDescent="0.2">
      <c r="A70" s="21"/>
      <c r="B70" s="21"/>
      <c r="C70" s="22" t="s">
        <v>147</v>
      </c>
      <c r="D70" s="21"/>
      <c r="E70" s="21" t="s">
        <v>148</v>
      </c>
      <c r="F70" s="33" t="s">
        <v>150</v>
      </c>
      <c r="G70" s="30">
        <v>0</v>
      </c>
      <c r="H70" s="23" t="s">
        <v>148</v>
      </c>
    </row>
    <row r="71" spans="1:8" x14ac:dyDescent="0.2">
      <c r="A71" s="21"/>
      <c r="B71" s="21"/>
      <c r="C71" s="31"/>
      <c r="D71" s="21"/>
      <c r="E71" s="21"/>
      <c r="F71" s="32"/>
      <c r="G71" s="32"/>
      <c r="H71" s="23" t="s">
        <v>148</v>
      </c>
    </row>
    <row r="72" spans="1:8" x14ac:dyDescent="0.2">
      <c r="A72" s="21"/>
      <c r="B72" s="21"/>
      <c r="C72" s="22" t="s">
        <v>160</v>
      </c>
      <c r="D72" s="21"/>
      <c r="E72" s="21"/>
      <c r="F72" s="29">
        <v>0</v>
      </c>
      <c r="G72" s="30">
        <v>0</v>
      </c>
      <c r="H72" s="23" t="s">
        <v>148</v>
      </c>
    </row>
    <row r="73" spans="1:8" x14ac:dyDescent="0.2">
      <c r="A73" s="21"/>
      <c r="B73" s="21"/>
      <c r="C73" s="31"/>
      <c r="D73" s="21"/>
      <c r="E73" s="21"/>
      <c r="F73" s="32"/>
      <c r="G73" s="32"/>
      <c r="H73" s="23" t="s">
        <v>148</v>
      </c>
    </row>
    <row r="74" spans="1:8" x14ac:dyDescent="0.2">
      <c r="A74" s="21"/>
      <c r="B74" s="21"/>
      <c r="C74" s="22" t="s">
        <v>161</v>
      </c>
      <c r="D74" s="21"/>
      <c r="E74" s="21"/>
      <c r="F74" s="32"/>
      <c r="G74" s="32"/>
      <c r="H74" s="23" t="s">
        <v>148</v>
      </c>
    </row>
    <row r="75" spans="1:8" x14ac:dyDescent="0.2">
      <c r="A75" s="21"/>
      <c r="B75" s="21"/>
      <c r="C75" s="22" t="s">
        <v>162</v>
      </c>
      <c r="D75" s="21"/>
      <c r="E75" s="21"/>
      <c r="F75" s="32"/>
      <c r="G75" s="32"/>
      <c r="H75" s="23" t="s">
        <v>148</v>
      </c>
    </row>
    <row r="76" spans="1:8" x14ac:dyDescent="0.2">
      <c r="A76" s="21"/>
      <c r="B76" s="21"/>
      <c r="C76" s="22" t="s">
        <v>147</v>
      </c>
      <c r="D76" s="21"/>
      <c r="E76" s="21" t="s">
        <v>148</v>
      </c>
      <c r="F76" s="33" t="s">
        <v>150</v>
      </c>
      <c r="G76" s="30">
        <v>0</v>
      </c>
      <c r="H76" s="23" t="s">
        <v>148</v>
      </c>
    </row>
    <row r="77" spans="1:8" x14ac:dyDescent="0.2">
      <c r="A77" s="21"/>
      <c r="B77" s="21"/>
      <c r="C77" s="31"/>
      <c r="D77" s="21"/>
      <c r="E77" s="21"/>
      <c r="F77" s="32"/>
      <c r="G77" s="32"/>
      <c r="H77" s="23" t="s">
        <v>148</v>
      </c>
    </row>
    <row r="78" spans="1:8" x14ac:dyDescent="0.2">
      <c r="A78" s="21"/>
      <c r="B78" s="21"/>
      <c r="C78" s="22" t="s">
        <v>163</v>
      </c>
      <c r="D78" s="21"/>
      <c r="E78" s="21"/>
      <c r="F78" s="32"/>
      <c r="G78" s="32"/>
      <c r="H78" s="23" t="s">
        <v>148</v>
      </c>
    </row>
    <row r="79" spans="1:8" x14ac:dyDescent="0.2">
      <c r="A79" s="21"/>
      <c r="B79" s="21"/>
      <c r="C79" s="22" t="s">
        <v>147</v>
      </c>
      <c r="D79" s="21"/>
      <c r="E79" s="21" t="s">
        <v>148</v>
      </c>
      <c r="F79" s="33" t="s">
        <v>150</v>
      </c>
      <c r="G79" s="30">
        <v>0</v>
      </c>
      <c r="H79" s="23" t="s">
        <v>148</v>
      </c>
    </row>
    <row r="80" spans="1:8" x14ac:dyDescent="0.2">
      <c r="A80" s="21"/>
      <c r="B80" s="21"/>
      <c r="C80" s="31"/>
      <c r="D80" s="21"/>
      <c r="E80" s="21"/>
      <c r="F80" s="32"/>
      <c r="G80" s="32"/>
      <c r="H80" s="23" t="s">
        <v>148</v>
      </c>
    </row>
    <row r="81" spans="1:8" x14ac:dyDescent="0.2">
      <c r="A81" s="21"/>
      <c r="B81" s="21"/>
      <c r="C81" s="22" t="s">
        <v>164</v>
      </c>
      <c r="D81" s="21"/>
      <c r="E81" s="21"/>
      <c r="F81" s="32"/>
      <c r="G81" s="32"/>
      <c r="H81" s="23" t="s">
        <v>148</v>
      </c>
    </row>
    <row r="82" spans="1:8" x14ac:dyDescent="0.2">
      <c r="A82" s="21"/>
      <c r="B82" s="21"/>
      <c r="C82" s="22" t="s">
        <v>147</v>
      </c>
      <c r="D82" s="21"/>
      <c r="E82" s="21" t="s">
        <v>148</v>
      </c>
      <c r="F82" s="33" t="s">
        <v>150</v>
      </c>
      <c r="G82" s="30">
        <v>0</v>
      </c>
      <c r="H82" s="23" t="s">
        <v>148</v>
      </c>
    </row>
    <row r="83" spans="1:8" x14ac:dyDescent="0.2">
      <c r="A83" s="21"/>
      <c r="B83" s="21"/>
      <c r="C83" s="31"/>
      <c r="D83" s="21"/>
      <c r="E83" s="21"/>
      <c r="F83" s="32"/>
      <c r="G83" s="32"/>
      <c r="H83" s="23" t="s">
        <v>148</v>
      </c>
    </row>
    <row r="84" spans="1:8" x14ac:dyDescent="0.2">
      <c r="A84" s="21"/>
      <c r="B84" s="21"/>
      <c r="C84" s="22" t="s">
        <v>165</v>
      </c>
      <c r="D84" s="21"/>
      <c r="E84" s="21"/>
      <c r="F84" s="32"/>
      <c r="G84" s="32"/>
      <c r="H84" s="23" t="s">
        <v>148</v>
      </c>
    </row>
    <row r="85" spans="1:8" x14ac:dyDescent="0.2">
      <c r="A85" s="24">
        <v>1</v>
      </c>
      <c r="B85" s="25"/>
      <c r="C85" s="25" t="s">
        <v>166</v>
      </c>
      <c r="D85" s="25"/>
      <c r="E85" s="35"/>
      <c r="F85" s="27">
        <v>36.102205599999998</v>
      </c>
      <c r="G85" s="28">
        <v>2.938493E-2</v>
      </c>
      <c r="H85" s="23">
        <v>6.76</v>
      </c>
    </row>
    <row r="86" spans="1:8" x14ac:dyDescent="0.2">
      <c r="A86" s="21"/>
      <c r="B86" s="21"/>
      <c r="C86" s="22" t="s">
        <v>147</v>
      </c>
      <c r="D86" s="21"/>
      <c r="E86" s="21" t="s">
        <v>148</v>
      </c>
      <c r="F86" s="29">
        <v>36.102205599999998</v>
      </c>
      <c r="G86" s="30">
        <v>2.938493E-2</v>
      </c>
      <c r="H86" s="23" t="s">
        <v>148</v>
      </c>
    </row>
    <row r="87" spans="1:8" x14ac:dyDescent="0.2">
      <c r="A87" s="21"/>
      <c r="B87" s="21"/>
      <c r="C87" s="31"/>
      <c r="D87" s="21"/>
      <c r="E87" s="21"/>
      <c r="F87" s="32"/>
      <c r="G87" s="32"/>
      <c r="H87" s="23" t="s">
        <v>148</v>
      </c>
    </row>
    <row r="88" spans="1:8" x14ac:dyDescent="0.2">
      <c r="A88" s="21"/>
      <c r="B88" s="21"/>
      <c r="C88" s="22" t="s">
        <v>167</v>
      </c>
      <c r="D88" s="21"/>
      <c r="E88" s="21"/>
      <c r="F88" s="29">
        <v>36.102205599999998</v>
      </c>
      <c r="G88" s="30">
        <v>2.938493E-2</v>
      </c>
      <c r="H88" s="23" t="s">
        <v>148</v>
      </c>
    </row>
    <row r="89" spans="1:8" x14ac:dyDescent="0.2">
      <c r="A89" s="21"/>
      <c r="B89" s="21"/>
      <c r="C89" s="32"/>
      <c r="D89" s="21"/>
      <c r="E89" s="21"/>
      <c r="F89" s="21"/>
      <c r="G89" s="21"/>
      <c r="H89" s="23" t="s">
        <v>148</v>
      </c>
    </row>
    <row r="90" spans="1:8" x14ac:dyDescent="0.2">
      <c r="A90" s="21"/>
      <c r="B90" s="21"/>
      <c r="C90" s="22" t="s">
        <v>168</v>
      </c>
      <c r="D90" s="21"/>
      <c r="E90" s="21"/>
      <c r="F90" s="21"/>
      <c r="G90" s="21"/>
      <c r="H90" s="23" t="s">
        <v>148</v>
      </c>
    </row>
    <row r="91" spans="1:8" x14ac:dyDescent="0.2">
      <c r="A91" s="21"/>
      <c r="B91" s="21"/>
      <c r="C91" s="22" t="s">
        <v>169</v>
      </c>
      <c r="D91" s="21"/>
      <c r="E91" s="21"/>
      <c r="F91" s="21"/>
      <c r="G91" s="21"/>
      <c r="H91" s="23" t="s">
        <v>148</v>
      </c>
    </row>
    <row r="92" spans="1:8" x14ac:dyDescent="0.2">
      <c r="A92" s="21"/>
      <c r="B92" s="21"/>
      <c r="C92" s="22" t="s">
        <v>147</v>
      </c>
      <c r="D92" s="21"/>
      <c r="E92" s="21" t="s">
        <v>148</v>
      </c>
      <c r="F92" s="33" t="s">
        <v>150</v>
      </c>
      <c r="G92" s="30">
        <v>0</v>
      </c>
      <c r="H92" s="23" t="s">
        <v>148</v>
      </c>
    </row>
    <row r="93" spans="1:8" x14ac:dyDescent="0.2">
      <c r="A93" s="21"/>
      <c r="B93" s="21"/>
      <c r="C93" s="31"/>
      <c r="D93" s="21"/>
      <c r="E93" s="21"/>
      <c r="F93" s="32"/>
      <c r="G93" s="32"/>
      <c r="H93" s="23" t="s">
        <v>148</v>
      </c>
    </row>
    <row r="94" spans="1:8" x14ac:dyDescent="0.2">
      <c r="A94" s="21"/>
      <c r="B94" s="21"/>
      <c r="C94" s="22" t="s">
        <v>170</v>
      </c>
      <c r="D94" s="21"/>
      <c r="E94" s="21"/>
      <c r="F94" s="21"/>
      <c r="G94" s="21"/>
      <c r="H94" s="23" t="s">
        <v>148</v>
      </c>
    </row>
    <row r="95" spans="1:8" x14ac:dyDescent="0.2">
      <c r="A95" s="21"/>
      <c r="B95" s="21"/>
      <c r="C95" s="22" t="s">
        <v>171</v>
      </c>
      <c r="D95" s="21"/>
      <c r="E95" s="21"/>
      <c r="F95" s="21"/>
      <c r="G95" s="21"/>
      <c r="H95" s="23" t="s">
        <v>148</v>
      </c>
    </row>
    <row r="96" spans="1:8" x14ac:dyDescent="0.2">
      <c r="A96" s="21"/>
      <c r="B96" s="21"/>
      <c r="C96" s="22" t="s">
        <v>147</v>
      </c>
      <c r="D96" s="21"/>
      <c r="E96" s="21" t="s">
        <v>148</v>
      </c>
      <c r="F96" s="33" t="s">
        <v>150</v>
      </c>
      <c r="G96" s="30">
        <v>0</v>
      </c>
      <c r="H96" s="23" t="s">
        <v>148</v>
      </c>
    </row>
    <row r="97" spans="1:17" x14ac:dyDescent="0.2">
      <c r="A97" s="21"/>
      <c r="B97" s="21"/>
      <c r="C97" s="31"/>
      <c r="D97" s="21"/>
      <c r="E97" s="21"/>
      <c r="F97" s="32"/>
      <c r="G97" s="32"/>
      <c r="H97" s="23" t="s">
        <v>148</v>
      </c>
    </row>
    <row r="98" spans="1:17" x14ac:dyDescent="0.2">
      <c r="A98" s="21"/>
      <c r="B98" s="21"/>
      <c r="C98" s="22" t="s">
        <v>172</v>
      </c>
      <c r="D98" s="21"/>
      <c r="E98" s="21"/>
      <c r="F98" s="32"/>
      <c r="G98" s="32"/>
      <c r="H98" s="23" t="s">
        <v>148</v>
      </c>
    </row>
    <row r="99" spans="1:17" x14ac:dyDescent="0.2">
      <c r="A99" s="21"/>
      <c r="B99" s="21"/>
      <c r="C99" s="22" t="s">
        <v>147</v>
      </c>
      <c r="D99" s="21"/>
      <c r="E99" s="21" t="s">
        <v>148</v>
      </c>
      <c r="F99" s="33" t="s">
        <v>150</v>
      </c>
      <c r="G99" s="30">
        <v>0</v>
      </c>
      <c r="H99" s="23" t="s">
        <v>148</v>
      </c>
    </row>
    <row r="100" spans="1:17" x14ac:dyDescent="0.2">
      <c r="A100" s="21"/>
      <c r="B100" s="21"/>
      <c r="C100" s="31"/>
      <c r="D100" s="21"/>
      <c r="E100" s="21"/>
      <c r="F100" s="32"/>
      <c r="G100" s="32"/>
      <c r="H100" s="23" t="s">
        <v>148</v>
      </c>
    </row>
    <row r="101" spans="1:17" x14ac:dyDescent="0.2">
      <c r="A101" s="35"/>
      <c r="B101" s="25"/>
      <c r="C101" s="25" t="s">
        <v>173</v>
      </c>
      <c r="D101" s="25"/>
      <c r="E101" s="35"/>
      <c r="F101" s="27">
        <v>-1.14364636</v>
      </c>
      <c r="G101" s="28">
        <v>-9.3086000000000004E-4</v>
      </c>
      <c r="H101" s="23" t="s">
        <v>148</v>
      </c>
    </row>
    <row r="102" spans="1:17" x14ac:dyDescent="0.2">
      <c r="A102" s="31"/>
      <c r="B102" s="31"/>
      <c r="C102" s="22" t="s">
        <v>174</v>
      </c>
      <c r="D102" s="32"/>
      <c r="E102" s="32"/>
      <c r="F102" s="29">
        <v>1228.5958637399999</v>
      </c>
      <c r="G102" s="36">
        <v>1.0000000099999999</v>
      </c>
      <c r="H102" s="23" t="s">
        <v>148</v>
      </c>
    </row>
    <row r="103" spans="1:17" x14ac:dyDescent="0.2">
      <c r="A103" s="66"/>
      <c r="B103" s="66"/>
      <c r="C103" s="66"/>
      <c r="D103" s="67"/>
      <c r="E103" s="67"/>
      <c r="F103" s="67"/>
      <c r="G103" s="67"/>
    </row>
    <row r="104" spans="1:17" x14ac:dyDescent="0.2">
      <c r="A104" s="39"/>
      <c r="B104" s="217" t="s">
        <v>848</v>
      </c>
      <c r="C104" s="217"/>
      <c r="D104" s="217"/>
      <c r="E104" s="217"/>
      <c r="F104" s="217"/>
      <c r="G104" s="217"/>
      <c r="H104" s="217"/>
      <c r="J104" s="41"/>
    </row>
    <row r="105" spans="1:17" x14ac:dyDescent="0.2">
      <c r="A105" s="39"/>
      <c r="B105" s="217" t="s">
        <v>849</v>
      </c>
      <c r="C105" s="217"/>
      <c r="D105" s="217"/>
      <c r="E105" s="217"/>
      <c r="F105" s="217"/>
      <c r="G105" s="217"/>
      <c r="H105" s="217"/>
      <c r="J105" s="41"/>
    </row>
    <row r="106" spans="1:17" x14ac:dyDescent="0.2">
      <c r="A106" s="39"/>
      <c r="B106" s="217" t="s">
        <v>850</v>
      </c>
      <c r="C106" s="217"/>
      <c r="D106" s="217"/>
      <c r="E106" s="217"/>
      <c r="F106" s="217"/>
      <c r="G106" s="217"/>
      <c r="H106" s="217"/>
      <c r="J106" s="41"/>
    </row>
    <row r="107" spans="1:17" s="43" customFormat="1" ht="66.75" customHeight="1" x14ac:dyDescent="0.25">
      <c r="A107" s="42"/>
      <c r="B107" s="218" t="s">
        <v>851</v>
      </c>
      <c r="C107" s="218"/>
      <c r="D107" s="218"/>
      <c r="E107" s="218"/>
      <c r="F107" s="218"/>
      <c r="G107" s="218"/>
      <c r="H107" s="218"/>
      <c r="I107"/>
      <c r="J107" s="41"/>
      <c r="K107"/>
      <c r="L107"/>
      <c r="M107"/>
      <c r="N107"/>
      <c r="O107"/>
      <c r="P107"/>
      <c r="Q107"/>
    </row>
    <row r="108" spans="1:17" x14ac:dyDescent="0.2">
      <c r="A108" s="39"/>
      <c r="B108" s="217" t="s">
        <v>852</v>
      </c>
      <c r="C108" s="217"/>
      <c r="D108" s="217"/>
      <c r="E108" s="217"/>
      <c r="F108" s="217"/>
      <c r="G108" s="217"/>
      <c r="H108" s="217"/>
      <c r="J108" s="41"/>
    </row>
    <row r="109" spans="1:17" x14ac:dyDescent="0.2">
      <c r="A109" s="45"/>
      <c r="B109" s="45"/>
      <c r="C109" s="45"/>
      <c r="D109" s="47"/>
      <c r="E109" s="47"/>
      <c r="F109" s="47"/>
      <c r="G109" s="47"/>
    </row>
    <row r="110" spans="1:17" x14ac:dyDescent="0.2">
      <c r="A110" s="45"/>
      <c r="B110" s="214" t="s">
        <v>175</v>
      </c>
      <c r="C110" s="215"/>
      <c r="D110" s="216"/>
      <c r="E110" s="46"/>
      <c r="F110" s="47"/>
      <c r="G110" s="47"/>
    </row>
    <row r="111" spans="1:17" x14ac:dyDescent="0.2">
      <c r="A111" s="45"/>
      <c r="B111" s="212" t="s">
        <v>176</v>
      </c>
      <c r="C111" s="213"/>
      <c r="D111" s="22" t="s">
        <v>177</v>
      </c>
      <c r="E111" s="46"/>
      <c r="F111" s="47"/>
      <c r="G111" s="47"/>
    </row>
    <row r="112" spans="1:17" ht="12.75" customHeight="1" x14ac:dyDescent="0.2">
      <c r="A112" s="45"/>
      <c r="B112" s="210" t="s">
        <v>853</v>
      </c>
      <c r="C112" s="211"/>
      <c r="D112" s="22" t="s">
        <v>177</v>
      </c>
      <c r="E112" s="46"/>
      <c r="F112" s="47"/>
      <c r="G112" s="47"/>
    </row>
    <row r="113" spans="1:10" x14ac:dyDescent="0.2">
      <c r="A113" s="45"/>
      <c r="B113" s="212" t="s">
        <v>178</v>
      </c>
      <c r="C113" s="213"/>
      <c r="D113" s="32" t="s">
        <v>148</v>
      </c>
      <c r="E113" s="46"/>
      <c r="F113" s="47"/>
      <c r="G113" s="47"/>
    </row>
    <row r="114" spans="1:10" x14ac:dyDescent="0.2">
      <c r="A114" s="50"/>
      <c r="B114" s="51" t="s">
        <v>148</v>
      </c>
      <c r="C114" s="51" t="s">
        <v>854</v>
      </c>
      <c r="D114" s="51" t="s">
        <v>179</v>
      </c>
      <c r="E114" s="50"/>
      <c r="F114" s="50"/>
      <c r="G114" s="50"/>
      <c r="H114" s="50"/>
      <c r="J114" s="41"/>
    </row>
    <row r="115" spans="1:10" x14ac:dyDescent="0.2">
      <c r="A115" s="50"/>
      <c r="B115" s="52" t="s">
        <v>180</v>
      </c>
      <c r="C115" s="53">
        <v>45716</v>
      </c>
      <c r="D115" s="53">
        <v>45747</v>
      </c>
      <c r="E115" s="50"/>
      <c r="F115" s="50"/>
      <c r="G115" s="50"/>
      <c r="J115" s="41"/>
    </row>
    <row r="116" spans="1:10" x14ac:dyDescent="0.2">
      <c r="A116" s="54"/>
      <c r="B116" s="25" t="s">
        <v>181</v>
      </c>
      <c r="C116" s="55">
        <v>32.221299999999999</v>
      </c>
      <c r="D116" s="55">
        <v>34.5306</v>
      </c>
      <c r="E116" s="54"/>
      <c r="F116" s="56"/>
      <c r="G116" s="57"/>
    </row>
    <row r="117" spans="1:10" x14ac:dyDescent="0.2">
      <c r="A117" s="54"/>
      <c r="B117" s="25" t="s">
        <v>1025</v>
      </c>
      <c r="C117" s="55">
        <v>24.893799999999999</v>
      </c>
      <c r="D117" s="55">
        <v>26.677900000000001</v>
      </c>
      <c r="E117" s="54"/>
      <c r="F117" s="56"/>
      <c r="G117" s="57"/>
    </row>
    <row r="118" spans="1:10" x14ac:dyDescent="0.2">
      <c r="A118" s="54"/>
      <c r="B118" s="25" t="s">
        <v>182</v>
      </c>
      <c r="C118" s="55">
        <v>31.2789</v>
      </c>
      <c r="D118" s="55">
        <v>33.514699999999998</v>
      </c>
      <c r="E118" s="54"/>
      <c r="F118" s="56"/>
      <c r="G118" s="57"/>
    </row>
    <row r="119" spans="1:10" x14ac:dyDescent="0.2">
      <c r="A119" s="54"/>
      <c r="B119" s="25" t="s">
        <v>1026</v>
      </c>
      <c r="C119" s="55">
        <v>24.036100000000001</v>
      </c>
      <c r="D119" s="55">
        <v>25.754200000000001</v>
      </c>
      <c r="E119" s="54"/>
      <c r="F119" s="56"/>
      <c r="G119" s="57"/>
    </row>
    <row r="120" spans="1:10" x14ac:dyDescent="0.2">
      <c r="A120" s="54"/>
      <c r="B120" s="54"/>
      <c r="C120" s="54"/>
      <c r="D120" s="54"/>
      <c r="E120" s="54"/>
      <c r="F120" s="54"/>
      <c r="G120" s="54"/>
    </row>
    <row r="121" spans="1:10" x14ac:dyDescent="0.2">
      <c r="A121" s="50"/>
      <c r="B121" s="210" t="s">
        <v>855</v>
      </c>
      <c r="C121" s="211"/>
      <c r="D121" s="48" t="s">
        <v>177</v>
      </c>
      <c r="E121" s="50"/>
      <c r="F121" s="50"/>
      <c r="G121" s="50"/>
    </row>
    <row r="122" spans="1:10" x14ac:dyDescent="0.2">
      <c r="A122" s="50"/>
      <c r="B122" s="75"/>
      <c r="C122" s="75"/>
      <c r="D122" s="75"/>
      <c r="E122" s="50"/>
      <c r="F122" s="50"/>
      <c r="G122" s="50"/>
    </row>
    <row r="123" spans="1:10" x14ac:dyDescent="0.2">
      <c r="A123" s="50"/>
      <c r="B123" s="210" t="s">
        <v>183</v>
      </c>
      <c r="C123" s="211"/>
      <c r="D123" s="48" t="s">
        <v>177</v>
      </c>
      <c r="E123" s="61"/>
      <c r="F123" s="50"/>
      <c r="G123" s="50"/>
    </row>
    <row r="124" spans="1:10" x14ac:dyDescent="0.2">
      <c r="A124" s="50"/>
      <c r="B124" s="210" t="s">
        <v>184</v>
      </c>
      <c r="C124" s="211"/>
      <c r="D124" s="48" t="s">
        <v>177</v>
      </c>
      <c r="E124" s="61"/>
      <c r="F124" s="50"/>
      <c r="G124" s="50"/>
    </row>
    <row r="125" spans="1:10" x14ac:dyDescent="0.2">
      <c r="A125" s="50"/>
      <c r="B125" s="210" t="s">
        <v>185</v>
      </c>
      <c r="C125" s="211"/>
      <c r="D125" s="48" t="s">
        <v>177</v>
      </c>
      <c r="E125" s="61"/>
      <c r="F125" s="50"/>
      <c r="G125" s="50"/>
    </row>
    <row r="126" spans="1:10" x14ac:dyDescent="0.2">
      <c r="A126" s="50"/>
      <c r="B126" s="210" t="s">
        <v>186</v>
      </c>
      <c r="C126" s="211"/>
      <c r="D126" s="62">
        <v>1.15122873470552E-4</v>
      </c>
      <c r="E126" s="50"/>
      <c r="F126" s="40"/>
      <c r="G126" s="60"/>
    </row>
    <row r="128" spans="1:10" x14ac:dyDescent="0.2">
      <c r="B128" s="219" t="s">
        <v>856</v>
      </c>
      <c r="C128" s="219"/>
    </row>
    <row r="130" spans="2:10" ht="153.75" customHeight="1" x14ac:dyDescent="0.2"/>
    <row r="133" spans="2:10" x14ac:dyDescent="0.2">
      <c r="B133" s="63" t="s">
        <v>857</v>
      </c>
      <c r="C133" s="64"/>
      <c r="D133" s="63"/>
    </row>
    <row r="134" spans="2:10" x14ac:dyDescent="0.2">
      <c r="B134" s="63" t="s">
        <v>869</v>
      </c>
      <c r="D134" s="63"/>
    </row>
    <row r="135" spans="2:10" ht="165" customHeight="1" x14ac:dyDescent="0.2"/>
    <row r="136" spans="2:10" x14ac:dyDescent="0.2">
      <c r="J136" s="20"/>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sheetData>
  <mergeCells count="18">
    <mergeCell ref="B128:C128"/>
    <mergeCell ref="B121:C121"/>
    <mergeCell ref="B125:C125"/>
    <mergeCell ref="B126:C126"/>
    <mergeCell ref="B123:C123"/>
    <mergeCell ref="B124:C124"/>
    <mergeCell ref="A1:H1"/>
    <mergeCell ref="A2:H2"/>
    <mergeCell ref="A3:H3"/>
    <mergeCell ref="B112:C112"/>
    <mergeCell ref="B113:C113"/>
    <mergeCell ref="B110:D110"/>
    <mergeCell ref="B111:C111"/>
    <mergeCell ref="B104:H104"/>
    <mergeCell ref="B105:H105"/>
    <mergeCell ref="B106:H106"/>
    <mergeCell ref="B107:H107"/>
    <mergeCell ref="B108:H108"/>
  </mergeCells>
  <hyperlinks>
    <hyperlink ref="I1" location="Index!B2" display="Index" xr:uid="{9E9D40D6-F898-474C-B785-3542AC41E99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78E2-EA0F-4EA9-A78F-A12ED698A4EA}">
  <sheetPr>
    <outlinePr summaryBelow="0" summaryRight="0"/>
  </sheetPr>
  <dimension ref="A1:Q14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 min="9" max="9" width="8" customWidth="1"/>
  </cols>
  <sheetData>
    <row r="1" spans="1:9" ht="15" x14ac:dyDescent="0.2">
      <c r="A1" s="209" t="s">
        <v>0</v>
      </c>
      <c r="B1" s="209"/>
      <c r="C1" s="209"/>
      <c r="D1" s="209"/>
      <c r="E1" s="209"/>
      <c r="F1" s="209"/>
      <c r="G1" s="209"/>
      <c r="H1" s="209"/>
      <c r="I1" s="1" t="s">
        <v>846</v>
      </c>
    </row>
    <row r="2" spans="1:9" ht="15" x14ac:dyDescent="0.2">
      <c r="A2" s="209" t="s">
        <v>512</v>
      </c>
      <c r="B2" s="209"/>
      <c r="C2" s="209"/>
      <c r="D2" s="209"/>
      <c r="E2" s="209"/>
      <c r="F2" s="209"/>
      <c r="G2" s="209"/>
      <c r="H2" s="209"/>
    </row>
    <row r="3" spans="1:9" ht="15" x14ac:dyDescent="0.2">
      <c r="A3" s="209" t="s">
        <v>845</v>
      </c>
      <c r="B3" s="209"/>
      <c r="C3" s="209"/>
      <c r="D3" s="209"/>
      <c r="E3" s="209"/>
      <c r="F3" s="209"/>
      <c r="G3" s="209"/>
      <c r="H3" s="209"/>
    </row>
    <row r="4" spans="1:9" s="20" customFormat="1" ht="30" x14ac:dyDescent="0.2">
      <c r="A4" s="18" t="s">
        <v>2</v>
      </c>
      <c r="B4" s="18" t="s">
        <v>3</v>
      </c>
      <c r="C4" s="18" t="s">
        <v>4</v>
      </c>
      <c r="D4" s="18" t="s">
        <v>5</v>
      </c>
      <c r="E4" s="18" t="s">
        <v>6</v>
      </c>
      <c r="F4" s="18" t="s">
        <v>7</v>
      </c>
      <c r="G4" s="18" t="s">
        <v>8</v>
      </c>
      <c r="H4" s="19" t="s">
        <v>844</v>
      </c>
    </row>
    <row r="5" spans="1:9" x14ac:dyDescent="0.2">
      <c r="A5" s="21"/>
      <c r="B5" s="21"/>
      <c r="C5" s="22" t="s">
        <v>9</v>
      </c>
      <c r="D5" s="21"/>
      <c r="E5" s="21"/>
      <c r="F5" s="21"/>
      <c r="G5" s="21"/>
      <c r="H5" s="23" t="s">
        <v>148</v>
      </c>
    </row>
    <row r="6" spans="1:9" x14ac:dyDescent="0.2">
      <c r="A6" s="21"/>
      <c r="B6" s="21"/>
      <c r="C6" s="22" t="s">
        <v>10</v>
      </c>
      <c r="D6" s="21"/>
      <c r="E6" s="21"/>
      <c r="F6" s="21"/>
      <c r="G6" s="21"/>
      <c r="H6" s="23" t="s">
        <v>148</v>
      </c>
    </row>
    <row r="7" spans="1:9" x14ac:dyDescent="0.2">
      <c r="A7" s="24">
        <v>1</v>
      </c>
      <c r="B7" s="25" t="s">
        <v>349</v>
      </c>
      <c r="C7" s="25" t="s">
        <v>350</v>
      </c>
      <c r="D7" s="25" t="s">
        <v>248</v>
      </c>
      <c r="E7" s="26">
        <v>8253</v>
      </c>
      <c r="F7" s="27">
        <v>438.37872750000002</v>
      </c>
      <c r="G7" s="28">
        <v>6.4824919999999994E-2</v>
      </c>
      <c r="H7" s="23" t="s">
        <v>148</v>
      </c>
    </row>
    <row r="8" spans="1:9" x14ac:dyDescent="0.2">
      <c r="A8" s="24">
        <v>2</v>
      </c>
      <c r="B8" s="25" t="s">
        <v>441</v>
      </c>
      <c r="C8" s="25" t="s">
        <v>442</v>
      </c>
      <c r="D8" s="25" t="s">
        <v>38</v>
      </c>
      <c r="E8" s="26">
        <v>19836</v>
      </c>
      <c r="F8" s="27">
        <v>392.05853999999999</v>
      </c>
      <c r="G8" s="28">
        <v>5.7975359999999997E-2</v>
      </c>
      <c r="H8" s="23" t="s">
        <v>148</v>
      </c>
    </row>
    <row r="9" spans="1:9" x14ac:dyDescent="0.2">
      <c r="A9" s="24">
        <v>3</v>
      </c>
      <c r="B9" s="25" t="s">
        <v>437</v>
      </c>
      <c r="C9" s="25" t="s">
        <v>438</v>
      </c>
      <c r="D9" s="25" t="s">
        <v>203</v>
      </c>
      <c r="E9" s="26">
        <v>71973</v>
      </c>
      <c r="F9" s="27">
        <v>347.98945500000002</v>
      </c>
      <c r="G9" s="28">
        <v>5.145868E-2</v>
      </c>
      <c r="H9" s="23" t="s">
        <v>148</v>
      </c>
    </row>
    <row r="10" spans="1:9" x14ac:dyDescent="0.2">
      <c r="A10" s="24">
        <v>4</v>
      </c>
      <c r="B10" s="25" t="s">
        <v>344</v>
      </c>
      <c r="C10" s="25" t="s">
        <v>345</v>
      </c>
      <c r="D10" s="25" t="s">
        <v>346</v>
      </c>
      <c r="E10" s="26">
        <v>21388</v>
      </c>
      <c r="F10" s="27">
        <v>344.036674</v>
      </c>
      <c r="G10" s="28">
        <v>5.0874160000000002E-2</v>
      </c>
      <c r="H10" s="23" t="s">
        <v>148</v>
      </c>
    </row>
    <row r="11" spans="1:9" x14ac:dyDescent="0.2">
      <c r="A11" s="24">
        <v>5</v>
      </c>
      <c r="B11" s="25" t="s">
        <v>439</v>
      </c>
      <c r="C11" s="25" t="s">
        <v>440</v>
      </c>
      <c r="D11" s="25" t="s">
        <v>226</v>
      </c>
      <c r="E11" s="26">
        <v>106345</v>
      </c>
      <c r="F11" s="27">
        <v>313.13285250000001</v>
      </c>
      <c r="G11" s="28">
        <v>4.6304289999999998E-2</v>
      </c>
      <c r="H11" s="23" t="s">
        <v>148</v>
      </c>
    </row>
    <row r="12" spans="1:9" ht="25.5" x14ac:dyDescent="0.2">
      <c r="A12" s="24">
        <v>6</v>
      </c>
      <c r="B12" s="25" t="s">
        <v>321</v>
      </c>
      <c r="C12" s="25" t="s">
        <v>322</v>
      </c>
      <c r="D12" s="25" t="s">
        <v>265</v>
      </c>
      <c r="E12" s="26">
        <v>7415</v>
      </c>
      <c r="F12" s="27">
        <v>312.23452750000001</v>
      </c>
      <c r="G12" s="28">
        <v>4.6171450000000003E-2</v>
      </c>
      <c r="H12" s="23" t="s">
        <v>148</v>
      </c>
    </row>
    <row r="13" spans="1:9" x14ac:dyDescent="0.2">
      <c r="A13" s="24">
        <v>7</v>
      </c>
      <c r="B13" s="25" t="s">
        <v>451</v>
      </c>
      <c r="C13" s="25" t="s">
        <v>452</v>
      </c>
      <c r="D13" s="25" t="s">
        <v>248</v>
      </c>
      <c r="E13" s="26">
        <v>13073</v>
      </c>
      <c r="F13" s="27">
        <v>302.40463599999998</v>
      </c>
      <c r="G13" s="28">
        <v>4.4717859999999998E-2</v>
      </c>
      <c r="H13" s="23" t="s">
        <v>148</v>
      </c>
    </row>
    <row r="14" spans="1:9" x14ac:dyDescent="0.2">
      <c r="A14" s="24">
        <v>8</v>
      </c>
      <c r="B14" s="25" t="s">
        <v>74</v>
      </c>
      <c r="C14" s="25" t="s">
        <v>75</v>
      </c>
      <c r="D14" s="25" t="s">
        <v>66</v>
      </c>
      <c r="E14" s="26">
        <v>38992</v>
      </c>
      <c r="F14" s="27">
        <v>278.32489600000002</v>
      </c>
      <c r="G14" s="28">
        <v>4.1157079999999999E-2</v>
      </c>
      <c r="H14" s="23" t="s">
        <v>148</v>
      </c>
    </row>
    <row r="15" spans="1:9" x14ac:dyDescent="0.2">
      <c r="A15" s="24">
        <v>9</v>
      </c>
      <c r="B15" s="25" t="s">
        <v>133</v>
      </c>
      <c r="C15" s="25" t="s">
        <v>134</v>
      </c>
      <c r="D15" s="25" t="s">
        <v>66</v>
      </c>
      <c r="E15" s="26">
        <v>8402</v>
      </c>
      <c r="F15" s="27">
        <v>243.05725699999999</v>
      </c>
      <c r="G15" s="28">
        <v>3.5941910000000001E-2</v>
      </c>
      <c r="H15" s="23" t="s">
        <v>148</v>
      </c>
    </row>
    <row r="16" spans="1:9" x14ac:dyDescent="0.2">
      <c r="A16" s="24">
        <v>10</v>
      </c>
      <c r="B16" s="25" t="s">
        <v>443</v>
      </c>
      <c r="C16" s="25" t="s">
        <v>444</v>
      </c>
      <c r="D16" s="25" t="s">
        <v>28</v>
      </c>
      <c r="E16" s="26">
        <v>76163</v>
      </c>
      <c r="F16" s="27">
        <v>230.20266749999999</v>
      </c>
      <c r="G16" s="28">
        <v>3.4041050000000003E-2</v>
      </c>
      <c r="H16" s="23" t="s">
        <v>148</v>
      </c>
    </row>
    <row r="17" spans="1:8" x14ac:dyDescent="0.2">
      <c r="A17" s="24">
        <v>11</v>
      </c>
      <c r="B17" s="25" t="s">
        <v>142</v>
      </c>
      <c r="C17" s="25" t="s">
        <v>143</v>
      </c>
      <c r="D17" s="25" t="s">
        <v>38</v>
      </c>
      <c r="E17" s="26">
        <v>96717</v>
      </c>
      <c r="F17" s="27">
        <v>219.450873</v>
      </c>
      <c r="G17" s="28">
        <v>3.2451130000000002E-2</v>
      </c>
      <c r="H17" s="23" t="s">
        <v>148</v>
      </c>
    </row>
    <row r="18" spans="1:8" ht="25.5" x14ac:dyDescent="0.2">
      <c r="A18" s="24">
        <v>12</v>
      </c>
      <c r="B18" s="25" t="s">
        <v>39</v>
      </c>
      <c r="C18" s="25" t="s">
        <v>40</v>
      </c>
      <c r="D18" s="25" t="s">
        <v>25</v>
      </c>
      <c r="E18" s="26">
        <v>4362</v>
      </c>
      <c r="F18" s="27">
        <v>215.162193</v>
      </c>
      <c r="G18" s="28">
        <v>3.1816949999999997E-2</v>
      </c>
      <c r="H18" s="23" t="s">
        <v>148</v>
      </c>
    </row>
    <row r="19" spans="1:8" x14ac:dyDescent="0.2">
      <c r="A19" s="24">
        <v>13</v>
      </c>
      <c r="B19" s="25" t="s">
        <v>453</v>
      </c>
      <c r="C19" s="25" t="s">
        <v>454</v>
      </c>
      <c r="D19" s="25" t="s">
        <v>28</v>
      </c>
      <c r="E19" s="26">
        <v>382570</v>
      </c>
      <c r="F19" s="27">
        <v>210.336986</v>
      </c>
      <c r="G19" s="28">
        <v>3.110342E-2</v>
      </c>
      <c r="H19" s="23" t="s">
        <v>148</v>
      </c>
    </row>
    <row r="20" spans="1:8" x14ac:dyDescent="0.2">
      <c r="A20" s="24">
        <v>14</v>
      </c>
      <c r="B20" s="25" t="s">
        <v>445</v>
      </c>
      <c r="C20" s="25" t="s">
        <v>446</v>
      </c>
      <c r="D20" s="25" t="s">
        <v>28</v>
      </c>
      <c r="E20" s="26">
        <v>604881</v>
      </c>
      <c r="F20" s="27">
        <v>208.1395521</v>
      </c>
      <c r="G20" s="28">
        <v>3.077848E-2</v>
      </c>
      <c r="H20" s="23" t="s">
        <v>148</v>
      </c>
    </row>
    <row r="21" spans="1:8" ht="25.5" x14ac:dyDescent="0.2">
      <c r="A21" s="24">
        <v>15</v>
      </c>
      <c r="B21" s="25" t="s">
        <v>447</v>
      </c>
      <c r="C21" s="25" t="s">
        <v>448</v>
      </c>
      <c r="D21" s="25" t="s">
        <v>200</v>
      </c>
      <c r="E21" s="26">
        <v>3653</v>
      </c>
      <c r="F21" s="27">
        <v>188.001645</v>
      </c>
      <c r="G21" s="28">
        <v>2.7800600000000002E-2</v>
      </c>
      <c r="H21" s="23" t="s">
        <v>148</v>
      </c>
    </row>
    <row r="22" spans="1:8" ht="25.5" x14ac:dyDescent="0.2">
      <c r="A22" s="24">
        <v>16</v>
      </c>
      <c r="B22" s="25" t="s">
        <v>455</v>
      </c>
      <c r="C22" s="25" t="s">
        <v>456</v>
      </c>
      <c r="D22" s="25" t="s">
        <v>457</v>
      </c>
      <c r="E22" s="26">
        <v>54534</v>
      </c>
      <c r="F22" s="27">
        <v>177.18096600000001</v>
      </c>
      <c r="G22" s="28">
        <v>2.6200500000000002E-2</v>
      </c>
      <c r="H22" s="23" t="s">
        <v>148</v>
      </c>
    </row>
    <row r="23" spans="1:8" x14ac:dyDescent="0.2">
      <c r="A23" s="24">
        <v>17</v>
      </c>
      <c r="B23" s="25" t="s">
        <v>110</v>
      </c>
      <c r="C23" s="25" t="s">
        <v>111</v>
      </c>
      <c r="D23" s="25" t="s">
        <v>66</v>
      </c>
      <c r="E23" s="26">
        <v>10116</v>
      </c>
      <c r="F23" s="27">
        <v>171.638172</v>
      </c>
      <c r="G23" s="28">
        <v>2.538087E-2</v>
      </c>
      <c r="H23" s="23" t="s">
        <v>148</v>
      </c>
    </row>
    <row r="24" spans="1:8" x14ac:dyDescent="0.2">
      <c r="A24" s="24">
        <v>18</v>
      </c>
      <c r="B24" s="25" t="s">
        <v>59</v>
      </c>
      <c r="C24" s="25" t="s">
        <v>60</v>
      </c>
      <c r="D24" s="25" t="s">
        <v>61</v>
      </c>
      <c r="E24" s="26">
        <v>16288</v>
      </c>
      <c r="F24" s="27">
        <v>159.076752</v>
      </c>
      <c r="G24" s="28">
        <v>2.352336E-2</v>
      </c>
      <c r="H24" s="23" t="s">
        <v>148</v>
      </c>
    </row>
    <row r="25" spans="1:8" x14ac:dyDescent="0.2">
      <c r="A25" s="24">
        <v>19</v>
      </c>
      <c r="B25" s="25" t="s">
        <v>466</v>
      </c>
      <c r="C25" s="25" t="s">
        <v>467</v>
      </c>
      <c r="D25" s="25" t="s">
        <v>89</v>
      </c>
      <c r="E25" s="26">
        <v>22434</v>
      </c>
      <c r="F25" s="27">
        <v>150.18441300000001</v>
      </c>
      <c r="G25" s="28">
        <v>2.2208410000000001E-2</v>
      </c>
      <c r="H25" s="23" t="s">
        <v>148</v>
      </c>
    </row>
    <row r="26" spans="1:8" x14ac:dyDescent="0.2">
      <c r="A26" s="24">
        <v>20</v>
      </c>
      <c r="B26" s="25" t="s">
        <v>472</v>
      </c>
      <c r="C26" s="25" t="s">
        <v>473</v>
      </c>
      <c r="D26" s="25" t="s">
        <v>206</v>
      </c>
      <c r="E26" s="26">
        <v>38673</v>
      </c>
      <c r="F26" s="27">
        <v>149.93522100000001</v>
      </c>
      <c r="G26" s="28">
        <v>2.217156E-2</v>
      </c>
      <c r="H26" s="23" t="s">
        <v>148</v>
      </c>
    </row>
    <row r="27" spans="1:8" x14ac:dyDescent="0.2">
      <c r="A27" s="24">
        <v>21</v>
      </c>
      <c r="B27" s="25" t="s">
        <v>57</v>
      </c>
      <c r="C27" s="25" t="s">
        <v>58</v>
      </c>
      <c r="D27" s="25" t="s">
        <v>19</v>
      </c>
      <c r="E27" s="26">
        <v>15091</v>
      </c>
      <c r="F27" s="27">
        <v>147.06179499999999</v>
      </c>
      <c r="G27" s="28">
        <v>2.1746649999999999E-2</v>
      </c>
      <c r="H27" s="23" t="s">
        <v>148</v>
      </c>
    </row>
    <row r="28" spans="1:8" x14ac:dyDescent="0.2">
      <c r="A28" s="24">
        <v>22</v>
      </c>
      <c r="B28" s="25" t="s">
        <v>458</v>
      </c>
      <c r="C28" s="25" t="s">
        <v>459</v>
      </c>
      <c r="D28" s="25" t="s">
        <v>206</v>
      </c>
      <c r="E28" s="26">
        <v>33039</v>
      </c>
      <c r="F28" s="27">
        <v>147.02355</v>
      </c>
      <c r="G28" s="28">
        <v>2.1741E-2</v>
      </c>
      <c r="H28" s="23" t="s">
        <v>148</v>
      </c>
    </row>
    <row r="29" spans="1:8" x14ac:dyDescent="0.2">
      <c r="A29" s="24">
        <v>23</v>
      </c>
      <c r="B29" s="25" t="s">
        <v>462</v>
      </c>
      <c r="C29" s="25" t="s">
        <v>463</v>
      </c>
      <c r="D29" s="25" t="s">
        <v>89</v>
      </c>
      <c r="E29" s="26">
        <v>8289</v>
      </c>
      <c r="F29" s="27">
        <v>145.17769050000001</v>
      </c>
      <c r="G29" s="28">
        <v>2.1468040000000001E-2</v>
      </c>
      <c r="H29" s="23" t="s">
        <v>148</v>
      </c>
    </row>
    <row r="30" spans="1:8" x14ac:dyDescent="0.2">
      <c r="A30" s="24">
        <v>24</v>
      </c>
      <c r="B30" s="25" t="s">
        <v>460</v>
      </c>
      <c r="C30" s="25" t="s">
        <v>461</v>
      </c>
      <c r="D30" s="25" t="s">
        <v>66</v>
      </c>
      <c r="E30" s="26">
        <v>28519</v>
      </c>
      <c r="F30" s="27">
        <v>144.67688699999999</v>
      </c>
      <c r="G30" s="28">
        <v>2.1393990000000002E-2</v>
      </c>
      <c r="H30" s="23" t="s">
        <v>148</v>
      </c>
    </row>
    <row r="31" spans="1:8" x14ac:dyDescent="0.2">
      <c r="A31" s="24">
        <v>25</v>
      </c>
      <c r="B31" s="25" t="s">
        <v>64</v>
      </c>
      <c r="C31" s="25" t="s">
        <v>65</v>
      </c>
      <c r="D31" s="25" t="s">
        <v>66</v>
      </c>
      <c r="E31" s="26">
        <v>3065</v>
      </c>
      <c r="F31" s="27">
        <v>138.80005750000001</v>
      </c>
      <c r="G31" s="28">
        <v>2.052495E-2</v>
      </c>
      <c r="H31" s="23" t="s">
        <v>148</v>
      </c>
    </row>
    <row r="32" spans="1:8" x14ac:dyDescent="0.2">
      <c r="A32" s="24">
        <v>26</v>
      </c>
      <c r="B32" s="25" t="s">
        <v>470</v>
      </c>
      <c r="C32" s="25" t="s">
        <v>471</v>
      </c>
      <c r="D32" s="25" t="s">
        <v>226</v>
      </c>
      <c r="E32" s="26">
        <v>18794</v>
      </c>
      <c r="F32" s="27">
        <v>131.52041199999999</v>
      </c>
      <c r="G32" s="28">
        <v>1.9448480000000001E-2</v>
      </c>
      <c r="H32" s="23" t="s">
        <v>148</v>
      </c>
    </row>
    <row r="33" spans="1:8" x14ac:dyDescent="0.2">
      <c r="A33" s="24">
        <v>27</v>
      </c>
      <c r="B33" s="25" t="s">
        <v>253</v>
      </c>
      <c r="C33" s="25" t="s">
        <v>254</v>
      </c>
      <c r="D33" s="25" t="s">
        <v>89</v>
      </c>
      <c r="E33" s="26">
        <v>1412</v>
      </c>
      <c r="F33" s="27">
        <v>121.27738600000001</v>
      </c>
      <c r="G33" s="28">
        <v>1.79338E-2</v>
      </c>
      <c r="H33" s="23" t="s">
        <v>148</v>
      </c>
    </row>
    <row r="34" spans="1:8" x14ac:dyDescent="0.2">
      <c r="A34" s="24">
        <v>28</v>
      </c>
      <c r="B34" s="25" t="s">
        <v>464</v>
      </c>
      <c r="C34" s="25" t="s">
        <v>465</v>
      </c>
      <c r="D34" s="25" t="s">
        <v>383</v>
      </c>
      <c r="E34" s="26">
        <v>12930</v>
      </c>
      <c r="F34" s="27">
        <v>117.992715</v>
      </c>
      <c r="G34" s="28">
        <v>1.7448080000000001E-2</v>
      </c>
      <c r="H34" s="23" t="s">
        <v>148</v>
      </c>
    </row>
    <row r="35" spans="1:8" x14ac:dyDescent="0.2">
      <c r="A35" s="24">
        <v>29</v>
      </c>
      <c r="B35" s="25" t="s">
        <v>513</v>
      </c>
      <c r="C35" s="25" t="s">
        <v>514</v>
      </c>
      <c r="D35" s="25" t="s">
        <v>66</v>
      </c>
      <c r="E35" s="26">
        <v>20968</v>
      </c>
      <c r="F35" s="27">
        <v>96.882643999999999</v>
      </c>
      <c r="G35" s="28">
        <v>1.4326449999999999E-2</v>
      </c>
      <c r="H35" s="23" t="s">
        <v>148</v>
      </c>
    </row>
    <row r="36" spans="1:8" x14ac:dyDescent="0.2">
      <c r="A36" s="24">
        <v>30</v>
      </c>
      <c r="B36" s="25" t="s">
        <v>380</v>
      </c>
      <c r="C36" s="25" t="s">
        <v>381</v>
      </c>
      <c r="D36" s="25" t="s">
        <v>137</v>
      </c>
      <c r="E36" s="26">
        <v>56603</v>
      </c>
      <c r="F36" s="27">
        <v>87.304467200000005</v>
      </c>
      <c r="G36" s="28">
        <v>1.2910080000000001E-2</v>
      </c>
      <c r="H36" s="23" t="s">
        <v>148</v>
      </c>
    </row>
    <row r="37" spans="1:8" x14ac:dyDescent="0.2">
      <c r="A37" s="24">
        <v>31</v>
      </c>
      <c r="B37" s="25" t="s">
        <v>478</v>
      </c>
      <c r="C37" s="25" t="s">
        <v>479</v>
      </c>
      <c r="D37" s="25" t="s">
        <v>346</v>
      </c>
      <c r="E37" s="26">
        <v>26290</v>
      </c>
      <c r="F37" s="27">
        <v>85.823705000000004</v>
      </c>
      <c r="G37" s="28">
        <v>1.269112E-2</v>
      </c>
      <c r="H37" s="23" t="s">
        <v>148</v>
      </c>
    </row>
    <row r="38" spans="1:8" x14ac:dyDescent="0.2">
      <c r="A38" s="24">
        <v>32</v>
      </c>
      <c r="B38" s="25" t="s">
        <v>482</v>
      </c>
      <c r="C38" s="25" t="s">
        <v>483</v>
      </c>
      <c r="D38" s="25" t="s">
        <v>38</v>
      </c>
      <c r="E38" s="26">
        <v>11192</v>
      </c>
      <c r="F38" s="27">
        <v>66.978523999999993</v>
      </c>
      <c r="G38" s="28">
        <v>9.9044000000000007E-3</v>
      </c>
      <c r="H38" s="23" t="s">
        <v>148</v>
      </c>
    </row>
    <row r="39" spans="1:8" x14ac:dyDescent="0.2">
      <c r="A39" s="24">
        <v>33</v>
      </c>
      <c r="B39" s="25" t="s">
        <v>480</v>
      </c>
      <c r="C39" s="25" t="s">
        <v>481</v>
      </c>
      <c r="D39" s="25" t="s">
        <v>38</v>
      </c>
      <c r="E39" s="26">
        <v>7334</v>
      </c>
      <c r="F39" s="27">
        <v>51.994393000000002</v>
      </c>
      <c r="G39" s="28">
        <v>7.6886300000000001E-3</v>
      </c>
      <c r="H39" s="23" t="s">
        <v>148</v>
      </c>
    </row>
    <row r="40" spans="1:8" x14ac:dyDescent="0.2">
      <c r="A40" s="24">
        <v>34</v>
      </c>
      <c r="B40" s="25" t="s">
        <v>486</v>
      </c>
      <c r="C40" s="25" t="s">
        <v>487</v>
      </c>
      <c r="D40" s="25" t="s">
        <v>71</v>
      </c>
      <c r="E40" s="26">
        <v>8886</v>
      </c>
      <c r="F40" s="27">
        <v>30.087996</v>
      </c>
      <c r="G40" s="28">
        <v>4.4492400000000001E-3</v>
      </c>
      <c r="H40" s="23" t="s">
        <v>148</v>
      </c>
    </row>
    <row r="41" spans="1:8" x14ac:dyDescent="0.2">
      <c r="A41" s="21"/>
      <c r="B41" s="21"/>
      <c r="C41" s="22" t="s">
        <v>147</v>
      </c>
      <c r="D41" s="21"/>
      <c r="E41" s="21" t="s">
        <v>148</v>
      </c>
      <c r="F41" s="29">
        <v>6563.5292282999999</v>
      </c>
      <c r="G41" s="30">
        <v>0.97057694999999999</v>
      </c>
      <c r="H41" s="23" t="s">
        <v>148</v>
      </c>
    </row>
    <row r="42" spans="1:8" x14ac:dyDescent="0.2">
      <c r="A42" s="21"/>
      <c r="B42" s="21"/>
      <c r="C42" s="31"/>
      <c r="D42" s="21"/>
      <c r="E42" s="21"/>
      <c r="F42" s="32"/>
      <c r="G42" s="32"/>
      <c r="H42" s="23" t="s">
        <v>148</v>
      </c>
    </row>
    <row r="43" spans="1:8" x14ac:dyDescent="0.2">
      <c r="A43" s="21"/>
      <c r="B43" s="21"/>
      <c r="C43" s="22" t="s">
        <v>149</v>
      </c>
      <c r="D43" s="21"/>
      <c r="E43" s="21"/>
      <c r="F43" s="21"/>
      <c r="G43" s="21"/>
      <c r="H43" s="23" t="s">
        <v>148</v>
      </c>
    </row>
    <row r="44" spans="1:8" x14ac:dyDescent="0.2">
      <c r="A44" s="21"/>
      <c r="B44" s="21"/>
      <c r="C44" s="22" t="s">
        <v>147</v>
      </c>
      <c r="D44" s="21"/>
      <c r="E44" s="21" t="s">
        <v>148</v>
      </c>
      <c r="F44" s="33" t="s">
        <v>150</v>
      </c>
      <c r="G44" s="30">
        <v>0</v>
      </c>
      <c r="H44" s="23" t="s">
        <v>148</v>
      </c>
    </row>
    <row r="45" spans="1:8" x14ac:dyDescent="0.2">
      <c r="A45" s="21"/>
      <c r="B45" s="21"/>
      <c r="C45" s="31"/>
      <c r="D45" s="21"/>
      <c r="E45" s="21"/>
      <c r="F45" s="32"/>
      <c r="G45" s="32"/>
      <c r="H45" s="23" t="s">
        <v>148</v>
      </c>
    </row>
    <row r="46" spans="1:8" x14ac:dyDescent="0.2">
      <c r="A46" s="21"/>
      <c r="B46" s="21"/>
      <c r="C46" s="22" t="s">
        <v>151</v>
      </c>
      <c r="D46" s="21"/>
      <c r="E46" s="21"/>
      <c r="F46" s="21"/>
      <c r="G46" s="21"/>
      <c r="H46" s="23" t="s">
        <v>148</v>
      </c>
    </row>
    <row r="47" spans="1:8" x14ac:dyDescent="0.2">
      <c r="A47" s="21"/>
      <c r="B47" s="21"/>
      <c r="C47" s="22" t="s">
        <v>147</v>
      </c>
      <c r="D47" s="21"/>
      <c r="E47" s="21" t="s">
        <v>148</v>
      </c>
      <c r="F47" s="33" t="s">
        <v>150</v>
      </c>
      <c r="G47" s="30">
        <v>0</v>
      </c>
      <c r="H47" s="23" t="s">
        <v>148</v>
      </c>
    </row>
    <row r="48" spans="1:8" x14ac:dyDescent="0.2">
      <c r="A48" s="21"/>
      <c r="B48" s="21"/>
      <c r="C48" s="31"/>
      <c r="D48" s="21"/>
      <c r="E48" s="21"/>
      <c r="F48" s="32"/>
      <c r="G48" s="32"/>
      <c r="H48" s="23" t="s">
        <v>148</v>
      </c>
    </row>
    <row r="49" spans="1:8" x14ac:dyDescent="0.2">
      <c r="A49" s="21"/>
      <c r="B49" s="21"/>
      <c r="C49" s="22" t="s">
        <v>152</v>
      </c>
      <c r="D49" s="21"/>
      <c r="E49" s="21"/>
      <c r="F49" s="21"/>
      <c r="G49" s="21"/>
      <c r="H49" s="23" t="s">
        <v>148</v>
      </c>
    </row>
    <row r="50" spans="1:8" x14ac:dyDescent="0.2">
      <c r="A50" s="21"/>
      <c r="B50" s="21"/>
      <c r="C50" s="22" t="s">
        <v>147</v>
      </c>
      <c r="D50" s="21"/>
      <c r="E50" s="21" t="s">
        <v>148</v>
      </c>
      <c r="F50" s="33" t="s">
        <v>150</v>
      </c>
      <c r="G50" s="30">
        <v>0</v>
      </c>
      <c r="H50" s="23" t="s">
        <v>148</v>
      </c>
    </row>
    <row r="51" spans="1:8" x14ac:dyDescent="0.2">
      <c r="A51" s="21"/>
      <c r="B51" s="21"/>
      <c r="C51" s="31"/>
      <c r="D51" s="21"/>
      <c r="E51" s="21"/>
      <c r="F51" s="32"/>
      <c r="G51" s="32"/>
      <c r="H51" s="23" t="s">
        <v>148</v>
      </c>
    </row>
    <row r="52" spans="1:8" x14ac:dyDescent="0.2">
      <c r="A52" s="21"/>
      <c r="B52" s="21"/>
      <c r="C52" s="22" t="s">
        <v>153</v>
      </c>
      <c r="D52" s="21"/>
      <c r="E52" s="21"/>
      <c r="F52" s="32"/>
      <c r="G52" s="32"/>
      <c r="H52" s="23" t="s">
        <v>148</v>
      </c>
    </row>
    <row r="53" spans="1:8" x14ac:dyDescent="0.2">
      <c r="A53" s="21"/>
      <c r="B53" s="21"/>
      <c r="C53" s="22" t="s">
        <v>147</v>
      </c>
      <c r="D53" s="21"/>
      <c r="E53" s="21" t="s">
        <v>148</v>
      </c>
      <c r="F53" s="33" t="s">
        <v>150</v>
      </c>
      <c r="G53" s="30">
        <v>0</v>
      </c>
      <c r="H53" s="23" t="s">
        <v>148</v>
      </c>
    </row>
    <row r="54" spans="1:8" x14ac:dyDescent="0.2">
      <c r="A54" s="21"/>
      <c r="B54" s="21"/>
      <c r="C54" s="31"/>
      <c r="D54" s="21"/>
      <c r="E54" s="21"/>
      <c r="F54" s="32"/>
      <c r="G54" s="32"/>
      <c r="H54" s="23" t="s">
        <v>148</v>
      </c>
    </row>
    <row r="55" spans="1:8" x14ac:dyDescent="0.2">
      <c r="A55" s="21"/>
      <c r="B55" s="21"/>
      <c r="C55" s="22" t="s">
        <v>154</v>
      </c>
      <c r="D55" s="21"/>
      <c r="E55" s="21"/>
      <c r="F55" s="32"/>
      <c r="G55" s="32"/>
      <c r="H55" s="23" t="s">
        <v>148</v>
      </c>
    </row>
    <row r="56" spans="1:8" x14ac:dyDescent="0.2">
      <c r="A56" s="21"/>
      <c r="B56" s="21"/>
      <c r="C56" s="22" t="s">
        <v>147</v>
      </c>
      <c r="D56" s="21"/>
      <c r="E56" s="21" t="s">
        <v>148</v>
      </c>
      <c r="F56" s="33" t="s">
        <v>150</v>
      </c>
      <c r="G56" s="30">
        <v>0</v>
      </c>
      <c r="H56" s="23" t="s">
        <v>148</v>
      </c>
    </row>
    <row r="57" spans="1:8" x14ac:dyDescent="0.2">
      <c r="A57" s="21"/>
      <c r="B57" s="21"/>
      <c r="C57" s="31"/>
      <c r="D57" s="21"/>
      <c r="E57" s="21"/>
      <c r="F57" s="32"/>
      <c r="G57" s="32"/>
      <c r="H57" s="23" t="s">
        <v>148</v>
      </c>
    </row>
    <row r="58" spans="1:8" x14ac:dyDescent="0.2">
      <c r="A58" s="21"/>
      <c r="B58" s="21"/>
      <c r="C58" s="22" t="s">
        <v>155</v>
      </c>
      <c r="D58" s="21"/>
      <c r="E58" s="21"/>
      <c r="F58" s="29">
        <v>6563.5292282999999</v>
      </c>
      <c r="G58" s="30">
        <v>0.97057694999999999</v>
      </c>
      <c r="H58" s="23" t="s">
        <v>148</v>
      </c>
    </row>
    <row r="59" spans="1:8" x14ac:dyDescent="0.2">
      <c r="A59" s="21"/>
      <c r="B59" s="21"/>
      <c r="C59" s="31"/>
      <c r="D59" s="21"/>
      <c r="E59" s="21"/>
      <c r="F59" s="32"/>
      <c r="G59" s="32"/>
      <c r="H59" s="23" t="s">
        <v>148</v>
      </c>
    </row>
    <row r="60" spans="1:8" x14ac:dyDescent="0.2">
      <c r="A60" s="21"/>
      <c r="B60" s="21"/>
      <c r="C60" s="22" t="s">
        <v>156</v>
      </c>
      <c r="D60" s="21"/>
      <c r="E60" s="21"/>
      <c r="F60" s="32"/>
      <c r="G60" s="32"/>
      <c r="H60" s="23" t="s">
        <v>148</v>
      </c>
    </row>
    <row r="61" spans="1:8" x14ac:dyDescent="0.2">
      <c r="A61" s="21"/>
      <c r="B61" s="21"/>
      <c r="C61" s="22" t="s">
        <v>10</v>
      </c>
      <c r="D61" s="21"/>
      <c r="E61" s="21"/>
      <c r="F61" s="32"/>
      <c r="G61" s="32"/>
      <c r="H61" s="23" t="s">
        <v>148</v>
      </c>
    </row>
    <row r="62" spans="1:8" x14ac:dyDescent="0.2">
      <c r="A62" s="21"/>
      <c r="B62" s="21"/>
      <c r="C62" s="22" t="s">
        <v>147</v>
      </c>
      <c r="D62" s="21"/>
      <c r="E62" s="21" t="s">
        <v>148</v>
      </c>
      <c r="F62" s="33" t="s">
        <v>150</v>
      </c>
      <c r="G62" s="30">
        <v>0</v>
      </c>
      <c r="H62" s="23" t="s">
        <v>148</v>
      </c>
    </row>
    <row r="63" spans="1:8" x14ac:dyDescent="0.2">
      <c r="A63" s="21"/>
      <c r="B63" s="21"/>
      <c r="C63" s="31"/>
      <c r="D63" s="21"/>
      <c r="E63" s="21"/>
      <c r="F63" s="32"/>
      <c r="G63" s="32"/>
      <c r="H63" s="23" t="s">
        <v>148</v>
      </c>
    </row>
    <row r="64" spans="1:8" x14ac:dyDescent="0.2">
      <c r="A64" s="21"/>
      <c r="B64" s="21"/>
      <c r="C64" s="22" t="s">
        <v>157</v>
      </c>
      <c r="D64" s="21"/>
      <c r="E64" s="21"/>
      <c r="F64" s="21"/>
      <c r="G64" s="21"/>
      <c r="H64" s="23" t="s">
        <v>148</v>
      </c>
    </row>
    <row r="65" spans="1:8" x14ac:dyDescent="0.2">
      <c r="A65" s="21"/>
      <c r="B65" s="21"/>
      <c r="C65" s="22" t="s">
        <v>147</v>
      </c>
      <c r="D65" s="21"/>
      <c r="E65" s="21" t="s">
        <v>148</v>
      </c>
      <c r="F65" s="33" t="s">
        <v>150</v>
      </c>
      <c r="G65" s="30">
        <v>0</v>
      </c>
      <c r="H65" s="23" t="s">
        <v>148</v>
      </c>
    </row>
    <row r="66" spans="1:8" x14ac:dyDescent="0.2">
      <c r="A66" s="21"/>
      <c r="B66" s="21"/>
      <c r="C66" s="31"/>
      <c r="D66" s="21"/>
      <c r="E66" s="21"/>
      <c r="F66" s="32"/>
      <c r="G66" s="32"/>
      <c r="H66" s="23" t="s">
        <v>148</v>
      </c>
    </row>
    <row r="67" spans="1:8" x14ac:dyDescent="0.2">
      <c r="A67" s="21"/>
      <c r="B67" s="21"/>
      <c r="C67" s="22" t="s">
        <v>158</v>
      </c>
      <c r="D67" s="21"/>
      <c r="E67" s="21"/>
      <c r="F67" s="21"/>
      <c r="G67" s="21"/>
      <c r="H67" s="23" t="s">
        <v>148</v>
      </c>
    </row>
    <row r="68" spans="1:8" x14ac:dyDescent="0.2">
      <c r="A68" s="21"/>
      <c r="B68" s="21"/>
      <c r="C68" s="22" t="s">
        <v>147</v>
      </c>
      <c r="D68" s="21"/>
      <c r="E68" s="21" t="s">
        <v>148</v>
      </c>
      <c r="F68" s="33" t="s">
        <v>150</v>
      </c>
      <c r="G68" s="30">
        <v>0</v>
      </c>
      <c r="H68" s="23" t="s">
        <v>148</v>
      </c>
    </row>
    <row r="69" spans="1:8" x14ac:dyDescent="0.2">
      <c r="A69" s="21"/>
      <c r="B69" s="21"/>
      <c r="C69" s="31"/>
      <c r="D69" s="21"/>
      <c r="E69" s="21"/>
      <c r="F69" s="32"/>
      <c r="G69" s="32"/>
      <c r="H69" s="23" t="s">
        <v>148</v>
      </c>
    </row>
    <row r="70" spans="1:8" x14ac:dyDescent="0.2">
      <c r="A70" s="21"/>
      <c r="B70" s="21"/>
      <c r="C70" s="22" t="s">
        <v>159</v>
      </c>
      <c r="D70" s="21"/>
      <c r="E70" s="21"/>
      <c r="F70" s="32"/>
      <c r="G70" s="32"/>
      <c r="H70" s="23" t="s">
        <v>148</v>
      </c>
    </row>
    <row r="71" spans="1:8" x14ac:dyDescent="0.2">
      <c r="A71" s="21"/>
      <c r="B71" s="21"/>
      <c r="C71" s="22" t="s">
        <v>147</v>
      </c>
      <c r="D71" s="21"/>
      <c r="E71" s="21" t="s">
        <v>148</v>
      </c>
      <c r="F71" s="33" t="s">
        <v>150</v>
      </c>
      <c r="G71" s="30">
        <v>0</v>
      </c>
      <c r="H71" s="23" t="s">
        <v>148</v>
      </c>
    </row>
    <row r="72" spans="1:8" x14ac:dyDescent="0.2">
      <c r="A72" s="21"/>
      <c r="B72" s="21"/>
      <c r="C72" s="31"/>
      <c r="D72" s="21"/>
      <c r="E72" s="21"/>
      <c r="F72" s="32"/>
      <c r="G72" s="32"/>
      <c r="H72" s="23" t="s">
        <v>148</v>
      </c>
    </row>
    <row r="73" spans="1:8" x14ac:dyDescent="0.2">
      <c r="A73" s="21"/>
      <c r="B73" s="21"/>
      <c r="C73" s="22" t="s">
        <v>160</v>
      </c>
      <c r="D73" s="21"/>
      <c r="E73" s="21"/>
      <c r="F73" s="29">
        <v>0</v>
      </c>
      <c r="G73" s="30">
        <v>0</v>
      </c>
      <c r="H73" s="23" t="s">
        <v>148</v>
      </c>
    </row>
    <row r="74" spans="1:8" x14ac:dyDescent="0.2">
      <c r="A74" s="21"/>
      <c r="B74" s="21"/>
      <c r="C74" s="31"/>
      <c r="D74" s="21"/>
      <c r="E74" s="21"/>
      <c r="F74" s="32"/>
      <c r="G74" s="32"/>
      <c r="H74" s="23" t="s">
        <v>148</v>
      </c>
    </row>
    <row r="75" spans="1:8" x14ac:dyDescent="0.2">
      <c r="A75" s="21"/>
      <c r="B75" s="21"/>
      <c r="C75" s="22" t="s">
        <v>161</v>
      </c>
      <c r="D75" s="21"/>
      <c r="E75" s="21"/>
      <c r="F75" s="32"/>
      <c r="G75" s="32"/>
      <c r="H75" s="23" t="s">
        <v>148</v>
      </c>
    </row>
    <row r="76" spans="1:8" x14ac:dyDescent="0.2">
      <c r="A76" s="21"/>
      <c r="B76" s="21"/>
      <c r="C76" s="22" t="s">
        <v>162</v>
      </c>
      <c r="D76" s="21"/>
      <c r="E76" s="21"/>
      <c r="F76" s="32"/>
      <c r="G76" s="32"/>
      <c r="H76" s="23" t="s">
        <v>148</v>
      </c>
    </row>
    <row r="77" spans="1:8" x14ac:dyDescent="0.2">
      <c r="A77" s="21"/>
      <c r="B77" s="21"/>
      <c r="C77" s="22" t="s">
        <v>147</v>
      </c>
      <c r="D77" s="21"/>
      <c r="E77" s="21" t="s">
        <v>148</v>
      </c>
      <c r="F77" s="33" t="s">
        <v>150</v>
      </c>
      <c r="G77" s="30">
        <v>0</v>
      </c>
      <c r="H77" s="23" t="s">
        <v>148</v>
      </c>
    </row>
    <row r="78" spans="1:8" x14ac:dyDescent="0.2">
      <c r="A78" s="21"/>
      <c r="B78" s="21"/>
      <c r="C78" s="31"/>
      <c r="D78" s="21"/>
      <c r="E78" s="21"/>
      <c r="F78" s="32"/>
      <c r="G78" s="32"/>
      <c r="H78" s="23" t="s">
        <v>148</v>
      </c>
    </row>
    <row r="79" spans="1:8" x14ac:dyDescent="0.2">
      <c r="A79" s="21"/>
      <c r="B79" s="21"/>
      <c r="C79" s="22" t="s">
        <v>163</v>
      </c>
      <c r="D79" s="21"/>
      <c r="E79" s="21"/>
      <c r="F79" s="32"/>
      <c r="G79" s="32"/>
      <c r="H79" s="23" t="s">
        <v>148</v>
      </c>
    </row>
    <row r="80" spans="1:8" x14ac:dyDescent="0.2">
      <c r="A80" s="21"/>
      <c r="B80" s="21"/>
      <c r="C80" s="22" t="s">
        <v>147</v>
      </c>
      <c r="D80" s="21"/>
      <c r="E80" s="21" t="s">
        <v>148</v>
      </c>
      <c r="F80" s="33" t="s">
        <v>150</v>
      </c>
      <c r="G80" s="30">
        <v>0</v>
      </c>
      <c r="H80" s="23" t="s">
        <v>148</v>
      </c>
    </row>
    <row r="81" spans="1:8" x14ac:dyDescent="0.2">
      <c r="A81" s="21"/>
      <c r="B81" s="21"/>
      <c r="C81" s="31"/>
      <c r="D81" s="21"/>
      <c r="E81" s="21"/>
      <c r="F81" s="32"/>
      <c r="G81" s="32"/>
      <c r="H81" s="23" t="s">
        <v>148</v>
      </c>
    </row>
    <row r="82" spans="1:8" x14ac:dyDescent="0.2">
      <c r="A82" s="21"/>
      <c r="B82" s="21"/>
      <c r="C82" s="22" t="s">
        <v>164</v>
      </c>
      <c r="D82" s="21"/>
      <c r="E82" s="21"/>
      <c r="F82" s="32"/>
      <c r="G82" s="32"/>
      <c r="H82" s="23" t="s">
        <v>148</v>
      </c>
    </row>
    <row r="83" spans="1:8" x14ac:dyDescent="0.2">
      <c r="A83" s="21"/>
      <c r="B83" s="21"/>
      <c r="C83" s="22" t="s">
        <v>147</v>
      </c>
      <c r="D83" s="21"/>
      <c r="E83" s="21" t="s">
        <v>148</v>
      </c>
      <c r="F83" s="33" t="s">
        <v>150</v>
      </c>
      <c r="G83" s="30">
        <v>0</v>
      </c>
      <c r="H83" s="23" t="s">
        <v>148</v>
      </c>
    </row>
    <row r="84" spans="1:8" x14ac:dyDescent="0.2">
      <c r="A84" s="21"/>
      <c r="B84" s="21"/>
      <c r="C84" s="31"/>
      <c r="D84" s="21"/>
      <c r="E84" s="21"/>
      <c r="F84" s="32"/>
      <c r="G84" s="32"/>
      <c r="H84" s="23" t="s">
        <v>148</v>
      </c>
    </row>
    <row r="85" spans="1:8" x14ac:dyDescent="0.2">
      <c r="A85" s="21"/>
      <c r="B85" s="21"/>
      <c r="C85" s="22" t="s">
        <v>165</v>
      </c>
      <c r="D85" s="21"/>
      <c r="E85" s="21"/>
      <c r="F85" s="32"/>
      <c r="G85" s="32"/>
      <c r="H85" s="23" t="s">
        <v>148</v>
      </c>
    </row>
    <row r="86" spans="1:8" x14ac:dyDescent="0.2">
      <c r="A86" s="24">
        <v>1</v>
      </c>
      <c r="B86" s="25"/>
      <c r="C86" s="25" t="s">
        <v>166</v>
      </c>
      <c r="D86" s="25"/>
      <c r="E86" s="35"/>
      <c r="F86" s="27">
        <v>202.53405950000001</v>
      </c>
      <c r="G86" s="28">
        <v>2.9949569999999998E-2</v>
      </c>
      <c r="H86" s="23">
        <v>6.76</v>
      </c>
    </row>
    <row r="87" spans="1:8" x14ac:dyDescent="0.2">
      <c r="A87" s="21"/>
      <c r="B87" s="21"/>
      <c r="C87" s="22" t="s">
        <v>147</v>
      </c>
      <c r="D87" s="21"/>
      <c r="E87" s="21" t="s">
        <v>148</v>
      </c>
      <c r="F87" s="29">
        <v>202.53405950000001</v>
      </c>
      <c r="G87" s="30">
        <v>2.9949569999999998E-2</v>
      </c>
      <c r="H87" s="23" t="s">
        <v>148</v>
      </c>
    </row>
    <row r="88" spans="1:8" x14ac:dyDescent="0.2">
      <c r="A88" s="21"/>
      <c r="B88" s="21"/>
      <c r="C88" s="31"/>
      <c r="D88" s="21"/>
      <c r="E88" s="21"/>
      <c r="F88" s="32"/>
      <c r="G88" s="32"/>
      <c r="H88" s="23" t="s">
        <v>148</v>
      </c>
    </row>
    <row r="89" spans="1:8" x14ac:dyDescent="0.2">
      <c r="A89" s="21"/>
      <c r="B89" s="21"/>
      <c r="C89" s="22" t="s">
        <v>167</v>
      </c>
      <c r="D89" s="21"/>
      <c r="E89" s="21"/>
      <c r="F89" s="29">
        <v>202.53405950000001</v>
      </c>
      <c r="G89" s="30">
        <v>2.9949569999999998E-2</v>
      </c>
      <c r="H89" s="23" t="s">
        <v>148</v>
      </c>
    </row>
    <row r="90" spans="1:8" x14ac:dyDescent="0.2">
      <c r="A90" s="21"/>
      <c r="B90" s="21"/>
      <c r="C90" s="32"/>
      <c r="D90" s="21"/>
      <c r="E90" s="21"/>
      <c r="F90" s="21"/>
      <c r="G90" s="21"/>
      <c r="H90" s="23" t="s">
        <v>148</v>
      </c>
    </row>
    <row r="91" spans="1:8" x14ac:dyDescent="0.2">
      <c r="A91" s="21"/>
      <c r="B91" s="21"/>
      <c r="C91" s="22" t="s">
        <v>168</v>
      </c>
      <c r="D91" s="21"/>
      <c r="E91" s="21"/>
      <c r="F91" s="21"/>
      <c r="G91" s="21"/>
      <c r="H91" s="23" t="s">
        <v>148</v>
      </c>
    </row>
    <row r="92" spans="1:8" x14ac:dyDescent="0.2">
      <c r="A92" s="21"/>
      <c r="B92" s="21"/>
      <c r="C92" s="22" t="s">
        <v>169</v>
      </c>
      <c r="D92" s="21"/>
      <c r="E92" s="21"/>
      <c r="F92" s="21"/>
      <c r="G92" s="21"/>
      <c r="H92" s="23" t="s">
        <v>148</v>
      </c>
    </row>
    <row r="93" spans="1:8" x14ac:dyDescent="0.2">
      <c r="A93" s="21"/>
      <c r="B93" s="21"/>
      <c r="C93" s="22" t="s">
        <v>147</v>
      </c>
      <c r="D93" s="21"/>
      <c r="E93" s="21" t="s">
        <v>148</v>
      </c>
      <c r="F93" s="33" t="s">
        <v>150</v>
      </c>
      <c r="G93" s="30">
        <v>0</v>
      </c>
      <c r="H93" s="23" t="s">
        <v>148</v>
      </c>
    </row>
    <row r="94" spans="1:8" x14ac:dyDescent="0.2">
      <c r="A94" s="21"/>
      <c r="B94" s="21"/>
      <c r="C94" s="31"/>
      <c r="D94" s="21"/>
      <c r="E94" s="21"/>
      <c r="F94" s="32"/>
      <c r="G94" s="32"/>
      <c r="H94" s="23" t="s">
        <v>148</v>
      </c>
    </row>
    <row r="95" spans="1:8" x14ac:dyDescent="0.2">
      <c r="A95" s="21"/>
      <c r="B95" s="21"/>
      <c r="C95" s="22" t="s">
        <v>170</v>
      </c>
      <c r="D95" s="21"/>
      <c r="E95" s="21"/>
      <c r="F95" s="21"/>
      <c r="G95" s="21"/>
      <c r="H95" s="23" t="s">
        <v>148</v>
      </c>
    </row>
    <row r="96" spans="1:8" x14ac:dyDescent="0.2">
      <c r="A96" s="21"/>
      <c r="B96" s="21"/>
      <c r="C96" s="22" t="s">
        <v>171</v>
      </c>
      <c r="D96" s="21"/>
      <c r="E96" s="21"/>
      <c r="F96" s="21"/>
      <c r="G96" s="21"/>
      <c r="H96" s="23" t="s">
        <v>148</v>
      </c>
    </row>
    <row r="97" spans="1:17" x14ac:dyDescent="0.2">
      <c r="A97" s="21"/>
      <c r="B97" s="21"/>
      <c r="C97" s="22" t="s">
        <v>147</v>
      </c>
      <c r="D97" s="21"/>
      <c r="E97" s="21" t="s">
        <v>148</v>
      </c>
      <c r="F97" s="33" t="s">
        <v>150</v>
      </c>
      <c r="G97" s="30">
        <v>0</v>
      </c>
      <c r="H97" s="23" t="s">
        <v>148</v>
      </c>
    </row>
    <row r="98" spans="1:17" x14ac:dyDescent="0.2">
      <c r="A98" s="21"/>
      <c r="B98" s="21"/>
      <c r="C98" s="31"/>
      <c r="D98" s="21"/>
      <c r="E98" s="21"/>
      <c r="F98" s="32"/>
      <c r="G98" s="32"/>
      <c r="H98" s="23" t="s">
        <v>148</v>
      </c>
    </row>
    <row r="99" spans="1:17" x14ac:dyDescent="0.2">
      <c r="A99" s="21"/>
      <c r="B99" s="21"/>
      <c r="C99" s="22" t="s">
        <v>172</v>
      </c>
      <c r="D99" s="21"/>
      <c r="E99" s="21"/>
      <c r="F99" s="32"/>
      <c r="G99" s="32"/>
      <c r="H99" s="23" t="s">
        <v>148</v>
      </c>
    </row>
    <row r="100" spans="1:17" x14ac:dyDescent="0.2">
      <c r="A100" s="21"/>
      <c r="B100" s="21"/>
      <c r="C100" s="22" t="s">
        <v>147</v>
      </c>
      <c r="D100" s="21"/>
      <c r="E100" s="21" t="s">
        <v>148</v>
      </c>
      <c r="F100" s="33" t="s">
        <v>150</v>
      </c>
      <c r="G100" s="30">
        <v>0</v>
      </c>
      <c r="H100" s="23" t="s">
        <v>148</v>
      </c>
    </row>
    <row r="101" spans="1:17" x14ac:dyDescent="0.2">
      <c r="A101" s="21"/>
      <c r="B101" s="25"/>
      <c r="C101" s="25"/>
      <c r="D101" s="22"/>
      <c r="E101" s="21"/>
      <c r="F101" s="25"/>
      <c r="G101" s="35"/>
      <c r="H101" s="23" t="s">
        <v>148</v>
      </c>
    </row>
    <row r="102" spans="1:17" x14ac:dyDescent="0.2">
      <c r="A102" s="35"/>
      <c r="B102" s="25"/>
      <c r="C102" s="25" t="s">
        <v>173</v>
      </c>
      <c r="D102" s="25"/>
      <c r="E102" s="35"/>
      <c r="F102" s="27">
        <v>-3.5605514700000001</v>
      </c>
      <c r="G102" s="28">
        <v>-5.2651E-4</v>
      </c>
      <c r="H102" s="23" t="s">
        <v>148</v>
      </c>
    </row>
    <row r="103" spans="1:17" x14ac:dyDescent="0.2">
      <c r="A103" s="31"/>
      <c r="B103" s="31"/>
      <c r="C103" s="22" t="s">
        <v>174</v>
      </c>
      <c r="D103" s="32"/>
      <c r="E103" s="32"/>
      <c r="F103" s="29">
        <v>6762.5027363299996</v>
      </c>
      <c r="G103" s="36">
        <v>1.0000000099999999</v>
      </c>
      <c r="H103" s="23" t="s">
        <v>148</v>
      </c>
    </row>
    <row r="104" spans="1:17" x14ac:dyDescent="0.2">
      <c r="A104" s="66"/>
      <c r="B104" s="66"/>
      <c r="C104" s="66"/>
      <c r="D104" s="67"/>
      <c r="E104" s="67"/>
      <c r="F104" s="67"/>
      <c r="G104" s="67"/>
    </row>
    <row r="105" spans="1:17" x14ac:dyDescent="0.2">
      <c r="A105" s="39"/>
      <c r="B105" s="217" t="s">
        <v>848</v>
      </c>
      <c r="C105" s="217"/>
      <c r="D105" s="217"/>
      <c r="E105" s="217"/>
      <c r="F105" s="217"/>
      <c r="G105" s="217"/>
      <c r="H105" s="217"/>
      <c r="J105" s="41"/>
    </row>
    <row r="106" spans="1:17" x14ac:dyDescent="0.2">
      <c r="A106" s="39"/>
      <c r="B106" s="217" t="s">
        <v>849</v>
      </c>
      <c r="C106" s="217"/>
      <c r="D106" s="217"/>
      <c r="E106" s="217"/>
      <c r="F106" s="217"/>
      <c r="G106" s="217"/>
      <c r="H106" s="217"/>
      <c r="J106" s="41"/>
    </row>
    <row r="107" spans="1:17" x14ac:dyDescent="0.2">
      <c r="A107" s="39"/>
      <c r="B107" s="217" t="s">
        <v>850</v>
      </c>
      <c r="C107" s="217"/>
      <c r="D107" s="217"/>
      <c r="E107" s="217"/>
      <c r="F107" s="217"/>
      <c r="G107" s="217"/>
      <c r="H107" s="217"/>
      <c r="J107" s="41"/>
    </row>
    <row r="108" spans="1:17" s="43" customFormat="1" ht="66.75" customHeight="1" x14ac:dyDescent="0.25">
      <c r="A108" s="42"/>
      <c r="B108" s="218" t="s">
        <v>851</v>
      </c>
      <c r="C108" s="218"/>
      <c r="D108" s="218"/>
      <c r="E108" s="218"/>
      <c r="F108" s="218"/>
      <c r="G108" s="218"/>
      <c r="H108" s="218"/>
      <c r="I108"/>
      <c r="J108" s="41"/>
      <c r="K108"/>
      <c r="L108"/>
      <c r="M108"/>
      <c r="N108"/>
      <c r="O108"/>
      <c r="P108"/>
      <c r="Q108"/>
    </row>
    <row r="109" spans="1:17" x14ac:dyDescent="0.2">
      <c r="A109" s="39"/>
      <c r="B109" s="217" t="s">
        <v>852</v>
      </c>
      <c r="C109" s="217"/>
      <c r="D109" s="217"/>
      <c r="E109" s="217"/>
      <c r="F109" s="217"/>
      <c r="G109" s="217"/>
      <c r="H109" s="217"/>
      <c r="J109" s="41"/>
    </row>
    <row r="110" spans="1:17" x14ac:dyDescent="0.2">
      <c r="A110" s="45"/>
      <c r="B110" s="45"/>
      <c r="C110" s="45"/>
      <c r="D110" s="47"/>
      <c r="E110" s="47"/>
      <c r="F110" s="47"/>
      <c r="G110" s="47"/>
    </row>
    <row r="111" spans="1:17" x14ac:dyDescent="0.2">
      <c r="A111" s="45"/>
      <c r="B111" s="214" t="s">
        <v>175</v>
      </c>
      <c r="C111" s="215"/>
      <c r="D111" s="216"/>
      <c r="E111" s="46"/>
      <c r="F111" s="47"/>
      <c r="G111" s="47"/>
    </row>
    <row r="112" spans="1:17" x14ac:dyDescent="0.2">
      <c r="A112" s="45"/>
      <c r="B112" s="212" t="s">
        <v>176</v>
      </c>
      <c r="C112" s="213"/>
      <c r="D112" s="22" t="s">
        <v>177</v>
      </c>
      <c r="E112" s="46"/>
      <c r="F112" s="47"/>
      <c r="G112" s="47"/>
    </row>
    <row r="113" spans="1:10" ht="12.75" customHeight="1" x14ac:dyDescent="0.2">
      <c r="A113" s="45"/>
      <c r="B113" s="210" t="s">
        <v>853</v>
      </c>
      <c r="C113" s="211"/>
      <c r="D113" s="22" t="s">
        <v>177</v>
      </c>
      <c r="E113" s="46"/>
      <c r="F113" s="47"/>
      <c r="G113" s="47"/>
    </row>
    <row r="114" spans="1:10" x14ac:dyDescent="0.2">
      <c r="A114" s="45"/>
      <c r="B114" s="212" t="s">
        <v>178</v>
      </c>
      <c r="C114" s="213"/>
      <c r="D114" s="32" t="s">
        <v>148</v>
      </c>
      <c r="E114" s="46"/>
      <c r="F114" s="47"/>
      <c r="G114" s="47"/>
    </row>
    <row r="115" spans="1:10" x14ac:dyDescent="0.2">
      <c r="A115" s="50"/>
      <c r="B115" s="51" t="s">
        <v>148</v>
      </c>
      <c r="C115" s="51" t="s">
        <v>854</v>
      </c>
      <c r="D115" s="51" t="s">
        <v>179</v>
      </c>
      <c r="E115" s="50"/>
      <c r="F115" s="50"/>
      <c r="G115" s="50"/>
      <c r="H115" s="50"/>
      <c r="J115" s="41"/>
    </row>
    <row r="116" spans="1:10" x14ac:dyDescent="0.2">
      <c r="A116" s="50"/>
      <c r="B116" s="52" t="s">
        <v>180</v>
      </c>
      <c r="C116" s="53">
        <v>45716</v>
      </c>
      <c r="D116" s="53">
        <v>45747</v>
      </c>
      <c r="E116" s="50"/>
      <c r="F116" s="50"/>
      <c r="G116" s="50"/>
      <c r="J116" s="41"/>
    </row>
    <row r="117" spans="1:10" x14ac:dyDescent="0.2">
      <c r="A117" s="54"/>
      <c r="B117" s="25" t="s">
        <v>181</v>
      </c>
      <c r="C117" s="55">
        <v>27.816700000000001</v>
      </c>
      <c r="D117" s="55">
        <v>29.035900000000002</v>
      </c>
      <c r="E117" s="54"/>
      <c r="F117" s="56"/>
      <c r="G117" s="57"/>
    </row>
    <row r="118" spans="1:10" x14ac:dyDescent="0.2">
      <c r="A118" s="54"/>
      <c r="B118" s="25" t="s">
        <v>1025</v>
      </c>
      <c r="C118" s="55">
        <v>24.394300000000001</v>
      </c>
      <c r="D118" s="55">
        <v>25.4635</v>
      </c>
      <c r="E118" s="54"/>
      <c r="F118" s="56"/>
      <c r="G118" s="57"/>
    </row>
    <row r="119" spans="1:10" x14ac:dyDescent="0.2">
      <c r="A119" s="54"/>
      <c r="B119" s="25" t="s">
        <v>182</v>
      </c>
      <c r="C119" s="55">
        <v>27.031400000000001</v>
      </c>
      <c r="D119" s="55">
        <v>28.2118</v>
      </c>
      <c r="E119" s="54"/>
      <c r="F119" s="56"/>
      <c r="G119" s="57"/>
    </row>
    <row r="120" spans="1:10" x14ac:dyDescent="0.2">
      <c r="A120" s="54"/>
      <c r="B120" s="25" t="s">
        <v>1026</v>
      </c>
      <c r="C120" s="55">
        <v>23.650400000000001</v>
      </c>
      <c r="D120" s="55">
        <v>24.683199999999999</v>
      </c>
      <c r="E120" s="54"/>
      <c r="F120" s="56"/>
      <c r="G120" s="57"/>
    </row>
    <row r="121" spans="1:10" x14ac:dyDescent="0.2">
      <c r="A121" s="54"/>
      <c r="B121" s="54"/>
      <c r="C121" s="54"/>
      <c r="D121" s="54"/>
      <c r="E121" s="54"/>
      <c r="F121" s="54"/>
      <c r="G121" s="54"/>
    </row>
    <row r="122" spans="1:10" x14ac:dyDescent="0.2">
      <c r="A122" s="50"/>
      <c r="B122" s="210" t="s">
        <v>855</v>
      </c>
      <c r="C122" s="211"/>
      <c r="D122" s="48" t="s">
        <v>177</v>
      </c>
      <c r="E122" s="50"/>
      <c r="F122" s="50"/>
      <c r="G122" s="50"/>
    </row>
    <row r="123" spans="1:10" x14ac:dyDescent="0.2">
      <c r="A123" s="50"/>
      <c r="B123" s="75"/>
      <c r="C123" s="75"/>
      <c r="D123" s="75"/>
      <c r="E123" s="50"/>
      <c r="F123" s="50"/>
      <c r="G123" s="50"/>
    </row>
    <row r="124" spans="1:10" x14ac:dyDescent="0.2">
      <c r="A124" s="50"/>
      <c r="B124" s="210" t="s">
        <v>183</v>
      </c>
      <c r="C124" s="211"/>
      <c r="D124" s="48" t="s">
        <v>177</v>
      </c>
      <c r="E124" s="61"/>
      <c r="F124" s="50"/>
      <c r="G124" s="50"/>
    </row>
    <row r="125" spans="1:10" x14ac:dyDescent="0.2">
      <c r="A125" s="50"/>
      <c r="B125" s="210" t="s">
        <v>184</v>
      </c>
      <c r="C125" s="211"/>
      <c r="D125" s="48" t="s">
        <v>177</v>
      </c>
      <c r="E125" s="61"/>
      <c r="F125" s="50"/>
      <c r="G125" s="50"/>
    </row>
    <row r="126" spans="1:10" x14ac:dyDescent="0.2">
      <c r="A126" s="50"/>
      <c r="B126" s="210" t="s">
        <v>185</v>
      </c>
      <c r="C126" s="211"/>
      <c r="D126" s="48" t="s">
        <v>177</v>
      </c>
      <c r="E126" s="61"/>
      <c r="F126" s="50"/>
      <c r="G126" s="50"/>
    </row>
    <row r="127" spans="1:10" x14ac:dyDescent="0.2">
      <c r="A127" s="50"/>
      <c r="B127" s="210" t="s">
        <v>186</v>
      </c>
      <c r="C127" s="211"/>
      <c r="D127" s="62">
        <v>0.30970374305349757</v>
      </c>
      <c r="E127" s="50"/>
      <c r="F127" s="40"/>
      <c r="G127" s="60"/>
    </row>
    <row r="129" spans="2:10" x14ac:dyDescent="0.2">
      <c r="B129" s="219" t="s">
        <v>856</v>
      </c>
      <c r="C129" s="219"/>
    </row>
    <row r="131" spans="2:10" ht="153.75" customHeight="1" x14ac:dyDescent="0.2"/>
    <row r="134" spans="2:10" x14ac:dyDescent="0.2">
      <c r="B134" s="63" t="s">
        <v>857</v>
      </c>
      <c r="C134" s="64"/>
      <c r="D134" s="63"/>
    </row>
    <row r="135" spans="2:10" x14ac:dyDescent="0.2">
      <c r="B135" s="63" t="s">
        <v>870</v>
      </c>
      <c r="D135" s="63"/>
    </row>
    <row r="136" spans="2:10" ht="165" customHeight="1" x14ac:dyDescent="0.2"/>
    <row r="137" spans="2:10" x14ac:dyDescent="0.2">
      <c r="B137" s="63"/>
      <c r="D137" s="63"/>
    </row>
    <row r="138" spans="2:10" x14ac:dyDescent="0.2">
      <c r="J138" s="20"/>
    </row>
    <row r="145" customFormat="1" x14ac:dyDescent="0.2"/>
  </sheetData>
  <mergeCells count="18">
    <mergeCell ref="B129:C129"/>
    <mergeCell ref="B122:C122"/>
    <mergeCell ref="B126:C126"/>
    <mergeCell ref="B127:C127"/>
    <mergeCell ref="B124:C124"/>
    <mergeCell ref="B125:C125"/>
    <mergeCell ref="A1:H1"/>
    <mergeCell ref="A2:H2"/>
    <mergeCell ref="A3:H3"/>
    <mergeCell ref="B113:C113"/>
    <mergeCell ref="B114:C114"/>
    <mergeCell ref="B111:D111"/>
    <mergeCell ref="B112:C112"/>
    <mergeCell ref="B105:H105"/>
    <mergeCell ref="B106:H106"/>
    <mergeCell ref="B107:H107"/>
    <mergeCell ref="B108:H108"/>
    <mergeCell ref="B109:H109"/>
  </mergeCells>
  <hyperlinks>
    <hyperlink ref="I1" location="Index!B2" display="Index" xr:uid="{291BBFC6-682D-4BD4-87A6-C04D4B98DF2A}"/>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Index</vt:lpstr>
      <vt:lpstr>CAPEXG</vt:lpstr>
      <vt:lpstr>GLOB</vt:lpstr>
      <vt:lpstr>MIDCAP</vt:lpstr>
      <vt:lpstr>MULTIP</vt:lpstr>
      <vt:lpstr>SLTADV3</vt:lpstr>
      <vt:lpstr>SLTADV4</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Bala Subramani P - Sundaram Mutual</cp:lastModifiedBy>
  <dcterms:created xsi:type="dcterms:W3CDTF">2025-04-02T13:41:51Z</dcterms:created>
  <dcterms:modified xsi:type="dcterms:W3CDTF">2025-04-09T11:05:39Z</dcterms:modified>
</cp:coreProperties>
</file>