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V:\Swapna\OPERATIONS\PORTFOLIO\Temp\Final sent\"/>
    </mc:Choice>
  </mc:AlternateContent>
  <xr:revisionPtr revIDLastSave="0" documentId="13_ncr:1_{4564725B-2A3E-49AC-ABE2-6347A2B10FD3}" xr6:coauthVersionLast="47" xr6:coauthVersionMax="47" xr10:uidLastSave="{00000000-0000-0000-0000-000000000000}"/>
  <bookViews>
    <workbookView xWindow="-120" yWindow="-120" windowWidth="29040" windowHeight="15720" tabRatio="878" xr2:uid="{A0A31C2B-6402-4F56-8D90-6CB4BE18574B}"/>
  </bookViews>
  <sheets>
    <sheet name="Index" sheetId="33" r:id="rId1"/>
    <sheet name="CAPEXG" sheetId="1" r:id="rId2"/>
    <sheet name="GLOB" sheetId="31" r:id="rId3"/>
    <sheet name="MIDCAP" sheetId="2" r:id="rId4"/>
    <sheet name="MULTIP" sheetId="3" r:id="rId5"/>
    <sheet name="SLTADV3" sheetId="4" r:id="rId6"/>
    <sheet name="SLTADV4" sheetId="5" r:id="rId7"/>
    <sheet name="SLTAX3" sheetId="6" r:id="rId8"/>
    <sheet name="SLTAX4" sheetId="7" r:id="rId9"/>
    <sheet name="SLTAX5" sheetId="8" r:id="rId10"/>
    <sheet name="SLTAX6" sheetId="9" r:id="rId11"/>
    <sheet name="SMILE" sheetId="11" r:id="rId12"/>
    <sheet name="SPAHF" sheetId="12" r:id="rId13"/>
    <sheet name="SPARF" sheetId="13" r:id="rId14"/>
    <sheet name="SPBAF" sheetId="14" r:id="rId15"/>
    <sheet name="SPDYF" sheetId="15" r:id="rId16"/>
    <sheet name="SPESF" sheetId="16" r:id="rId17"/>
    <sheet name="SPFOCUS" sheetId="17" r:id="rId18"/>
    <sheet name="SPMUCF" sheetId="18" r:id="rId19"/>
    <sheet name="SPSN100" sheetId="19" r:id="rId20"/>
    <sheet name="SPTAX" sheetId="20" r:id="rId21"/>
    <sheet name="SRURAL" sheetId="21" r:id="rId22"/>
    <sheet name="SSFUND" sheetId="22" r:id="rId23"/>
    <sheet name="STAX" sheetId="23" r:id="rId24"/>
    <sheet name="SUNBCF" sheetId="24" r:id="rId25"/>
    <sheet name="SUNCYF" sheetId="25" r:id="rId26"/>
    <sheet name="SUNFCF" sheetId="26" r:id="rId27"/>
    <sheet name="SUNFOP" sheetId="27" r:id="rId28"/>
    <sheet name="SUNIPA" sheetId="28" r:id="rId29"/>
    <sheet name="SUNMAF" sheetId="29" r:id="rId30"/>
    <sheet name="SUNMFF" sheetId="30" r:id="rId31"/>
  </sheets>
  <definedNames>
    <definedName name="_xlnm._FilterDatabase" localSheetId="0" hidden="1">Index!$A$1:$C$26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8" l="1"/>
  <c r="G112" i="29"/>
  <c r="F68" i="29"/>
  <c r="G68" i="29"/>
  <c r="D92" i="31"/>
  <c r="G128" i="15"/>
  <c r="G83" i="15"/>
  <c r="F83" i="15"/>
  <c r="F92" i="29"/>
  <c r="G91" i="29"/>
  <c r="G90" i="29"/>
  <c r="G89" i="29"/>
  <c r="G88" i="29"/>
  <c r="G87" i="29"/>
  <c r="G86" i="29"/>
  <c r="G85" i="29"/>
  <c r="G84" i="29"/>
  <c r="F113" i="16"/>
  <c r="G119" i="29"/>
  <c r="D145" i="22"/>
  <c r="F71" i="20"/>
  <c r="G71" i="20"/>
  <c r="G63" i="20"/>
  <c r="F63" i="20"/>
  <c r="F90" i="18"/>
  <c r="G90" i="18"/>
  <c r="G76" i="18"/>
  <c r="F76" i="18"/>
  <c r="G113" i="16"/>
  <c r="F111" i="16"/>
  <c r="G110" i="16"/>
  <c r="G109" i="16"/>
  <c r="G108" i="16"/>
  <c r="G107" i="16"/>
  <c r="G106" i="16"/>
  <c r="G105" i="16"/>
  <c r="G104" i="16"/>
  <c r="G103" i="16"/>
  <c r="G102" i="16"/>
  <c r="G101" i="16"/>
  <c r="G100" i="16"/>
  <c r="G99" i="16"/>
  <c r="G98" i="16"/>
  <c r="G97" i="16"/>
  <c r="G96" i="16"/>
  <c r="G95" i="16"/>
  <c r="G94" i="16"/>
  <c r="G93" i="16"/>
  <c r="G92" i="16"/>
  <c r="G91" i="16"/>
  <c r="D138" i="15"/>
  <c r="F62" i="15"/>
  <c r="F111" i="14"/>
  <c r="F76" i="14"/>
  <c r="F175" i="14"/>
  <c r="I180" i="13"/>
  <c r="F180" i="13"/>
  <c r="F40" i="13"/>
  <c r="G40" i="13"/>
  <c r="F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J237" i="12"/>
  <c r="F237" i="12"/>
  <c r="F66" i="12"/>
  <c r="F73" i="12"/>
  <c r="F98" i="12"/>
  <c r="D152" i="11"/>
  <c r="G101" i="2"/>
  <c r="F101" i="2"/>
  <c r="F119" i="29"/>
  <c r="F139" i="16"/>
  <c r="F118" i="2"/>
  <c r="D130" i="1"/>
  <c r="G92" i="29" l="1"/>
  <c r="F157" i="29"/>
  <c r="F141" i="16"/>
  <c r="F94" i="29"/>
  <c r="G94" i="29"/>
  <c r="F128" i="15"/>
  <c r="G10" i="15" s="1"/>
  <c r="G48" i="15"/>
  <c r="G122" i="29"/>
  <c r="F122" i="29"/>
  <c r="F171" i="16"/>
  <c r="G171" i="16" s="1"/>
  <c r="D137" i="20"/>
  <c r="G111" i="16"/>
  <c r="F92" i="14"/>
  <c r="F113" i="14" s="1"/>
  <c r="F176" i="14" s="1"/>
  <c r="G175" i="14" s="1"/>
  <c r="F96" i="13"/>
  <c r="F148" i="13"/>
  <c r="G148" i="13" s="1"/>
  <c r="G96" i="13"/>
  <c r="G94" i="13"/>
  <c r="D214" i="12"/>
  <c r="F83" i="12"/>
  <c r="F203" i="12"/>
  <c r="F120" i="2"/>
  <c r="G141" i="16"/>
  <c r="G118" i="2"/>
  <c r="G120" i="2" s="1"/>
  <c r="G157" i="29" l="1"/>
  <c r="G62" i="15"/>
  <c r="G110" i="14"/>
  <c r="G14" i="14"/>
  <c r="G41" i="14"/>
  <c r="G96" i="14"/>
  <c r="G97" i="14"/>
  <c r="G98" i="14"/>
  <c r="G99" i="14"/>
  <c r="G100" i="14"/>
  <c r="G101" i="14"/>
  <c r="G102" i="14"/>
  <c r="G103" i="14"/>
  <c r="G104" i="14"/>
  <c r="G105" i="14"/>
  <c r="G106" i="14"/>
  <c r="G107" i="14"/>
  <c r="G108" i="14"/>
  <c r="G109" i="14"/>
  <c r="G91" i="14"/>
  <c r="G92" i="14" s="1"/>
  <c r="F100" i="12"/>
  <c r="F204" i="12"/>
  <c r="G251" i="12" s="1"/>
  <c r="G47" i="12"/>
  <c r="G88" i="12"/>
  <c r="G90" i="12"/>
  <c r="G91" i="12"/>
  <c r="G111" i="14" l="1"/>
  <c r="G76" i="14"/>
  <c r="G113" i="14" s="1"/>
  <c r="G176" i="14" s="1"/>
  <c r="G203" i="12"/>
  <c r="G82" i="12"/>
  <c r="G83" i="12" s="1"/>
  <c r="G92" i="12"/>
  <c r="G93" i="12"/>
  <c r="G95" i="12"/>
  <c r="G97" i="12"/>
  <c r="G25" i="12"/>
  <c r="G66" i="12" s="1"/>
  <c r="G100" i="12" s="1"/>
  <c r="G204" i="12" s="1"/>
  <c r="G89" i="12"/>
  <c r="G94" i="12"/>
  <c r="G87" i="12"/>
  <c r="G96" i="12"/>
  <c r="G98" i="12" l="1"/>
</calcChain>
</file>

<file path=xl/sharedStrings.xml><?xml version="1.0" encoding="utf-8"?>
<sst xmlns="http://schemas.openxmlformats.org/spreadsheetml/2006/main" count="13114" uniqueCount="1239">
  <si>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</si>
  <si>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</si>
  <si>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</si>
  <si>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</si>
  <si>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</si>
  <si>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</si>
  <si>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</si>
  <si>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</si>
  <si>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</si>
  <si>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</si>
  <si>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</si>
  <si>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INE018A01030</t>
  </si>
  <si>
    <t>Larsen &amp; Toubro Ltd</t>
  </si>
  <si>
    <t>Construction</t>
  </si>
  <si>
    <t>INE397D01024</t>
  </si>
  <si>
    <t>Bharti Airtel Ltd</t>
  </si>
  <si>
    <t>Telecom - Services</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</si>
  <si>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</si>
  <si>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</si>
  <si>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</si>
  <si>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</si>
  <si>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</si>
  <si>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</si>
  <si>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</si>
  <si>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</si>
  <si>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</si>
  <si>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</si>
  <si>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</si>
  <si>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</si>
  <si>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INE07Y701011</t>
  </si>
  <si>
    <t>Hitachi Energy India Ltd</t>
  </si>
  <si>
    <t>Electrical Equipment</t>
  </si>
  <si>
    <t>INE200A01026</t>
  </si>
  <si>
    <t>GE Vernova T and D India Ltd</t>
  </si>
  <si>
    <t>INE752E01010</t>
  </si>
  <si>
    <t>Power Grid Corporation of India Ltd</t>
  </si>
  <si>
    <t>INE146L01010</t>
  </si>
  <si>
    <t>Kirloskar Oil Engines Ltd</t>
  </si>
  <si>
    <t>Industrial Products</t>
  </si>
  <si>
    <t>INE419M01027</t>
  </si>
  <si>
    <t>TD Power Systems Ltd</t>
  </si>
  <si>
    <t>INE284S01014</t>
  </si>
  <si>
    <t>S.J.S. Enterprises Ltd</t>
  </si>
  <si>
    <t>Auto Components</t>
  </si>
  <si>
    <t>INE152A01029</t>
  </si>
  <si>
    <t>Thermax Ltd</t>
  </si>
  <si>
    <t>INE062A01020</t>
  </si>
  <si>
    <t>State Bank of India</t>
  </si>
  <si>
    <t>Banks</t>
  </si>
  <si>
    <t>INE090A01021</t>
  </si>
  <si>
    <t>ICICI Bank Ltd</t>
  </si>
  <si>
    <t>INE742F01042</t>
  </si>
  <si>
    <t>Adani Ports and Special Economic Zone Ltd</t>
  </si>
  <si>
    <t>Transport Infrastructure</t>
  </si>
  <si>
    <t>INE220B01022</t>
  </si>
  <si>
    <t>Kalpataru Projects International Ltd</t>
  </si>
  <si>
    <t>INE245A01021</t>
  </si>
  <si>
    <t>TATA Power Company Ltd</t>
  </si>
  <si>
    <t>INE029A01011</t>
  </si>
  <si>
    <t>Bharat Petroleum Corporation Ltd</t>
  </si>
  <si>
    <t>INE284A01012</t>
  </si>
  <si>
    <t>ESAB India Ltd</t>
  </si>
  <si>
    <t>INE213A01029</t>
  </si>
  <si>
    <t>Oil &amp; Natural Gas Corporation Ltd</t>
  </si>
  <si>
    <t>Oil</t>
  </si>
  <si>
    <t>INE00LO01017</t>
  </si>
  <si>
    <t>Craftsman Automation Ltd</t>
  </si>
  <si>
    <t>INE121J01017</t>
  </si>
  <si>
    <t>Indus Towers Ltd (Prev Bharti Infratel Ltd)</t>
  </si>
  <si>
    <t>INE040H01021</t>
  </si>
  <si>
    <t>Suzlon Energy Ltd</t>
  </si>
  <si>
    <t>INE298A01020</t>
  </si>
  <si>
    <t>Cummins India Ltd</t>
  </si>
  <si>
    <t>INE342J01019</t>
  </si>
  <si>
    <t>ZF Commercial Vehicle Control Systems I Ltd</t>
  </si>
  <si>
    <t>INE257A01026</t>
  </si>
  <si>
    <t>Bharat Heavy Electricals Ltd</t>
  </si>
  <si>
    <t>INE823G01014</t>
  </si>
  <si>
    <t>JK Cement Ltd</t>
  </si>
  <si>
    <t>INE003A01024</t>
  </si>
  <si>
    <t>Siemens Ltd</t>
  </si>
  <si>
    <t>INE437A01024</t>
  </si>
  <si>
    <t>Apollo Hospitals Enterprise Ltd</t>
  </si>
  <si>
    <t>Healthcare Services</t>
  </si>
  <si>
    <t>INE813H01021</t>
  </si>
  <si>
    <t>Torrent Power Ltd</t>
  </si>
  <si>
    <t>INE880J01026</t>
  </si>
  <si>
    <t>JSW Infrastructure Ltd</t>
  </si>
  <si>
    <t>INE999A01023</t>
  </si>
  <si>
    <t>KSB LTD</t>
  </si>
  <si>
    <t>INE148O01028</t>
  </si>
  <si>
    <t>Delhivery Ltd</t>
  </si>
  <si>
    <t>Transport Services</t>
  </si>
  <si>
    <t>INE117A01022</t>
  </si>
  <si>
    <t>ABB India Ltd</t>
  </si>
  <si>
    <t>INE646L01027</t>
  </si>
  <si>
    <t>Interglobe Aviation Ltd</t>
  </si>
  <si>
    <t>INE513A01022</t>
  </si>
  <si>
    <t>Schaeffler India Ltd</t>
  </si>
  <si>
    <t>INE129A01019</t>
  </si>
  <si>
    <t>GAIL (India) Ltd</t>
  </si>
  <si>
    <t>Gas</t>
  </si>
  <si>
    <t>INE868B01028</t>
  </si>
  <si>
    <t>NCC Ltd</t>
  </si>
  <si>
    <t>INE343G01021</t>
  </si>
  <si>
    <t>Bharti Hexacom Ltd</t>
  </si>
  <si>
    <t>INE671H01015</t>
  </si>
  <si>
    <t>Sobha Ltd</t>
  </si>
  <si>
    <t>Realty</t>
  </si>
  <si>
    <t>INE811A01020</t>
  </si>
  <si>
    <t>Kirlosakar Pneumatic Company Ltd</t>
  </si>
  <si>
    <t>INE205B01031</t>
  </si>
  <si>
    <t>Elecon Engineering Company Ltd</t>
  </si>
  <si>
    <t>INE371P01015</t>
  </si>
  <si>
    <t>Amber Enterprises India Ltd</t>
  </si>
  <si>
    <t>Consumer Durables</t>
  </si>
  <si>
    <t>INE152M01016</t>
  </si>
  <si>
    <t>Triveni Turbine Ltd</t>
  </si>
  <si>
    <t>INE1NPP01017</t>
  </si>
  <si>
    <t>Siemens Energy India Limited</t>
  </si>
  <si>
    <t>INE081A01020</t>
  </si>
  <si>
    <t>Tata Steel Ltd</t>
  </si>
  <si>
    <t>Ferrous Metals</t>
  </si>
  <si>
    <t>INE749A01030</t>
  </si>
  <si>
    <t>Jindal Steel &amp; Power Ltd</t>
  </si>
  <si>
    <t>INE111A01025</t>
  </si>
  <si>
    <t>Container Corporation of India Ltd</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</si>
  <si>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</si>
  <si>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</si>
  <si>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</si>
  <si>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</si>
  <si>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</si>
  <si>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</si>
  <si>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</si>
  <si>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</si>
  <si>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</si>
  <si>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</si>
  <si>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</si>
  <si>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</si>
  <si>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</si>
  <si>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</si>
  <si>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</si>
  <si>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</si>
  <si>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</si>
  <si>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</si>
  <si>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</si>
  <si>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</si>
  <si>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</si>
  <si>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</si>
  <si>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</si>
  <si>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</si>
  <si>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</si>
  <si>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</si>
  <si>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</si>
  <si>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</si>
  <si>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</si>
  <si>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</si>
  <si>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</si>
  <si>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</si>
  <si>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</si>
  <si>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</si>
  <si>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</si>
  <si>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</si>
  <si>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</si>
  <si>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</si>
  <si>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Regular Plan - Growth</t>
  </si>
  <si>
    <t>d) Dividend declared during the period (Rupees per unit)</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</si>
  <si>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</si>
  <si>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</si>
  <si>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</si>
  <si>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</si>
  <si>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</si>
  <si>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INE118H01025</t>
  </si>
  <si>
    <t>BSE Ltd</t>
  </si>
  <si>
    <t>Capital Markets</t>
  </si>
  <si>
    <t>INE774D01024</t>
  </si>
  <si>
    <t>Mahindra &amp; Mahindra Financial Services Ltd</t>
  </si>
  <si>
    <t>Finance</t>
  </si>
  <si>
    <t>INE180A01020</t>
  </si>
  <si>
    <t>Max Financial Services Ltd</t>
  </si>
  <si>
    <t>Insurance</t>
  </si>
  <si>
    <t>INE171A01029</t>
  </si>
  <si>
    <t>The Federal Bank Ltd</t>
  </si>
  <si>
    <t>INE169A01031</t>
  </si>
  <si>
    <t>Coromandel International Ltd</t>
  </si>
  <si>
    <t>Fertilizers &amp; Agrochemicals</t>
  </si>
  <si>
    <t>INE092T01019</t>
  </si>
  <si>
    <t>IDFC First Bank Ltd</t>
  </si>
  <si>
    <t>INE196A01026</t>
  </si>
  <si>
    <t>Marico Ltd</t>
  </si>
  <si>
    <t>Agricultural Food &amp; Other Products</t>
  </si>
  <si>
    <t>INE455K01017</t>
  </si>
  <si>
    <t>Polycab India Ltd</t>
  </si>
  <si>
    <t>INE061F01013</t>
  </si>
  <si>
    <t>Fortis Health Care Ltd</t>
  </si>
  <si>
    <t>INE417T01026</t>
  </si>
  <si>
    <t>PB Fintech Ltd</t>
  </si>
  <si>
    <t>Financial Technology (Fintech)</t>
  </si>
  <si>
    <t>INE591G01025</t>
  </si>
  <si>
    <t>Coforge Ltd</t>
  </si>
  <si>
    <t>It - Software</t>
  </si>
  <si>
    <t>INE211B01039</t>
  </si>
  <si>
    <t>The Phoenix Mills Ltd</t>
  </si>
  <si>
    <t>INE326A01037</t>
  </si>
  <si>
    <t>Lupin Ltd</t>
  </si>
  <si>
    <t>Pharmaceuticals &amp; Biotechnology</t>
  </si>
  <si>
    <t>INE303R01014</t>
  </si>
  <si>
    <t>Kalyan Jewellers India Ltd</t>
  </si>
  <si>
    <t>INE466L01038</t>
  </si>
  <si>
    <t>360 ONE WAM Ltd (Prev IIFL Wealth Management Ltd)</t>
  </si>
  <si>
    <t>INE949L01017</t>
  </si>
  <si>
    <t>AU Small Finance Bank Ltd</t>
  </si>
  <si>
    <t>INE974X01010</t>
  </si>
  <si>
    <t>Tube Investments of India Ltd</t>
  </si>
  <si>
    <t>INE068V01023</t>
  </si>
  <si>
    <t>Gland Pharma Ltd</t>
  </si>
  <si>
    <t>INE105A01035</t>
  </si>
  <si>
    <t>TVS Holdings Ltd</t>
  </si>
  <si>
    <t>INE073K01018</t>
  </si>
  <si>
    <t>Sona BLW Precision Forgings Ltd</t>
  </si>
  <si>
    <t>INE797F01020</t>
  </si>
  <si>
    <t>Jubilant Foodworks Ltd</t>
  </si>
  <si>
    <t>Leisure Services</t>
  </si>
  <si>
    <t>INE094A01015</t>
  </si>
  <si>
    <t>Hindustan Petroleum Corporation Ltd</t>
  </si>
  <si>
    <t>INE262H01021</t>
  </si>
  <si>
    <t>Persistent Systems Ltd</t>
  </si>
  <si>
    <t>INE388Y01029</t>
  </si>
  <si>
    <t>FSN E–Commerce Ventures Ltd(NYKAA)</t>
  </si>
  <si>
    <t>Retailing</t>
  </si>
  <si>
    <t>INE600L01024</t>
  </si>
  <si>
    <t>Dr Lal Path Labs Ltd</t>
  </si>
  <si>
    <t>INE562A01011</t>
  </si>
  <si>
    <t>Indian Bank</t>
  </si>
  <si>
    <t>INE121E01018</t>
  </si>
  <si>
    <t>JSW Energy Ltd</t>
  </si>
  <si>
    <t>INE338I01027</t>
  </si>
  <si>
    <t>Motilal Oswal Financial Services Ltd</t>
  </si>
  <si>
    <t>INE494B01023</t>
  </si>
  <si>
    <t>TVS Motor Company Ltd</t>
  </si>
  <si>
    <t>Automobiles</t>
  </si>
  <si>
    <t>INE540L01014</t>
  </si>
  <si>
    <t>Alkem Laboratories Ltd</t>
  </si>
  <si>
    <t>INE935N01020</t>
  </si>
  <si>
    <t>Dixon Technologies (India) Ltd</t>
  </si>
  <si>
    <t>INE634S01028</t>
  </si>
  <si>
    <t>Mankind Pharma Ltd</t>
  </si>
  <si>
    <t>INE095A01012</t>
  </si>
  <si>
    <t>IndusInd Bank Ltd</t>
  </si>
  <si>
    <t>INE259A01022</t>
  </si>
  <si>
    <t>Colgate Palmolive (India) Ltd</t>
  </si>
  <si>
    <t>Personal Products</t>
  </si>
  <si>
    <t>INE811K01011</t>
  </si>
  <si>
    <t>Prestige Estates Projects Ltd</t>
  </si>
  <si>
    <t>INE010V01017</t>
  </si>
  <si>
    <t>L&amp;T Technology Services Ltd</t>
  </si>
  <si>
    <t>It - Services</t>
  </si>
  <si>
    <t>INE324D01010</t>
  </si>
  <si>
    <t>LG Electronics India Ltd</t>
  </si>
  <si>
    <t>INE982J01020</t>
  </si>
  <si>
    <t>One 97 Communications Ltd</t>
  </si>
  <si>
    <t>INE195A01028</t>
  </si>
  <si>
    <t>Supreme Industries Ltd</t>
  </si>
  <si>
    <t>INE027H01010</t>
  </si>
  <si>
    <t>Max Healthcare Institute Ltd</t>
  </si>
  <si>
    <t>INE298J01013</t>
  </si>
  <si>
    <t>Nippon Life India Asset Management Ltd</t>
  </si>
  <si>
    <t>INE288B01029</t>
  </si>
  <si>
    <t>Deepak Nitrite Ltd</t>
  </si>
  <si>
    <t>Chemicals &amp; Petrochemicals</t>
  </si>
  <si>
    <t>INE548C01032</t>
  </si>
  <si>
    <t>Emami Ltd</t>
  </si>
  <si>
    <t>INE0HOQ01053</t>
  </si>
  <si>
    <t>Billionbrains Garage Ventures Ltd</t>
  </si>
  <si>
    <t>INE702C01027</t>
  </si>
  <si>
    <t>APL Apollo Tubes Ltd</t>
  </si>
  <si>
    <t>INE0BS701011</t>
  </si>
  <si>
    <t>Premier Energies Ltd</t>
  </si>
  <si>
    <t>INE405E01023</t>
  </si>
  <si>
    <t>UNO Minda Ltd</t>
  </si>
  <si>
    <t>INE139A01034</t>
  </si>
  <si>
    <t>National Aluminium Company Ltd</t>
  </si>
  <si>
    <t>Non - Ferrous Metals</t>
  </si>
  <si>
    <t>INE212S01015</t>
  </si>
  <si>
    <t>Fractal Analytics Ltd</t>
  </si>
  <si>
    <t>INE536A01023</t>
  </si>
  <si>
    <t>Grindwell Norton Ltd</t>
  </si>
  <si>
    <t>INE179A01014</t>
  </si>
  <si>
    <t>Procter &amp; Gamble Hygiene and Health Care Ltd</t>
  </si>
  <si>
    <t>INE00H001014</t>
  </si>
  <si>
    <t>Swiggy Ltd</t>
  </si>
  <si>
    <t>INE427F01016</t>
  </si>
  <si>
    <t>Chalet Hotels Ltd</t>
  </si>
  <si>
    <t>INE848E01016</t>
  </si>
  <si>
    <t>NHPC Ltd</t>
  </si>
  <si>
    <t>INE663F01032</t>
  </si>
  <si>
    <t>Info Edge (India) Ltd</t>
  </si>
  <si>
    <t>INE065X01017</t>
  </si>
  <si>
    <t>Indegene Limited</t>
  </si>
  <si>
    <t>INE944F01028</t>
  </si>
  <si>
    <t>Radico Khaitan Ltd</t>
  </si>
  <si>
    <t>Beverages</t>
  </si>
  <si>
    <t>INE872J01023</t>
  </si>
  <si>
    <t>Devyani international limited</t>
  </si>
  <si>
    <t>INE603J01030</t>
  </si>
  <si>
    <t>PI Industries Ltd</t>
  </si>
  <si>
    <t>INE463A01038</t>
  </si>
  <si>
    <t>Berger Paints (I) Ltd</t>
  </si>
  <si>
    <t>INE093I01010</t>
  </si>
  <si>
    <t>Oberoi Realty Ltd</t>
  </si>
  <si>
    <t>INE494B04019</t>
  </si>
  <si>
    <t>TVS Motor Company Ltd 6.00% (Cumulative Non-Convertible Redeemable Preference Share) 01-Sep-2026</t>
  </si>
  <si>
    <t>INF173K01GU0</t>
  </si>
  <si>
    <t>Sundaram Large and Mid Cap Fund</t>
  </si>
  <si>
    <t>INE721A01047</t>
  </si>
  <si>
    <t>Shriram Finance Ltd</t>
  </si>
  <si>
    <t>INE881D01027</t>
  </si>
  <si>
    <t>Oracle Financial Services Software Ltd</t>
  </si>
  <si>
    <t>INE128S01021</t>
  </si>
  <si>
    <t>Five-Star Business Finance Ltd</t>
  </si>
  <si>
    <t>INE758T01015</t>
  </si>
  <si>
    <t>Zomato Ltd</t>
  </si>
  <si>
    <t>INE121A01024</t>
  </si>
  <si>
    <t>Cholamandalam Investment and Finance Company Ltd</t>
  </si>
  <si>
    <t>INE732I01021</t>
  </si>
  <si>
    <t>Angel One Ltd</t>
  </si>
  <si>
    <t>INE00WC01027</t>
  </si>
  <si>
    <t>Affle (India) Ltd</t>
  </si>
  <si>
    <t>INE0CLI01024</t>
  </si>
  <si>
    <t>Rate Gain Travel Technologies Ltd</t>
  </si>
  <si>
    <t>INE200M01039</t>
  </si>
  <si>
    <t>Varun Beverages Ltd</t>
  </si>
  <si>
    <t>INE745G01043</t>
  </si>
  <si>
    <t>Multi Commodity Exchange of India Ltd</t>
  </si>
  <si>
    <t>INE864I01014</t>
  </si>
  <si>
    <t>MTAR Technologies Ltd</t>
  </si>
  <si>
    <t>INE551W01018</t>
  </si>
  <si>
    <t>Ujjivan Small Finance Bank Ltd</t>
  </si>
  <si>
    <t>INE101A01026</t>
  </si>
  <si>
    <t>Mahindra &amp; Mahindra Ltd</t>
  </si>
  <si>
    <t>INE028A01039</t>
  </si>
  <si>
    <t>Bank of Baroda</t>
  </si>
  <si>
    <t>INE346A01027</t>
  </si>
  <si>
    <t>ICICI Prudential Asset Management Company Ltd</t>
  </si>
  <si>
    <t>INE794A01010</t>
  </si>
  <si>
    <t>Neuland Laboratories Ltd</t>
  </si>
  <si>
    <t>Sundaram Long Term Tax Advantage Fund Series III</t>
  </si>
  <si>
    <t>INE914M01019</t>
  </si>
  <si>
    <t>Aster DM Healthcare Ltd</t>
  </si>
  <si>
    <t>INE679A01013</t>
  </si>
  <si>
    <t>CSB Bank Ltd</t>
  </si>
  <si>
    <t>INE199A01012</t>
  </si>
  <si>
    <t>Procter &amp; Gamble Health Ltd</t>
  </si>
  <si>
    <t>INE063P01018</t>
  </si>
  <si>
    <t>Equitas Small Finance Bank Limited</t>
  </si>
  <si>
    <t>INE429E01023</t>
  </si>
  <si>
    <t>Safari Industries (India) Ltd</t>
  </si>
  <si>
    <t>INE806T01020</t>
  </si>
  <si>
    <t>Sapphire Foods India Ltd</t>
  </si>
  <si>
    <t>INE08ZM01014</t>
  </si>
  <si>
    <t>Green Panel Industries Ltd</t>
  </si>
  <si>
    <t>INE285J01028</t>
  </si>
  <si>
    <t>SIS Ltd</t>
  </si>
  <si>
    <t>Other Consumer Services</t>
  </si>
  <si>
    <t>INE477A01020</t>
  </si>
  <si>
    <t>Can Fin Homes Ltd</t>
  </si>
  <si>
    <t>INE572A01036</t>
  </si>
  <si>
    <t>JB Chemicals &amp; Pharmaceuticals Ltd</t>
  </si>
  <si>
    <t>INE386D01027</t>
  </si>
  <si>
    <t>Shivalik Bimetal Controls Ltd</t>
  </si>
  <si>
    <t>INE191H01014</t>
  </si>
  <si>
    <t>PVR INOX Ltd</t>
  </si>
  <si>
    <t>Entertainment</t>
  </si>
  <si>
    <t>INE572E01012</t>
  </si>
  <si>
    <t>PNB Housing Finance Ltd</t>
  </si>
  <si>
    <t>INE149A01033</t>
  </si>
  <si>
    <t>Cholamandalam Financial Holdings Ltd</t>
  </si>
  <si>
    <t>INE136S01016</t>
  </si>
  <si>
    <t>Neogen Chemicals Ltd</t>
  </si>
  <si>
    <t>INE987B01026</t>
  </si>
  <si>
    <t>Natco Pharma Ltd</t>
  </si>
  <si>
    <t>INE743M01012</t>
  </si>
  <si>
    <t>RHI Magnesita India Ltd</t>
  </si>
  <si>
    <t>INE791I01019</t>
  </si>
  <si>
    <t>Brigade Enterprises Ltd</t>
  </si>
  <si>
    <t>INE559R01029</t>
  </si>
  <si>
    <t>Landmark Cars Ltd</t>
  </si>
  <si>
    <t>INE0JA001018</t>
  </si>
  <si>
    <t>Venus Pipes &amp; Tubes Ltd</t>
  </si>
  <si>
    <t>INE348B01021</t>
  </si>
  <si>
    <t>Century Plyboards (India) Ltd</t>
  </si>
  <si>
    <t>INE274F01020</t>
  </si>
  <si>
    <t>Westlife Foodworld Ltd</t>
  </si>
  <si>
    <t>INE836A01035</t>
  </si>
  <si>
    <t>Birlasoft Ltd</t>
  </si>
  <si>
    <t>INE216P01012</t>
  </si>
  <si>
    <t>Aavas Financiers Ltd</t>
  </si>
  <si>
    <t>INE411H01032</t>
  </si>
  <si>
    <t>R Systems International Ltd</t>
  </si>
  <si>
    <t>INE845D01014</t>
  </si>
  <si>
    <t>Ganesha Ecosphere Ltd</t>
  </si>
  <si>
    <t>Textiles &amp; Apparels</t>
  </si>
  <si>
    <t>INE295F01017</t>
  </si>
  <si>
    <t>Butterfly Gandhimathi Appliances Ltd</t>
  </si>
  <si>
    <t>INE126A01031</t>
  </si>
  <si>
    <t>EID Parry India Ltd</t>
  </si>
  <si>
    <t>Food Products</t>
  </si>
  <si>
    <t>INE878B01027</t>
  </si>
  <si>
    <t>KEI Industries Ltd</t>
  </si>
  <si>
    <t>INE120A01034</t>
  </si>
  <si>
    <t>Carborundum Universal Ltd</t>
  </si>
  <si>
    <t>Sundaram Long Term Tax Advantage Fund Series IV</t>
  </si>
  <si>
    <t>Sundaram Long Term Micro Cap Tax Advantage Fund Series III</t>
  </si>
  <si>
    <t>Sundaram Long Term Micro Cap Tax Advantage Fund Series IV</t>
  </si>
  <si>
    <t>Sundaram Long Term Micro Cap Tax Advantage Fund Series V</t>
  </si>
  <si>
    <t>Sundaram Long Term Micro Cap Tax Advantage Fund Series VI</t>
  </si>
  <si>
    <t>INE1TAE01010</t>
  </si>
  <si>
    <t>TATA Motors Ltd</t>
  </si>
  <si>
    <t>Agricultural, Commercial &amp; Construction Vehicles</t>
  </si>
  <si>
    <t>INE692A01016</t>
  </si>
  <si>
    <t>Union Bank of India</t>
  </si>
  <si>
    <t>Sundaram Small Cap Fund</t>
  </si>
  <si>
    <t>INE503A01015</t>
  </si>
  <si>
    <t>DCB Bank Ltd</t>
  </si>
  <si>
    <t>INE238A01034</t>
  </si>
  <si>
    <t>Axis Bank Ltd</t>
  </si>
  <si>
    <t>INE119A01028</t>
  </si>
  <si>
    <t>Balrampur Chini Mills Ltd</t>
  </si>
  <si>
    <t>INE0UOS01011</t>
  </si>
  <si>
    <t>Sanofi Consumer Healthcare India Ltd</t>
  </si>
  <si>
    <t>INE844O01030</t>
  </si>
  <si>
    <t>Gujarat Gas Co Ltd</t>
  </si>
  <si>
    <t>INE177F01017</t>
  </si>
  <si>
    <t>Kovai Medical Center &amp; Hospital Ltd</t>
  </si>
  <si>
    <t>INE570A01022</t>
  </si>
  <si>
    <t>Ion Exchange (India) Ltd</t>
  </si>
  <si>
    <t>Other Utilities</t>
  </si>
  <si>
    <t>INE12F801023</t>
  </si>
  <si>
    <t>OnEMI Technology Solutions LTD</t>
  </si>
  <si>
    <t>INE602W01027</t>
  </si>
  <si>
    <t>Senco Gold Ltd</t>
  </si>
  <si>
    <t>INE00F201020</t>
  </si>
  <si>
    <t>Prudent Corporate Advisory Services Ltd</t>
  </si>
  <si>
    <t>INE456Z01021</t>
  </si>
  <si>
    <t>Medi Assist Healthcare Services Ltd</t>
  </si>
  <si>
    <t>INE340A01012</t>
  </si>
  <si>
    <t>Birla Corporation Ltd</t>
  </si>
  <si>
    <t>INE02YR01019</t>
  </si>
  <si>
    <t>Electronics Mart India Ltd</t>
  </si>
  <si>
    <t>INE930H01031</t>
  </si>
  <si>
    <t>K.P.R. Mill Ltd</t>
  </si>
  <si>
    <t>INE142Z01019</t>
  </si>
  <si>
    <t>Orient Electric Ltd</t>
  </si>
  <si>
    <t>INE136B01020</t>
  </si>
  <si>
    <t>Cyient Ltd</t>
  </si>
  <si>
    <t>INE094J01016</t>
  </si>
  <si>
    <t>UTI Asset Management Co Ltd</t>
  </si>
  <si>
    <t>INE482A01020</t>
  </si>
  <si>
    <t>Ceat Ltd</t>
  </si>
  <si>
    <t>INE2J8701016</t>
  </si>
  <si>
    <t>SKF India (Industrial) Ltd</t>
  </si>
  <si>
    <t>INE011K01018</t>
  </si>
  <si>
    <t>Tega Industries Ltd</t>
  </si>
  <si>
    <t>Industrial Manufacturing</t>
  </si>
  <si>
    <t>INE545U01014</t>
  </si>
  <si>
    <t>Bandhan Bank Ltd</t>
  </si>
  <si>
    <t>INE048G01026</t>
  </si>
  <si>
    <t>Navin Fluorine International Ltd</t>
  </si>
  <si>
    <t>IN002026Z078</t>
  </si>
  <si>
    <t>364 Days - T Bill - 20/05/2027</t>
  </si>
  <si>
    <t>Sovereign</t>
  </si>
  <si>
    <t>INF903JA1FR6</t>
  </si>
  <si>
    <t>Sundaram Money Market Fund-Direct Plan - Growth</t>
  </si>
  <si>
    <t>Sundaram Aggressive Hybrid Fund</t>
  </si>
  <si>
    <t>INE040A01034</t>
  </si>
  <si>
    <t>HDFC Bank Ltd</t>
  </si>
  <si>
    <t>INE237A01036</t>
  </si>
  <si>
    <t>Kotak Mahindra Bank Ltd</t>
  </si>
  <si>
    <t>INE296A01032</t>
  </si>
  <si>
    <t>Bajaj Finance Ltd</t>
  </si>
  <si>
    <t>INE860A01027</t>
  </si>
  <si>
    <t>HCL Technologies Ltd</t>
  </si>
  <si>
    <t>INE414G01012</t>
  </si>
  <si>
    <t>Muthoot Finance Ltd</t>
  </si>
  <si>
    <t>INE030A01027</t>
  </si>
  <si>
    <t>Hindustan UniLever Ltd</t>
  </si>
  <si>
    <t>Diversified Fmcg</t>
  </si>
  <si>
    <t>INE885A01032</t>
  </si>
  <si>
    <t>Amara Raja Energy &amp; Mobility Ltd</t>
  </si>
  <si>
    <t>INE192A01025</t>
  </si>
  <si>
    <t>TATA Consumer Products Ltd</t>
  </si>
  <si>
    <t>INE481N01025</t>
  </si>
  <si>
    <t>Home First Finance Company Ltd</t>
  </si>
  <si>
    <t>INE585B01010</t>
  </si>
  <si>
    <t>Maruti Suzuki India Ltd</t>
  </si>
  <si>
    <t>INE044A01036</t>
  </si>
  <si>
    <t>Sun Pharmaceutical Industries Ltd</t>
  </si>
  <si>
    <t>INE007A01025</t>
  </si>
  <si>
    <t>CRISIL Ltd</t>
  </si>
  <si>
    <t>INE421D01022</t>
  </si>
  <si>
    <t>CCL Products (India) Ltd</t>
  </si>
  <si>
    <t>INE1CDF01017</t>
  </si>
  <si>
    <t>Vedanta Aluminium Metal Ltd</t>
  </si>
  <si>
    <t>INE205A01025</t>
  </si>
  <si>
    <t>Vedanta Ltd</t>
  </si>
  <si>
    <t>Diversified Metals</t>
  </si>
  <si>
    <t>INE203G01027</t>
  </si>
  <si>
    <t>Indraprastha Gas Ltd</t>
  </si>
  <si>
    <t>INE495P01020</t>
  </si>
  <si>
    <t>MRS. Bectors Food Specialities Ltd</t>
  </si>
  <si>
    <t>INE917I01010</t>
  </si>
  <si>
    <t>Bajaj Auto Ltd</t>
  </si>
  <si>
    <t>INE694L01019</t>
  </si>
  <si>
    <t>Talwandi Sabo Power Ltd</t>
  </si>
  <si>
    <t>INE704J01044</t>
  </si>
  <si>
    <t>Malco Energy Ltd</t>
  </si>
  <si>
    <t>INE1CLE01013</t>
  </si>
  <si>
    <t>Vedanta Iron and Steel Ltd</t>
  </si>
  <si>
    <t>INE2KCE01013</t>
  </si>
  <si>
    <t>Kwality Wall’s (India) Ltd</t>
  </si>
  <si>
    <t>INE852S01026</t>
  </si>
  <si>
    <t>Stock Future</t>
  </si>
  <si>
    <t>INE261F08EM1</t>
  </si>
  <si>
    <t>National Bank for Agriculture &amp; Rural Development - 7.53% - 24/03/2028**</t>
  </si>
  <si>
    <t>ICRA AAA</t>
  </si>
  <si>
    <t>INE261F08EO7</t>
  </si>
  <si>
    <t>National Bank for Agriculture &amp; Rural Development - 7.48% - 15/09/2028</t>
  </si>
  <si>
    <t>CRISIL AAA</t>
  </si>
  <si>
    <t>INE261F08ES8</t>
  </si>
  <si>
    <t>National Bank for Agriculture &amp; Rural Development - 7.01% - 16/03/2029**</t>
  </si>
  <si>
    <t>INE403D08298</t>
  </si>
  <si>
    <t>Bharti Telecom Ltd - 7.4% - 01/02/2029**</t>
  </si>
  <si>
    <t>INE261F08EP4</t>
  </si>
  <si>
    <t>National Bank for Agriculture &amp; Rural Development - 6.66% - 12/10/2028**</t>
  </si>
  <si>
    <t>INE121A07RZ4</t>
  </si>
  <si>
    <t>Cholamandalam Investment and Finance Company Ltd - 8.54% - 12/04/2029**</t>
  </si>
  <si>
    <t>ICRA AA+</t>
  </si>
  <si>
    <t>INE296A07SV1</t>
  </si>
  <si>
    <t>Bajaj Finance Ltd - 7.82% - 31/01/2034**</t>
  </si>
  <si>
    <t>INE721A07RH9</t>
  </si>
  <si>
    <t>Shriram Finance Ltd - 8.75% - 15/06/2026**</t>
  </si>
  <si>
    <t>INE556F08KM1</t>
  </si>
  <si>
    <t>Small Industries Development Bank of India - 7.79% - 14/05/2027**</t>
  </si>
  <si>
    <t>INE134E08MB9</t>
  </si>
  <si>
    <t>Power Finance Corporation Ltd - 7.82% - 06/03/2038**</t>
  </si>
  <si>
    <t>INE040A08955</t>
  </si>
  <si>
    <t>HDFC Bank Ltd - 7.7% - 16/05/2028**</t>
  </si>
  <si>
    <t>INE115A07QZ8</t>
  </si>
  <si>
    <t>LIC Housing Finance Ltd - 7.74% - 22/10/2027**</t>
  </si>
  <si>
    <t>INE261F08DV4</t>
  </si>
  <si>
    <t>National Bank for Agriculture &amp; Rural Development - 7.62% - 31/01/2028**</t>
  </si>
  <si>
    <t>INE020B08FF1</t>
  </si>
  <si>
    <t>REC LTD - 7.56% - 31/08/2027**</t>
  </si>
  <si>
    <t>INE134E08MX3</t>
  </si>
  <si>
    <t>Power Finance Corporation Ltd - 7.6% - 13/04/2029**</t>
  </si>
  <si>
    <t>INE414G07JQ6</t>
  </si>
  <si>
    <t>Muthoot Finance Ltd - 8.05% - 25/11/2027**</t>
  </si>
  <si>
    <t>CRISIL AA+</t>
  </si>
  <si>
    <t>INE556F08KR0</t>
  </si>
  <si>
    <t>Small Industries Development Bank of India - 7.47% - 05/09/2029**</t>
  </si>
  <si>
    <t>INE134E08OC3</t>
  </si>
  <si>
    <t>Power Finance Corporation Ltd - 6.96% - 02/03/2028**</t>
  </si>
  <si>
    <t>INE261F08ET6</t>
  </si>
  <si>
    <t>National Bank for Agriculture &amp; Rural Development - 7.1% - 29/03/2029**</t>
  </si>
  <si>
    <t>INE556F08LB2</t>
  </si>
  <si>
    <t>Small Industries Development Bank of India - 7.04% - 09/02/2029**</t>
  </si>
  <si>
    <t>INE062A08488</t>
  </si>
  <si>
    <t>State Bank of India - 6.93% - 20/10/2035**</t>
  </si>
  <si>
    <t>INE261F08EQ2</t>
  </si>
  <si>
    <t>National Bank for Agriculture &amp; Rural Development - 6.85% - 19/01/2029**</t>
  </si>
  <si>
    <t>INE053F08338</t>
  </si>
  <si>
    <t>Indian Railway Finance Corporation Ltd - 7.68% - 24/11/2026</t>
  </si>
  <si>
    <t>INE020B08FL9</t>
  </si>
  <si>
    <t>REC LTD - 7.34% - 30/04/2030**</t>
  </si>
  <si>
    <t>INE115A07QH6</t>
  </si>
  <si>
    <t>LIC Housing Finance Ltd - 8.025% - 23/03/2033**</t>
  </si>
  <si>
    <t>INE403D08231</t>
  </si>
  <si>
    <t>Bharti Telecom Ltd - 8.65% - 05/11/2027**</t>
  </si>
  <si>
    <t>INE134E08MC7</t>
  </si>
  <si>
    <t>Power Finance Corporation Ltd - 7.77% - 15/07/2026**</t>
  </si>
  <si>
    <t>INE134E08MJ2</t>
  </si>
  <si>
    <t>Power Finance Corporation Ltd - 7.77% - 15/04/2028**</t>
  </si>
  <si>
    <t>INE053F08296</t>
  </si>
  <si>
    <t>Indian Railway Finance Corporation Ltd - 7.74% - 15/04/2038**</t>
  </si>
  <si>
    <t>INE115A07PI6</t>
  </si>
  <si>
    <t>LIC Housing Finance Ltd - 6.17% - 03/09/2026**</t>
  </si>
  <si>
    <t>INE414G07II5</t>
  </si>
  <si>
    <t>Muthoot Finance Ltd - 8.4% - 28/08/2028**</t>
  </si>
  <si>
    <t>INE134E08NW3</t>
  </si>
  <si>
    <t>Power Finance Corporation Ltd - 6.73% - 15/10/2027**</t>
  </si>
  <si>
    <t>INE296A07TM8</t>
  </si>
  <si>
    <t>Bajaj Finance Ltd - 7.11% - 10/07/2028**</t>
  </si>
  <si>
    <t>INE572E07258</t>
  </si>
  <si>
    <t>PNB Housing Finance Ltd - 7.28% - 05/06/2028**</t>
  </si>
  <si>
    <t>IND AAA</t>
  </si>
  <si>
    <t>INE053F08536</t>
  </si>
  <si>
    <t>Indian Railway Finance Corporation Ltd - 01/12/2035</t>
  </si>
  <si>
    <t>INE020B08EI8</t>
  </si>
  <si>
    <t>REC LTD - 7.51% - 31/07/2026**</t>
  </si>
  <si>
    <t>INE756I07EN4</t>
  </si>
  <si>
    <t>HDB Financial Services Ltd - 7.84% - 14/07/2026**</t>
  </si>
  <si>
    <t>INE572E07183</t>
  </si>
  <si>
    <t>PNB Housing Finance Ltd - 8.15% - 29/07/2027**</t>
  </si>
  <si>
    <t>INE556F08KP4</t>
  </si>
  <si>
    <t>Small Industries Development Bank of India - 7.68% - 10/08/2027**</t>
  </si>
  <si>
    <t>INE477A07415</t>
  </si>
  <si>
    <t>Can Fin Homes Ltd - 8.09% - 04/01/2027**</t>
  </si>
  <si>
    <t>INE121A07SN8</t>
  </si>
  <si>
    <t>Cholamandalam Investment and Finance Company Ltd - 7.38% - 28/05/2027**</t>
  </si>
  <si>
    <t>INE756I07FG5</t>
  </si>
  <si>
    <t>HDB Financial Services Ltd - 7.4091% - 05/06/2028**</t>
  </si>
  <si>
    <t>IN0020250091</t>
  </si>
  <si>
    <t>6.48% Central Government Securities 06/10/2035</t>
  </si>
  <si>
    <t>IN0020240027</t>
  </si>
  <si>
    <t>7.23% Central Government Securities 15/04/2039</t>
  </si>
  <si>
    <t>IN0020230077</t>
  </si>
  <si>
    <t>7.18%  Government Securities - 24/07/2037</t>
  </si>
  <si>
    <t>IN0020220011</t>
  </si>
  <si>
    <t>IN0020240019</t>
  </si>
  <si>
    <t>7.10% Central Government Securities 08/04/2034</t>
  </si>
  <si>
    <t>IN0020260025</t>
  </si>
  <si>
    <t>6.94% Central Government Securities 11/05/2036</t>
  </si>
  <si>
    <t>IN0020230051</t>
  </si>
  <si>
    <t>7.30% Government Securities - 19/06/2053</t>
  </si>
  <si>
    <t>IN0020240035</t>
  </si>
  <si>
    <t>7.34% Central Government Securities 22/04/2064</t>
  </si>
  <si>
    <t>IN0020240076</t>
  </si>
  <si>
    <t>7.02% Central Government Securities 18/06/2031</t>
  </si>
  <si>
    <t>IN1920230100</t>
  </si>
  <si>
    <t>7.72% Karnataka State Government Securities - 06/12/2035</t>
  </si>
  <si>
    <t>INE261F16AN0</t>
  </si>
  <si>
    <t>National Bank for Agriculture &amp; Rural Development - 05/03/2027**</t>
  </si>
  <si>
    <t>CRISIL A1+</t>
  </si>
  <si>
    <t>INE160A16UE2</t>
  </si>
  <si>
    <t>Punjab National Bank - 05/02/2027</t>
  </si>
  <si>
    <t>INE261F16AO8</t>
  </si>
  <si>
    <t>National Bank for Agriculture &amp; Rural Development - 10/03/2027**</t>
  </si>
  <si>
    <t>INE556F16CB4</t>
  </si>
  <si>
    <t>Small Industries Development Bank of India - 18/02/2027**</t>
  </si>
  <si>
    <t>INE556F14LT2</t>
  </si>
  <si>
    <t>Small Industries Development Bank of India - 03/06/2026</t>
  </si>
  <si>
    <t>Margin Money For Derivatives</t>
  </si>
  <si>
    <t>Individual &amp; HUF</t>
  </si>
  <si>
    <t>Others</t>
  </si>
  <si>
    <t>Sundaram Arbitrage Fund</t>
  </si>
  <si>
    <t>INE208A01029</t>
  </si>
  <si>
    <t>Ashok Leyland Ltd</t>
  </si>
  <si>
    <t>INE619A01035</t>
  </si>
  <si>
    <t>Patanjali Foods Ltd</t>
  </si>
  <si>
    <t>INE154A01025</t>
  </si>
  <si>
    <t>ITC Ltd</t>
  </si>
  <si>
    <t>INE020B01018</t>
  </si>
  <si>
    <t>REC Ltd</t>
  </si>
  <si>
    <t>INE038A01020</t>
  </si>
  <si>
    <t>Hindalco Industries Ltd</t>
  </si>
  <si>
    <t>INE022Q01020</t>
  </si>
  <si>
    <t>Indian Energy Exchange Ltd</t>
  </si>
  <si>
    <t>INE079A01024</t>
  </si>
  <si>
    <t>Ambuja Cements Ltd</t>
  </si>
  <si>
    <t>INE053A01029</t>
  </si>
  <si>
    <t>The Indian Hotels Company Ltd</t>
  </si>
  <si>
    <t>INE758E01017</t>
  </si>
  <si>
    <t>Jio Financial Services Ltd</t>
  </si>
  <si>
    <t>INE059A01026</t>
  </si>
  <si>
    <t>Cipla Ltd</t>
  </si>
  <si>
    <t>INE176B01034</t>
  </si>
  <si>
    <t>Havells India Ltd</t>
  </si>
  <si>
    <t>IN0020220037</t>
  </si>
  <si>
    <t>7.38% Central Government Securities 20/06/2027</t>
  </si>
  <si>
    <t>INE466L14FR8</t>
  </si>
  <si>
    <t>360 ONE WAM Ltd (Prev IIFL Wealth Management Ltd) - 21/01/2027**</t>
  </si>
  <si>
    <t>IN002025Z476</t>
  </si>
  <si>
    <t>IN002025Z229</t>
  </si>
  <si>
    <t>IN002025Z252</t>
  </si>
  <si>
    <t>Sundaram Balanced Advantage Fund</t>
  </si>
  <si>
    <t>INE918I01026</t>
  </si>
  <si>
    <t>Bajaj Finserv Ltd</t>
  </si>
  <si>
    <t>INE066F01020</t>
  </si>
  <si>
    <t>Hindustan Aeronautics Ltd</t>
  </si>
  <si>
    <t>INE020B08FD6</t>
  </si>
  <si>
    <t>REC LTD - 7.58% - 31/05/2029**</t>
  </si>
  <si>
    <t>INE261F08DX0</t>
  </si>
  <si>
    <t>National Bank for Agriculture &amp; Rural Development - 7.58% - 31/07/2026**</t>
  </si>
  <si>
    <t>IN0020230135</t>
  </si>
  <si>
    <t>IN0020230036</t>
  </si>
  <si>
    <t>7.17% Government Securities - 17/04/20230</t>
  </si>
  <si>
    <t>-</t>
  </si>
  <si>
    <t>Sundaram Dividend Yield Fund</t>
  </si>
  <si>
    <t>INE522F01014</t>
  </si>
  <si>
    <t>Coal India Ltd</t>
  </si>
  <si>
    <t>Consumable Fuels</t>
  </si>
  <si>
    <t>INE009A01021</t>
  </si>
  <si>
    <t>Infosys Ltd</t>
  </si>
  <si>
    <t>INE669C01036</t>
  </si>
  <si>
    <t>Tech Mahindra Ltd</t>
  </si>
  <si>
    <t>INE486A01021</t>
  </si>
  <si>
    <t>CESC Ltd</t>
  </si>
  <si>
    <t>INE825A01020</t>
  </si>
  <si>
    <t>Vardhman Textiles Ltd</t>
  </si>
  <si>
    <t>INE216A01030</t>
  </si>
  <si>
    <t>Britannia Industries Ltd</t>
  </si>
  <si>
    <t>INE172A01027</t>
  </si>
  <si>
    <t>Castrol India Ltd</t>
  </si>
  <si>
    <t>INE274J01014</t>
  </si>
  <si>
    <t>Oil India Ltd</t>
  </si>
  <si>
    <t>INE158A01026</t>
  </si>
  <si>
    <t>Hero MotoCorp Ltd</t>
  </si>
  <si>
    <t>INE242A01010</t>
  </si>
  <si>
    <t>Indian Oil Corporation Ltd</t>
  </si>
  <si>
    <t>INE467B01029</t>
  </si>
  <si>
    <t>Tata Consultancy Services Ltd</t>
  </si>
  <si>
    <t>INE102D01028</t>
  </si>
  <si>
    <t>Godrej Consumer Products Ltd</t>
  </si>
  <si>
    <t>INE021A01026</t>
  </si>
  <si>
    <t>Asian Paints Ltd</t>
  </si>
  <si>
    <t>INE510A01028</t>
  </si>
  <si>
    <t>Engineers India Ltd</t>
  </si>
  <si>
    <t>INE462A01022</t>
  </si>
  <si>
    <t>Bayer Cropscience Ltd</t>
  </si>
  <si>
    <t>INE058A01010</t>
  </si>
  <si>
    <t>Sanofi India Ltd</t>
  </si>
  <si>
    <t>IDIA00069477</t>
  </si>
  <si>
    <t>INE02CF01010</t>
  </si>
  <si>
    <t>IDIA00069480</t>
  </si>
  <si>
    <t>INE759J01022</t>
  </si>
  <si>
    <t>Sundaram Equity Savings Fund</t>
  </si>
  <si>
    <t>INE019A01038</t>
  </si>
  <si>
    <t>JSW Steel Ltd</t>
  </si>
  <si>
    <t>INE406A01037</t>
  </si>
  <si>
    <t>Aurobindo Pharma Ltd</t>
  </si>
  <si>
    <t>INE115A07PR7</t>
  </si>
  <si>
    <t>LIC Housing Finance Ltd - 6.65% - 15/02/2027**</t>
  </si>
  <si>
    <t>INE261F08EA6</t>
  </si>
  <si>
    <t>National Bank for Agriculture &amp; Rural Development - 7.5% - 31/08/2026**</t>
  </si>
  <si>
    <t>IN0020230101</t>
  </si>
  <si>
    <t>7.37% Government Securities-23/10/2028</t>
  </si>
  <si>
    <t>IN0020250067</t>
  </si>
  <si>
    <t>6.01% Central Government Securities 21/07/2030</t>
  </si>
  <si>
    <t>IN0020240050</t>
  </si>
  <si>
    <t>7.04% Central Government Securities 03/06/2029</t>
  </si>
  <si>
    <t>Sundaram Focused  Fund</t>
  </si>
  <si>
    <t>INE330T01021</t>
  </si>
  <si>
    <t>Happy Forgings Ltd</t>
  </si>
  <si>
    <t>INE192R01011</t>
  </si>
  <si>
    <t>Avenue Supermarts Ltd</t>
  </si>
  <si>
    <t>INE123W01016</t>
  </si>
  <si>
    <t>SBI Life Insurance Company Ltd</t>
  </si>
  <si>
    <t>INE491A01021</t>
  </si>
  <si>
    <t>City Union Bank Ltd</t>
  </si>
  <si>
    <t>INE00XB01019</t>
  </si>
  <si>
    <t>Sedemac Mechatronics Ltd</t>
  </si>
  <si>
    <t>INE849A01020</t>
  </si>
  <si>
    <t>Trent Ltd</t>
  </si>
  <si>
    <t>INE03JT01014</t>
  </si>
  <si>
    <t>Go Digit General Insurance Ltd</t>
  </si>
  <si>
    <t>INE389H01022</t>
  </si>
  <si>
    <t>KEC International Ltd</t>
  </si>
  <si>
    <t>Sundaram Multi Cap Fund</t>
  </si>
  <si>
    <t>INE112L01020</t>
  </si>
  <si>
    <t>Metropolis Healthcare Ltd</t>
  </si>
  <si>
    <t>INE010B01027</t>
  </si>
  <si>
    <t>Zydus Lifesciences Ltd</t>
  </si>
  <si>
    <t>INE036D01028</t>
  </si>
  <si>
    <t>Karur Vysya Bank Ltd</t>
  </si>
  <si>
    <t>INE084A01016</t>
  </si>
  <si>
    <t>Bank of India</t>
  </si>
  <si>
    <t>INE976I01016</t>
  </si>
  <si>
    <t>Tata Capital Ltd</t>
  </si>
  <si>
    <t>INE668F01031</t>
  </si>
  <si>
    <t>Jyothy Laboratories Ltd</t>
  </si>
  <si>
    <t>Household Products</t>
  </si>
  <si>
    <t>INE322A01010</t>
  </si>
  <si>
    <t>Gillette India Ltd</t>
  </si>
  <si>
    <t>INE147E01013</t>
  </si>
  <si>
    <t>IDIA00069356</t>
  </si>
  <si>
    <t>INE431E01011</t>
  </si>
  <si>
    <t>Healthcare Equipment &amp; Supplies</t>
  </si>
  <si>
    <t>IDIA00069359</t>
  </si>
  <si>
    <t>INE406B01019</t>
  </si>
  <si>
    <t>INE604A01011</t>
  </si>
  <si>
    <t>INE348C01011</t>
  </si>
  <si>
    <t>Paper, Forest &amp; Jute Products</t>
  </si>
  <si>
    <t>INDIANBANKNSEJUN2026FUT</t>
  </si>
  <si>
    <t>Sundaram Nifty 100 Equal Weight Fund</t>
  </si>
  <si>
    <t>INE364U01010</t>
  </si>
  <si>
    <t>Adani Green Energy Ltd</t>
  </si>
  <si>
    <t>INE814H01029</t>
  </si>
  <si>
    <t>Adani Power Ltd</t>
  </si>
  <si>
    <t>INE423A01024</t>
  </si>
  <si>
    <t>Adani Enterprises</t>
  </si>
  <si>
    <t>Metals &amp; Minerals Trading</t>
  </si>
  <si>
    <t>INE931S01010</t>
  </si>
  <si>
    <t>Adani Energy Solutions Ltd</t>
  </si>
  <si>
    <t>INE343H01029</t>
  </si>
  <si>
    <t>Solar Industries India Ltd</t>
  </si>
  <si>
    <t>INE067A01029</t>
  </si>
  <si>
    <t>CG Power and Industrial Solutions Ltd</t>
  </si>
  <si>
    <t>INE775A01035</t>
  </si>
  <si>
    <t>Samvardhana Motherson International Ltd</t>
  </si>
  <si>
    <t>INE670K01029</t>
  </si>
  <si>
    <t>Lodha Developers Ltd</t>
  </si>
  <si>
    <t>INE267A01025</t>
  </si>
  <si>
    <t>Hindustan Zinc Ltd</t>
  </si>
  <si>
    <t>INE155A01022</t>
  </si>
  <si>
    <t>Tata Motors Passenger Vehicles Ltd</t>
  </si>
  <si>
    <t>INE047A01021</t>
  </si>
  <si>
    <t>Grasim Industries Ltd</t>
  </si>
  <si>
    <t>INE239A01024</t>
  </si>
  <si>
    <t>Nestle India Ltd</t>
  </si>
  <si>
    <t>INE323A01026</t>
  </si>
  <si>
    <t>Bosch Ltd</t>
  </si>
  <si>
    <t>INE127D01025</t>
  </si>
  <si>
    <t>HDFC Asset Management Company Ltd</t>
  </si>
  <si>
    <t>INE271C01023</t>
  </si>
  <si>
    <t>DLF Ltd</t>
  </si>
  <si>
    <t>INE118A01012</t>
  </si>
  <si>
    <t>Bajaj Holdings &amp; Investment Ltd</t>
  </si>
  <si>
    <t>INE318A01026</t>
  </si>
  <si>
    <t>Pidilite Industries Ltd</t>
  </si>
  <si>
    <t>INE361B01024</t>
  </si>
  <si>
    <t>Divis Laboratories Ltd</t>
  </si>
  <si>
    <t>INE070A01015</t>
  </si>
  <si>
    <t>Shree Cement Ltd</t>
  </si>
  <si>
    <t>INE075A01022</t>
  </si>
  <si>
    <t>Wipro Ltd</t>
  </si>
  <si>
    <t>INE134E01011</t>
  </si>
  <si>
    <t>Power Finance Corporation Ltd</t>
  </si>
  <si>
    <t>INE0V6F01027</t>
  </si>
  <si>
    <t>Hyundai Motor India Ltd</t>
  </si>
  <si>
    <t>INE066A01021</t>
  </si>
  <si>
    <t>Eicher Motors Ltd</t>
  </si>
  <si>
    <t>INE249Z01020</t>
  </si>
  <si>
    <t>Mazagon Dock Shipbuilders Limited</t>
  </si>
  <si>
    <t>INE280A01028</t>
  </si>
  <si>
    <t>Titan Company Ltd</t>
  </si>
  <si>
    <t>INE053F01010</t>
  </si>
  <si>
    <t>Indian Railway Finance Corporation Ltd</t>
  </si>
  <si>
    <t>INE685A01028</t>
  </si>
  <si>
    <t>Torrent Pharmaceuticals Ltd</t>
  </si>
  <si>
    <t>INE089A01031</t>
  </si>
  <si>
    <t>Dr. Reddys Laboratories Ltd</t>
  </si>
  <si>
    <t>INE795G01014</t>
  </si>
  <si>
    <t>HDFC Life Insurance Company Ltd</t>
  </si>
  <si>
    <t>INE160A01022</t>
  </si>
  <si>
    <t>Punjab National Bank</t>
  </si>
  <si>
    <t>INE476A01022</t>
  </si>
  <si>
    <t>Canara Bank</t>
  </si>
  <si>
    <t>INE214T01019</t>
  </si>
  <si>
    <t>LTIMindtree Ltd</t>
  </si>
  <si>
    <t>INE854D01024</t>
  </si>
  <si>
    <t>United Spirits Ltd</t>
  </si>
  <si>
    <t>Sundaram ELSS Tax Saver Fund</t>
  </si>
  <si>
    <t>INE451A01017</t>
  </si>
  <si>
    <t>Force Motors Ltd</t>
  </si>
  <si>
    <t>INE786A01032</t>
  </si>
  <si>
    <t>JK Lakshmi Cement Ltd</t>
  </si>
  <si>
    <t>INE716A01013</t>
  </si>
  <si>
    <t>Whirlpool of India Ltd</t>
  </si>
  <si>
    <t>INE074A01025</t>
  </si>
  <si>
    <t>Praj Industries Ltd</t>
  </si>
  <si>
    <t>Sundaram Consumption Fund</t>
  </si>
  <si>
    <t>INE00E101023</t>
  </si>
  <si>
    <t>Bikaji Foods International Ltd</t>
  </si>
  <si>
    <t>Sundaram Services Fund</t>
  </si>
  <si>
    <t>INE726G01019</t>
  </si>
  <si>
    <t>ICICI Prudential Life Insurance Company Ltd</t>
  </si>
  <si>
    <t>MU0295S00016</t>
  </si>
  <si>
    <t>Sundaram Value Fund</t>
  </si>
  <si>
    <t>INE884B01025</t>
  </si>
  <si>
    <t>Kirloskar Ferrous Ind Ltd</t>
  </si>
  <si>
    <t>INE002S01010</t>
  </si>
  <si>
    <t>Mahanagar Gas Ltd</t>
  </si>
  <si>
    <t>INE438A01022</t>
  </si>
  <si>
    <t>Apollo Tyres Ltd</t>
  </si>
  <si>
    <t>INE640A01023</t>
  </si>
  <si>
    <t>SKF India Ltd</t>
  </si>
  <si>
    <t>Sundaram Large Cap Fund</t>
  </si>
  <si>
    <t>INE765G01017</t>
  </si>
  <si>
    <t>ICICI Lombard General Insurance Company Ltd</t>
  </si>
  <si>
    <t>Sundaram Business Cycle Fund</t>
  </si>
  <si>
    <t>INE716B01029</t>
  </si>
  <si>
    <t>Tips Music Ltd</t>
  </si>
  <si>
    <t>Sundaram Flexi Cap Fund</t>
  </si>
  <si>
    <t>Sundaram Financial Services Opportunities Fund</t>
  </si>
  <si>
    <t>INE756I01012</t>
  </si>
  <si>
    <t>HDB Financial Services Ltd</t>
  </si>
  <si>
    <t>INF173K01NF7</t>
  </si>
  <si>
    <t>Sundaram Arbitrage Fund - Direct Growth</t>
  </si>
  <si>
    <t>INF173K01GP0</t>
  </si>
  <si>
    <t>Sundaram Short Duration Fund - Direct Growth</t>
  </si>
  <si>
    <t>INF194K01U07</t>
  </si>
  <si>
    <t>Bandhan Short Duration Fund - Direct Growth</t>
  </si>
  <si>
    <t>INF205K01KR8</t>
  </si>
  <si>
    <t>Invesco India Arbitrage Fund - Direct Growth</t>
  </si>
  <si>
    <t>INF277K017Q3</t>
  </si>
  <si>
    <t>Tata Arbitrage Fund - Direct Growth</t>
  </si>
  <si>
    <t>INF173K01HI3</t>
  </si>
  <si>
    <t>Sundaram Ultra Short Duration Fund - Direct - Growth</t>
  </si>
  <si>
    <t>Sundaram Multi Asset Allocation Fund</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</si>
  <si>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</si>
  <si>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</si>
  <si>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</si>
  <si>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</si>
  <si>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</si>
  <si>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</si>
  <si>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</si>
  <si>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</si>
  <si>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</si>
  <si>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</si>
  <si>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</si>
  <si>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</si>
  <si>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</si>
  <si>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INE465A01025</t>
  </si>
  <si>
    <t>Bharat Forge Ltd</t>
  </si>
  <si>
    <t>INE347G01014</t>
  </si>
  <si>
    <t>Petronet LNG Ltd</t>
  </si>
  <si>
    <t>INE114A01011</t>
  </si>
  <si>
    <t>Steel Authority of India Ltd</t>
  </si>
  <si>
    <t>INE233A01035</t>
  </si>
  <si>
    <t>Godrej Industries Ltd</t>
  </si>
  <si>
    <t>Diversified</t>
  </si>
  <si>
    <t>INE031A01017</t>
  </si>
  <si>
    <t>Housing &amp; Urban Development Corporation Ltd</t>
  </si>
  <si>
    <t>INE628A01036</t>
  </si>
  <si>
    <t>UPL Ltd</t>
  </si>
  <si>
    <t>INE01EA01019</t>
  </si>
  <si>
    <t>Vishal Mega Mart Ltd</t>
  </si>
  <si>
    <t>INE379A01028</t>
  </si>
  <si>
    <t>ITC Hotels Ltd</t>
  </si>
  <si>
    <t>YTM (%)</t>
  </si>
  <si>
    <t>Index</t>
  </si>
  <si>
    <t>Monthly Portfolio Statement for the month ended 31 May 2026</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</si>
  <si>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</si>
  <si>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</si>
  <si>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</si>
  <si>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</si>
  <si>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</si>
  <si>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</si>
  <si>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 The Equity shares of Hindustan Dorr-Oliver Limited were delisted from BSE Limited on 18 July 2018 pursuant to liquidation proceedings; accordingly, the investment was written off in our books during the  FY 2018–19.</t>
  </si>
  <si>
    <t>b) Total value and percentage of illiquid equity / Preference shares @</t>
  </si>
  <si>
    <t>At the beginning</t>
  </si>
  <si>
    <t>Direct Plan - IDCW</t>
  </si>
  <si>
    <t>Regular Plan - IDCW</t>
  </si>
  <si>
    <t>d) IDCW declared during the period (Rupees per unit)</t>
  </si>
  <si>
    <t>Scheme Riskometer :</t>
  </si>
  <si>
    <t>Tier I Benchmark Riskometer :</t>
  </si>
  <si>
    <t xml:space="preserve">                     NIFTY Infrastructure TRI</t>
  </si>
  <si>
    <t>(e) Non-Convertible Preference Shares</t>
  </si>
  <si>
    <t>Sundaram Liquid Fund - Direct Growth*</t>
  </si>
  <si>
    <t>Tier II Benchmark Riskometer :</t>
  </si>
  <si>
    <t xml:space="preserve">                        Nifty Mid Cap 150 TRI</t>
  </si>
  <si>
    <t xml:space="preserve">                            Nifty Mid Cap 100 TRI</t>
  </si>
  <si>
    <t xml:space="preserve">           Nifty Large Mid Cap 250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</si>
  <si>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</si>
  <si>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</si>
  <si>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</si>
  <si>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</si>
  <si>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</si>
  <si>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</si>
  <si>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 xml:space="preserve">           Nifty Small Cap 250 TRI</t>
  </si>
  <si>
    <t xml:space="preserve">           Nifty Small Cap 100 TRI</t>
  </si>
  <si>
    <t>Yield to call date %</t>
  </si>
  <si>
    <t>INE041025011</t>
  </si>
  <si>
    <t>Embassy Office Parks (REIT)</t>
  </si>
  <si>
    <t>INE0FDU25010</t>
  </si>
  <si>
    <t>Brookfield India Real Estate Trust REIT</t>
  </si>
  <si>
    <t>Chennai Super Kings Ltd @</t>
  </si>
  <si>
    <t>Bajaj Auto Ltd JUN-2026</t>
  </si>
  <si>
    <t>Maruti Suzuki India Ltd JUN-2026</t>
  </si>
  <si>
    <t>Interglobe Aviation Ltd JUN-2026</t>
  </si>
  <si>
    <t>Bajaj Finance Ltd JUN-2026</t>
  </si>
  <si>
    <t>Hindustan Unilever Ltd JUN-2026</t>
  </si>
  <si>
    <t>Bharat Electronics Ltd JUN-2026</t>
  </si>
  <si>
    <t>Kotak Mahindra Bank Ltd JUN-2026</t>
  </si>
  <si>
    <t>Bharti Airtel Ltd JUN-2026</t>
  </si>
  <si>
    <t>Mahindra &amp; Mahindra Ltd JUN-2026</t>
  </si>
  <si>
    <t>HDFC Bank Ltd JUN-2026</t>
  </si>
  <si>
    <t>Reliance Industries Ltd JUN-2026</t>
  </si>
  <si>
    <t>ICICI Bank Ltd JUN-2026</t>
  </si>
  <si>
    <t>(f) Convertible Debenture</t>
  </si>
  <si>
    <t>INE121A08PJ0</t>
  </si>
  <si>
    <t>7.5% Cholamandalam Investment and Company Ltd - 30/09/2026</t>
  </si>
  <si>
    <t>Unrated</t>
  </si>
  <si>
    <t>g) Derivative</t>
  </si>
  <si>
    <t>Cash and Other Net Current Assets^</t>
  </si>
  <si>
    <t>Refer below point i)</t>
  </si>
  <si>
    <t>Direct Plan - Monthly IDCW</t>
  </si>
  <si>
    <t>Regular Plan - Monthly IDCW</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</si>
  <si>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</si>
  <si>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</si>
  <si>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</si>
  <si>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</si>
  <si>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</si>
  <si>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</si>
  <si>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</si>
  <si>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</si>
  <si>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</si>
  <si>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</si>
  <si>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</si>
  <si>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</si>
  <si>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</si>
  <si>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</si>
  <si>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</si>
  <si>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</si>
  <si>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</si>
  <si>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</si>
  <si>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</si>
  <si>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</si>
  <si>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</si>
  <si>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</si>
  <si>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</si>
  <si>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</si>
  <si>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</si>
  <si>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</si>
  <si>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</si>
  <si>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</si>
  <si>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</si>
  <si>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</si>
  <si>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</si>
  <si>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</si>
  <si>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</si>
  <si>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</si>
  <si>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</si>
  <si>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</si>
  <si>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</si>
  <si>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GAIL (India) Ltd JUN-2026</t>
  </si>
  <si>
    <t>Havells India Ltd JUN-2026</t>
  </si>
  <si>
    <t>Hindalco Industries Ltd JUN-2026</t>
  </si>
  <si>
    <t>REC Ltd (Prev : Rural Electrification Corporation Ltd) JUN-2026</t>
  </si>
  <si>
    <t>Ashok Leyland Ltd JUL-2026</t>
  </si>
  <si>
    <t>Fortis Health Care Ltd JUN-2026</t>
  </si>
  <si>
    <t>Cipla Ltd JUN-2026</t>
  </si>
  <si>
    <t>Bank of Baroda JUN-2026</t>
  </si>
  <si>
    <t>Jio Financial Services Ltd (Prev Reliance Strategic Investments Ltd) JUN-2026</t>
  </si>
  <si>
    <t>Oil &amp; Natural Gas Corpn.Ltd JUN-2026</t>
  </si>
  <si>
    <t>Angel One Ltd (Prev: Angel Broking Ltd) JUN-2026</t>
  </si>
  <si>
    <t>Indian Hotels Company Ltd JUN-2026</t>
  </si>
  <si>
    <t>Eternal Ltd ( Previously named as Zomato Ltd ) JUN-2026</t>
  </si>
  <si>
    <t>Tata Steel Ltd JUN-2026</t>
  </si>
  <si>
    <t>Axis Bank Ltd  JUN-2026</t>
  </si>
  <si>
    <t>Max Financial Services Ltd (Prev: Max India Ltd) JUN-2026</t>
  </si>
  <si>
    <t>Gujarat Ambuja Cement Co.Ltd JUN-2026</t>
  </si>
  <si>
    <t>Power Grid Corporation of India Ltd JUN-2026</t>
  </si>
  <si>
    <t>Indian Energy Exchange Ltd JUN-2026</t>
  </si>
  <si>
    <t>Hindalco Industries Ltd JUL-2026</t>
  </si>
  <si>
    <t>REC Ltd (Prev : Rural Electrification Corporation Ltd) JUL-2026</t>
  </si>
  <si>
    <t>Marico Ltd (Pre Marico Industries Ltd) JUN-2026</t>
  </si>
  <si>
    <t>Axis Bank Ltd  JUL-2026</t>
  </si>
  <si>
    <t>ITC Ltd JUN-2026</t>
  </si>
  <si>
    <t>TVS Motor Company Ltd   JUL-2026</t>
  </si>
  <si>
    <t>HDFC Bank Ltd JUL-2026</t>
  </si>
  <si>
    <t>Patanjali Foods Ltd(Prev Ruchi Soya Industries Ltd) JUN-2026</t>
  </si>
  <si>
    <t>Bharti Airtel Ltd JUL-2026</t>
  </si>
  <si>
    <t>State Bank Of India Ltd JUN-2026</t>
  </si>
  <si>
    <t>Larsen &amp; Toubro Ltd JUN-2026</t>
  </si>
  <si>
    <t>Ashok Leyland Ltd JUN-2026</t>
  </si>
  <si>
    <t>++ Aggregate Investments by Other schemes of Sundaram Mutual Fund - Rs. 1,602.65 Lakhs</t>
  </si>
  <si>
    <t>Annexure-A</t>
  </si>
  <si>
    <t xml:space="preserve">           NIFTY 50 Arbitrage INDEX</t>
  </si>
  <si>
    <t>Lupin Ltd JUN-2026</t>
  </si>
  <si>
    <t>360 ONE WAM Ltd (Prev IIFL Wealth Management Ltd) JUN-2026</t>
  </si>
  <si>
    <t>Union Bank of India JUN-2026</t>
  </si>
  <si>
    <t>Hindustan Aeronautics Ltd JUN-2026</t>
  </si>
  <si>
    <t>NTPC Ltd JUN-2026</t>
  </si>
  <si>
    <t>Bajaj Finserv Ltd JUN-2026</t>
  </si>
  <si>
    <t>Multi Commodity Exchange of India Limited JUN-2026</t>
  </si>
  <si>
    <t xml:space="preserve">           NIFTY 50 Hybrid Composite Debt 50 : 50 INDEX</t>
  </si>
  <si>
    <t>Sandur Laminates Ltd @</t>
  </si>
  <si>
    <t>Crystal Cable Industries Ltd @</t>
  </si>
  <si>
    <t>Tirrihannah Company Ltd @</t>
  </si>
  <si>
    <t>Minerava Holdings Ltd @</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</si>
  <si>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</si>
  <si>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</si>
  <si>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</si>
  <si>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</si>
  <si>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</si>
  <si>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</si>
  <si>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</si>
  <si>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</si>
  <si>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</si>
  <si>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</si>
  <si>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Sun Pharmaceuticals Ltd JUN-2026</t>
  </si>
  <si>
    <t>Aurobindo Pharma Ltd-Equ JUN-2026</t>
  </si>
  <si>
    <t>NTPC Ltd JUL-2026</t>
  </si>
  <si>
    <t>JSW Steel Ltd JUL-2026</t>
  </si>
  <si>
    <t>Mahindra &amp; Mahindra Ltd JUL-2026</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</si>
  <si>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</si>
  <si>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</si>
  <si>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</si>
  <si>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</si>
  <si>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</si>
  <si>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</si>
  <si>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</si>
  <si>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</si>
  <si>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</si>
  <si>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</si>
  <si>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</si>
  <si>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</si>
  <si>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</si>
  <si>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</si>
  <si>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</si>
  <si>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</si>
  <si>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</si>
  <si>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</si>
  <si>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</si>
  <si>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 xml:space="preserve">                       NIFTY 500_TRI</t>
  </si>
  <si>
    <t xml:space="preserve">               Nifty 100 TRI</t>
  </si>
  <si>
    <t xml:space="preserve">                      Nifty_500_ TRI</t>
  </si>
  <si>
    <t xml:space="preserve">                  Nifty 500 TRI</t>
  </si>
  <si>
    <t xml:space="preserve">           Nifty Financial Services TRI</t>
  </si>
  <si>
    <t>Sundaram Income Plus Arbitrage Active FoF</t>
  </si>
  <si>
    <t>60% Nifty Short Duration Debt Index A-II + 40% Nifty 50 Arbitrage TRI</t>
  </si>
  <si>
    <t>Bharat Petroleum Corpn Ltd JUN-2026</t>
  </si>
  <si>
    <t>NIFTY 500 TRI (65%) + NIFTY Short Duration Debt Index (10%) + Domestic Prices of Gold (25%)</t>
  </si>
  <si>
    <t>Wipro Ltd JUN-2026</t>
  </si>
  <si>
    <t xml:space="preserve">                     BSE 200 TRI</t>
  </si>
  <si>
    <t>Sundaram Global Brand Theme-Equity Active FOF</t>
  </si>
  <si>
    <t>SG9999013908</t>
  </si>
  <si>
    <t>Sundaram Global Brand Fund - Master Class</t>
  </si>
  <si>
    <t xml:space="preserve"> (a) Investments in Foreign Securities - Units of Mutual Funds</t>
  </si>
  <si>
    <t xml:space="preserve">                    MSCI ACWI TRI</t>
  </si>
  <si>
    <t>ACRONYM</t>
  </si>
  <si>
    <t>SCHEME NAME</t>
  </si>
  <si>
    <t>S.NO.</t>
  </si>
  <si>
    <t>CAPEXG</t>
  </si>
  <si>
    <t>GLOB</t>
  </si>
  <si>
    <t>MIDCAP</t>
  </si>
  <si>
    <t>MULTIP</t>
  </si>
  <si>
    <t>Sundaram Large And Mid Cap Fund</t>
  </si>
  <si>
    <t>SLTADV3</t>
  </si>
  <si>
    <t>Sundaram Long Term Advantage Fund Series III</t>
  </si>
  <si>
    <t>SLTADV4</t>
  </si>
  <si>
    <t>Sundaram Long Term Advantage Fund Series IV</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</si>
  <si>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</si>
  <si>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</si>
  <si>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</si>
  <si>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</si>
  <si>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</si>
  <si>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</si>
  <si>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</si>
  <si>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</si>
  <si>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</si>
  <si>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</si>
  <si>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</si>
  <si>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</si>
  <si>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</si>
  <si>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</si>
  <si>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</si>
  <si>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</si>
  <si>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</si>
  <si>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</si>
  <si>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</si>
  <si>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</si>
  <si>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</si>
  <si>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</si>
  <si>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</si>
  <si>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</si>
  <si>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</si>
  <si>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</si>
  <si>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SUNIPA</t>
  </si>
  <si>
    <t>Sundaram Money Market Fund-Direct Plan - Growth*</t>
  </si>
  <si>
    <t>7.10% Central Government Securities 18/04/2029*</t>
  </si>
  <si>
    <t>7.23% Central Government Securities 15/04/2039*</t>
  </si>
  <si>
    <t>6.48% Central Government Securities 06/10/2035*</t>
  </si>
  <si>
    <t>7.38% Central Government Securities 20/06/2027*</t>
  </si>
  <si>
    <t>364 Days - T Bill - 17/09/2026*</t>
  </si>
  <si>
    <t>364 Days - T Bill - 28/08/2026*</t>
  </si>
  <si>
    <t>364 Days - T Bill - 25/02/2027*</t>
  </si>
  <si>
    <t>7.32% Government Securities-13/11/2030*</t>
  </si>
  <si>
    <t>7.37% Government Securities-23/10/2028*</t>
  </si>
  <si>
    <t>6.01% Central Government Securities 21/07/2030*</t>
  </si>
  <si>
    <t>7.04% Central Government Securities 03/06/2029*</t>
  </si>
  <si>
    <t>i) Exposure to securities classified as below investment grade or default as on 31-May-2026</t>
  </si>
  <si>
    <t>% to AUM as on 31-May-2026</t>
  </si>
  <si>
    <t>31-May-2026</t>
  </si>
  <si>
    <t>Rating / Industry</t>
  </si>
  <si>
    <t>DERIVATIVES DISCLOSURE</t>
  </si>
  <si>
    <t>Disclosure regarding Derivative positions pursuant to SEBI Circular no CIR/IMD/DF/11/2010 dated August18,2010</t>
  </si>
  <si>
    <t>DETAILS OF INVESTMENTS IN DERIVATIVE INSTRUMENTS</t>
  </si>
  <si>
    <t>A. Hedging Positions through Futures as on May 31, 2026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</si>
  <si>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</si>
  <si>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</si>
  <si>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</si>
  <si>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</si>
  <si>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</si>
  <si>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</si>
  <si>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</si>
  <si>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</si>
  <si>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</si>
  <si>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May 31, 2026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</si>
  <si>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</si>
  <si>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</si>
  <si>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</si>
  <si>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</si>
  <si>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</si>
  <si>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B. Other than hedging positions through futures as on May 31, 2026 :</t>
  </si>
  <si>
    <t>Long</t>
  </si>
  <si>
    <t xml:space="preserve">Total percentage of existing assets other than hedged through futures as a percentage of net assets </t>
  </si>
  <si>
    <t>For the period ended May 31, 2026 following were the non-hedging transactions through futures which have been squared off / expired</t>
  </si>
  <si>
    <t>Gross Notional value of contracts where futures were sold      ( Rs. in Lakhs)</t>
  </si>
  <si>
    <t>Net Profit / (Loss) value on all contracts combined      (Rs. in lakhs)</t>
  </si>
  <si>
    <t>C. Hedging Positions through Put Options as on May 31, 2026: NIL</t>
  </si>
  <si>
    <t>Total % of existing assets hedged through Put Options : Nil</t>
  </si>
  <si>
    <t xml:space="preserve"> </t>
  </si>
  <si>
    <t>For the period ended  May 31, 2026 , the following hedging transactions through options which have been already exercised/expired : Nil</t>
  </si>
  <si>
    <t>D. Other than Hedging Positions through options as on May 31, 2026 : NIL</t>
  </si>
  <si>
    <t>Total Exposure through Options other than hedging as a percentage of net assets  : Nil</t>
  </si>
  <si>
    <t>For the period ended May 31, 2026 , the following non hedging transactions through options which have been already exercised/expired : Nil</t>
  </si>
  <si>
    <t>E. Hedging Positions through Swaps as on May 31, 2026:</t>
  </si>
  <si>
    <t>Scheme name</t>
  </si>
  <si>
    <t>Swap Type</t>
  </si>
  <si>
    <t>Underlying Security</t>
  </si>
  <si>
    <t>Long Position</t>
  </si>
  <si>
    <t>Short Position</t>
  </si>
  <si>
    <t>Notional Value (Rs. in lacs.)</t>
  </si>
  <si>
    <t>Maturity date</t>
  </si>
  <si>
    <t>Sundaram Ultra Short Duration  Fund</t>
  </si>
  <si>
    <t>Fixed to Float</t>
  </si>
  <si>
    <t>Federal Bank Ltd CD MD 04-03-2027</t>
  </si>
  <si>
    <t>Receiving Floating</t>
  </si>
  <si>
    <t>Pay Fixed</t>
  </si>
  <si>
    <t>7.65% HDB Financial Services NCD MD 10-09-2027</t>
  </si>
  <si>
    <t>7.80% NABARD NCD MD 15-03-2027</t>
  </si>
  <si>
    <t>Birla Group Holdings Pvt Ltd CP MD 12-03-2027</t>
  </si>
  <si>
    <t>NABARD CD MD 18-03-2027</t>
  </si>
  <si>
    <t>Canara Bank CD MD 15-09-2026</t>
  </si>
  <si>
    <t>F. Hedging Positions through Interest Rate Futures as on May 31, 2026: NIL</t>
  </si>
  <si>
    <t>Total percentage of existing assets hedged through Interest Rate Futures a Percentage of net assets : Nil</t>
  </si>
  <si>
    <t>For the period ended May 31, 2026 following were the hedging transactions through Interest Rate Futures which have been squared off/ expired : Nil</t>
  </si>
  <si>
    <t>For the period ended May 31, 2026 following were the Non Hedging transactions through Interest Rate Futures which have been squared off/ expired : Nil</t>
  </si>
  <si>
    <t>* Note: Margin maintained denotes security specific margin.</t>
  </si>
  <si>
    <t>For the period ended May 31, 2026 following were the hedging transactions through futures which have been squared off/ expired : Nil</t>
  </si>
  <si>
    <t>B. Other than hedging positions through futures as on May 31, 2026 : Nil</t>
  </si>
  <si>
    <t>Total percentage of existing assets other than hedged through futures as a percentage of net assets  : Nil</t>
  </si>
  <si>
    <t>For the period ended May 31, 2026 following were the non-hedging transactions through futures which have been squared off / expired : Nil</t>
  </si>
  <si>
    <t xml:space="preserve"> Sundaram Multi Factor Fund</t>
  </si>
  <si>
    <t>Sundaram Multi Factor Fund</t>
  </si>
  <si>
    <t>A. Hedging Positions through Futures as on May 31, 2026 : Nil</t>
  </si>
  <si>
    <t>Total percentage of existing assets hedged through futures as a percentage of net assets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</si>
</sst>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_(* #,##0_);_(* \(#,##0\);_(* &quot;-&quot;??_);_(@_)"/>
    <numFmt numFmtId="176" formatCode="#,##0.0000;\(#,##0.0000\)"/>
  </numFmts>
  <fonts count="32" x14ac:knownFonts="1">
    <font>
      <sz val="10"/>
      <name val="Arial"/>
      <charset val="1"/>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b/>
      <sz val="10"/>
      <name val="Arial"/>
      <family val="2"/>
    </font>
    <font>
      <sz val="10"/>
      <name val="Arial"/>
      <charset val="1"/>
    </font>
    <font>
      <sz val="10"/>
      <name val="Calibri"/>
      <family val="2"/>
    </font>
    <font>
      <sz val="10"/>
      <color theme="1"/>
      <name val="Calibri"/>
      <family val="2"/>
    </font>
    <font>
      <b/>
      <sz val="10"/>
      <color theme="1"/>
      <name val="Aptos Narrow"/>
      <family val="2"/>
      <scheme val="minor"/>
    </font>
    <font>
      <sz val="10"/>
      <name val="Arial"/>
      <family val="2"/>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1"/>
      <name val="Aptos Narrow"/>
      <family val="2"/>
      <scheme val="minor"/>
    </font>
    <font>
      <sz val="11"/>
      <name val="Aptos Narrow"/>
      <family val="2"/>
      <scheme val="minor"/>
    </font>
    <font>
      <b/>
      <sz val="10"/>
      <name val="Calibri"/>
      <family val="2"/>
    </font>
    <font>
      <sz val="10"/>
      <name val="Aptos Narrow"/>
      <family val="2"/>
      <scheme val="minor"/>
    </font>
    <font>
      <u/>
      <sz val="11"/>
      <color theme="10"/>
      <name val="Aptos Narrow"/>
      <family val="2"/>
      <scheme val="minor"/>
    </font>
    <font>
      <sz val="10"/>
      <color indexed="8"/>
      <name val="Aptos Narrow"/>
      <family val="2"/>
      <scheme val="minor"/>
    </font>
    <font>
      <b/>
      <sz val="10"/>
      <color rgb="FF000000"/>
      <name val="Aptos Narrow"/>
      <family val="2"/>
      <scheme val="minor"/>
    </font>
  </fonts>
  <fills count="2">
    <fill>
      <patternFill patternType="none"/>
    </fill>
    <fill>
      <patternFill patternType="gray125"/>
    </fill>
  </fills>
  <borders count="27">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3">
    <xf numFmtId="0" fontId="0" fillId="0" borderId="0">
      <alignment wrapText="1"/>
    </xf>
    <xf numFmtId="0" fontId="10" fillId="0" borderId="0" applyNumberFormat="0" applyFill="0" applyBorder="0" applyAlignment="0" applyProtection="0">
      <alignment wrapText="1"/>
    </xf>
    <xf numFmtId="0" fontId="4" fillId="0" borderId="0"/>
    <xf numFmtId="43" fontId="16" fillId="0" borderId="0" applyFont="0" applyFill="0" applyBorder="0" applyAlignment="0" applyProtection="0"/>
    <xf numFmtId="9" fontId="16" fillId="0" borderId="0" applyFont="0" applyFill="0" applyBorder="0" applyAlignment="0" applyProtection="0"/>
    <xf numFmtId="0" fontId="3" fillId="0" borderId="0"/>
    <xf numFmtId="0" fontId="20" fillId="0" borderId="0">
      <alignment wrapText="1"/>
    </xf>
    <xf numFmtId="43" fontId="3" fillId="0" borderId="0" applyFont="0" applyFill="0" applyBorder="0" applyAlignment="0" applyProtection="0"/>
    <xf numFmtId="9" fontId="22" fillId="0" borderId="0" applyFont="0" applyFill="0" applyBorder="0" applyAlignment="0" applyProtection="0"/>
    <xf numFmtId="0" fontId="20" fillId="0" borderId="0">
      <alignment wrapText="1"/>
    </xf>
    <xf numFmtId="0" fontId="20" fillId="0" borderId="0">
      <alignment wrapText="1"/>
    </xf>
    <xf numFmtId="0" fontId="3" fillId="0" borderId="0"/>
    <xf numFmtId="0" fontId="2" fillId="0" borderId="0"/>
    <xf numFmtId="0" fontId="2" fillId="0" borderId="0"/>
    <xf numFmtId="0" fontId="2" fillId="0" borderId="0"/>
    <xf numFmtId="43" fontId="1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301">
    <xf numFmtId="0" fontId="0" fillId="0" borderId="0" xfId="0">
      <alignment wrapText="1"/>
    </xf>
    <xf numFmtId="43" fontId="21" fillId="0" borderId="15" xfId="7" applyFont="1" applyFill="1" applyBorder="1"/>
    <xf numFmtId="4" fontId="21" fillId="0" borderId="15" xfId="8" applyNumberFormat="1" applyFont="1" applyFill="1" applyBorder="1"/>
    <xf numFmtId="175" fontId="18" fillId="0" borderId="0" xfId="3" applyNumberFormat="1" applyFont="1" applyFill="1"/>
    <xf numFmtId="43" fontId="18" fillId="0" borderId="0" xfId="3" applyFont="1" applyFill="1"/>
    <xf numFmtId="4" fontId="17" fillId="0" borderId="15" xfId="7" applyNumberFormat="1" applyFont="1" applyFill="1" applyBorder="1" applyAlignment="1">
      <alignment horizontal="center" vertical="center"/>
    </xf>
    <xf numFmtId="10" fontId="17" fillId="0" borderId="15" xfId="7" applyNumberFormat="1" applyFont="1" applyFill="1" applyBorder="1" applyAlignment="1">
      <alignment horizontal="center" vertical="center"/>
    </xf>
    <xf numFmtId="4" fontId="28" fillId="0" borderId="15" xfId="7" applyNumberFormat="1" applyFont="1" applyFill="1" applyBorder="1" applyAlignment="1">
      <alignment horizontal="center" vertical="center"/>
    </xf>
    <xf numFmtId="10" fontId="28" fillId="0" borderId="15" xfId="7" applyNumberFormat="1" applyFont="1" applyFill="1" applyBorder="1" applyAlignment="1">
      <alignment horizontal="center" vertical="center"/>
    </xf>
    <xf numFmtId="175" fontId="21" fillId="0" borderId="0" xfId="3" applyNumberFormat="1" applyFont="1" applyFill="1"/>
    <xf numFmtId="43" fontId="21" fillId="0" borderId="0" xfId="3" applyFont="1" applyFill="1"/>
    <xf numFmtId="43" fontId="28" fillId="0" borderId="24" xfId="7" applyFont="1" applyFill="1" applyBorder="1" applyAlignment="1">
      <alignment horizontal="right" vertical="center"/>
    </xf>
    <xf numFmtId="43" fontId="28" fillId="0" borderId="24" xfId="7" applyFont="1" applyFill="1" applyBorder="1" applyAlignment="1">
      <alignment horizontal="center" vertical="center"/>
    </xf>
    <xf numFmtId="0" fontId="25" fillId="0" borderId="9" xfId="14" applyFont="1" applyBorder="1" applyAlignment="1">
      <alignment horizontal="center" vertical="center"/>
    </xf>
    <xf numFmtId="0" fontId="26" fillId="0" borderId="0" xfId="9" applyFont="1">
      <alignment wrapText="1"/>
    </xf>
    <xf numFmtId="0" fontId="26" fillId="0" borderId="9" xfId="9" applyFont="1" applyBorder="1" applyAlignment="1">
      <alignment horizontal="center" wrapText="1"/>
    </xf>
    <xf numFmtId="0" fontId="29" fillId="0" borderId="9" xfId="1" applyFont="1" applyBorder="1" applyAlignment="1"/>
    <xf numFmtId="0" fontId="26" fillId="0" borderId="9" xfId="9" applyFont="1" applyBorder="1" applyAlignment="1"/>
    <xf numFmtId="0" fontId="10" fillId="0" borderId="9" xfId="1" applyBorder="1" applyAlignment="1"/>
    <xf numFmtId="0" fontId="11" fillId="0" borderId="0" xfId="1" applyFont="1" applyFill="1" applyBorder="1" applyAlignment="1">
      <alignment horizontal="center" vertical="center" wrapText="1"/>
    </xf>
    <xf numFmtId="0" fontId="10" fillId="0" borderId="0" xfId="1" applyFill="1" applyAlignment="1"/>
    <xf numFmtId="10" fontId="18" fillId="0" borderId="0" xfId="4" applyNumberFormat="1" applyFont="1" applyFill="1" applyBorder="1" applyAlignment="1">
      <alignment vertical="center"/>
    </xf>
    <xf numFmtId="37" fontId="28" fillId="0" borderId="26" xfId="3" applyNumberFormat="1" applyFont="1" applyFill="1" applyBorder="1" applyAlignment="1">
      <alignment horizontal="center"/>
    </xf>
    <xf numFmtId="39" fontId="28" fillId="0" borderId="26" xfId="3" applyNumberFormat="1" applyFont="1" applyFill="1" applyBorder="1" applyAlignment="1">
      <alignment horizontal="center"/>
    </xf>
    <xf numFmtId="43" fontId="28" fillId="0" borderId="0" xfId="3" applyFont="1" applyFill="1" applyBorder="1"/>
    <xf numFmtId="37" fontId="28" fillId="0" borderId="24" xfId="3" applyNumberFormat="1" applyFont="1" applyFill="1" applyBorder="1" applyAlignment="1">
      <alignment horizontal="center"/>
    </xf>
    <xf numFmtId="39" fontId="28" fillId="0" borderId="24" xfId="3" applyNumberFormat="1" applyFont="1" applyFill="1" applyBorder="1" applyAlignment="1">
      <alignment horizontal="center"/>
    </xf>
    <xf numFmtId="175" fontId="28" fillId="0" borderId="24" xfId="3" applyNumberFormat="1" applyFont="1" applyFill="1" applyBorder="1" applyAlignment="1">
      <alignment horizontal="left" vertical="top"/>
    </xf>
    <xf numFmtId="175" fontId="28" fillId="0" borderId="0" xfId="3" applyNumberFormat="1" applyFont="1" applyFill="1" applyBorder="1" applyAlignment="1">
      <alignment horizontal="right" vertical="top" wrapText="1"/>
    </xf>
    <xf numFmtId="4" fontId="28" fillId="0" borderId="0" xfId="3" applyNumberFormat="1" applyFont="1" applyFill="1" applyBorder="1"/>
    <xf numFmtId="43" fontId="28" fillId="0" borderId="24" xfId="3" applyFont="1" applyFill="1" applyBorder="1" applyAlignment="1">
      <alignment horizontal="left" vertical="top"/>
    </xf>
    <xf numFmtId="14" fontId="28" fillId="0" borderId="24" xfId="3" applyNumberFormat="1" applyFont="1" applyFill="1" applyBorder="1" applyAlignment="1">
      <alignment horizontal="center" vertical="top"/>
    </xf>
    <xf numFmtId="175" fontId="28" fillId="0" borderId="26" xfId="3" applyNumberFormat="1" applyFont="1" applyFill="1" applyBorder="1" applyAlignment="1">
      <alignment horizontal="left" vertical="top"/>
    </xf>
    <xf numFmtId="43" fontId="28" fillId="0" borderId="26" xfId="3" applyFont="1" applyFill="1" applyBorder="1" applyAlignment="1">
      <alignment horizontal="left" vertical="top"/>
    </xf>
    <xf numFmtId="14" fontId="28" fillId="0" borderId="26" xfId="3" applyNumberFormat="1" applyFont="1" applyFill="1" applyBorder="1" applyAlignment="1">
      <alignment horizontal="center" vertical="top"/>
    </xf>
    <xf numFmtId="0" fontId="9" fillId="0" borderId="8"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0" fillId="0" borderId="0" xfId="0" applyAlignment="1">
      <alignment horizontal="center" vertical="center" wrapText="1"/>
    </xf>
    <xf numFmtId="0" fontId="12" fillId="0" borderId="3" xfId="0" applyFont="1" applyBorder="1" applyAlignment="1">
      <alignment horizontal="right" vertical="top" wrapText="1" readingOrder="1"/>
    </xf>
    <xf numFmtId="0" fontId="13" fillId="0" borderId="3" xfId="0" applyFont="1" applyBorder="1" applyAlignment="1">
      <alignment horizontal="left" vertical="center" wrapText="1" readingOrder="1"/>
    </xf>
    <xf numFmtId="166" fontId="12" fillId="0" borderId="7" xfId="0" applyNumberFormat="1" applyFont="1" applyBorder="1" applyAlignment="1">
      <alignment horizontal="right" vertical="center" wrapText="1" readingOrder="1"/>
    </xf>
    <xf numFmtId="164" fontId="12" fillId="0" borderId="3" xfId="0" applyNumberFormat="1" applyFont="1" applyBorder="1" applyAlignment="1">
      <alignment horizontal="right" vertical="center" wrapText="1" readingOrder="1"/>
    </xf>
    <xf numFmtId="0" fontId="12" fillId="0" borderId="3" xfId="0" applyFont="1" applyBorder="1" applyAlignment="1">
      <alignment horizontal="left" vertical="center" wrapText="1" readingOrder="1"/>
    </xf>
    <xf numFmtId="165" fontId="12" fillId="0" borderId="3" xfId="0" applyNumberFormat="1" applyFont="1" applyBorder="1" applyAlignment="1">
      <alignment horizontal="right" vertical="center" wrapText="1" readingOrder="1"/>
    </xf>
    <xf numFmtId="166" fontId="12" fillId="0" borderId="3" xfId="0" applyNumberFormat="1" applyFont="1" applyBorder="1" applyAlignment="1">
      <alignment horizontal="right" vertical="center" wrapText="1" readingOrder="1"/>
    </xf>
    <xf numFmtId="167" fontId="12" fillId="0" borderId="3" xfId="0" applyNumberFormat="1" applyFont="1" applyBorder="1" applyAlignment="1">
      <alignment horizontal="right" vertical="center" wrapText="1" readingOrder="1"/>
    </xf>
    <xf numFmtId="164" fontId="5" fillId="0" borderId="3" xfId="0" applyNumberFormat="1" applyFont="1" applyBorder="1" applyAlignment="1">
      <alignment horizontal="right" vertical="center" wrapText="1" readingOrder="1"/>
    </xf>
    <xf numFmtId="0" fontId="5" fillId="0" borderId="3" xfId="0" applyFont="1" applyBorder="1" applyAlignment="1">
      <alignment horizontal="left" vertical="center" wrapText="1" readingOrder="1"/>
    </xf>
    <xf numFmtId="165" fontId="5" fillId="0" borderId="3" xfId="0" applyNumberFormat="1" applyFont="1" applyBorder="1" applyAlignment="1">
      <alignment horizontal="right" vertical="center" wrapText="1" readingOrder="1"/>
    </xf>
    <xf numFmtId="166" fontId="5" fillId="0" borderId="3" xfId="0" applyNumberFormat="1" applyFont="1" applyBorder="1" applyAlignment="1">
      <alignment horizontal="right" vertical="center" wrapText="1" readingOrder="1"/>
    </xf>
    <xf numFmtId="167" fontId="5" fillId="0" borderId="3" xfId="0" applyNumberFormat="1" applyFont="1" applyBorder="1" applyAlignment="1">
      <alignment horizontal="right" vertical="center" wrapText="1" readingOrder="1"/>
    </xf>
    <xf numFmtId="0" fontId="5" fillId="0" borderId="3" xfId="0" applyFont="1" applyBorder="1" applyAlignment="1">
      <alignment horizontal="right" vertical="top" wrapText="1" readingOrder="1"/>
    </xf>
    <xf numFmtId="0" fontId="6" fillId="0" borderId="3" xfId="0" applyFont="1" applyBorder="1" applyAlignment="1">
      <alignment horizontal="left" vertical="center" wrapText="1" readingOrder="1"/>
    </xf>
    <xf numFmtId="166" fontId="6" fillId="0" borderId="3" xfId="0" applyNumberFormat="1" applyFont="1" applyBorder="1" applyAlignment="1">
      <alignment horizontal="right" vertical="center" wrapText="1" readingOrder="1"/>
    </xf>
    <xf numFmtId="167" fontId="6" fillId="0" borderId="3" xfId="0" applyNumberFormat="1" applyFont="1" applyBorder="1" applyAlignment="1">
      <alignment horizontal="right" vertical="center" wrapText="1" readingOrder="1"/>
    </xf>
    <xf numFmtId="0" fontId="7" fillId="0" borderId="3" xfId="0" applyFont="1" applyBorder="1" applyAlignment="1">
      <alignment horizontal="left" vertical="center" wrapText="1" readingOrder="1"/>
    </xf>
    <xf numFmtId="0" fontId="7" fillId="0" borderId="3" xfId="0" applyFont="1" applyBorder="1" applyAlignment="1">
      <alignment horizontal="right" vertical="center" wrapText="1" readingOrder="1"/>
    </xf>
    <xf numFmtId="0" fontId="6" fillId="0" borderId="3" xfId="0" applyFont="1" applyBorder="1" applyAlignment="1">
      <alignment horizontal="right" vertical="center" wrapText="1" readingOrder="1"/>
    </xf>
    <xf numFmtId="0" fontId="5" fillId="0" borderId="3" xfId="0" applyFont="1" applyBorder="1" applyAlignment="1">
      <alignment horizontal="right" vertical="center" wrapText="1" readingOrder="1"/>
    </xf>
    <xf numFmtId="168" fontId="6" fillId="0" borderId="3" xfId="0" applyNumberFormat="1" applyFont="1" applyBorder="1" applyAlignment="1">
      <alignment horizontal="right" vertical="center" wrapText="1" readingOrder="1"/>
    </xf>
    <xf numFmtId="0" fontId="14" fillId="0" borderId="0" xfId="0" applyFont="1" applyAlignment="1">
      <alignment horizontal="left" vertical="center" wrapText="1" readingOrder="1"/>
    </xf>
    <xf numFmtId="0" fontId="13" fillId="0" borderId="0" xfId="0" applyFont="1" applyAlignment="1">
      <alignment horizontal="left" vertical="center" wrapText="1" readingOrder="1"/>
    </xf>
    <xf numFmtId="0" fontId="14" fillId="0" borderId="0" xfId="0" applyFont="1" applyAlignment="1">
      <alignment horizontal="right" vertical="center" wrapText="1" readingOrder="1"/>
    </xf>
    <xf numFmtId="166" fontId="13" fillId="0" borderId="0" xfId="0" applyNumberFormat="1" applyFont="1" applyAlignment="1">
      <alignment horizontal="right" vertical="center" wrapText="1" readingOrder="1"/>
    </xf>
    <xf numFmtId="168" fontId="13" fillId="0" borderId="0" xfId="0" applyNumberFormat="1" applyFont="1" applyAlignment="1">
      <alignment horizontal="right" vertical="center" wrapText="1" readingOrder="1"/>
    </xf>
    <xf numFmtId="166" fontId="12" fillId="0" borderId="0" xfId="0" applyNumberFormat="1" applyFont="1" applyAlignment="1">
      <alignment horizontal="right" vertical="center" wrapText="1" readingOrder="1"/>
    </xf>
    <xf numFmtId="0" fontId="12" fillId="0" borderId="0" xfId="0" applyFont="1" applyAlignment="1">
      <alignment horizontal="left" vertical="center" wrapText="1" readingOrder="1"/>
    </xf>
    <xf numFmtId="0" fontId="15" fillId="0" borderId="0" xfId="0" applyFont="1" applyAlignment="1">
      <alignment horizontal="center" vertical="center" wrapText="1"/>
    </xf>
    <xf numFmtId="0" fontId="14" fillId="0" borderId="0" xfId="2" applyFont="1" applyAlignment="1">
      <alignment horizontal="left" vertical="center" wrapText="1" readingOrder="1"/>
    </xf>
    <xf numFmtId="0" fontId="4" fillId="0" borderId="0" xfId="2" applyAlignment="1">
      <alignment wrapText="1"/>
    </xf>
    <xf numFmtId="0" fontId="14" fillId="0" borderId="5" xfId="0" applyFont="1" applyBorder="1" applyAlignment="1">
      <alignment horizontal="right" vertical="center" wrapText="1" readingOrder="1"/>
    </xf>
    <xf numFmtId="0" fontId="13" fillId="0" borderId="13" xfId="0" applyFont="1" applyBorder="1" applyAlignment="1">
      <alignment horizontal="left" vertical="center" wrapText="1" readingOrder="1"/>
    </xf>
    <xf numFmtId="0" fontId="14" fillId="0" borderId="13" xfId="0" applyFont="1" applyBorder="1" applyAlignment="1">
      <alignment horizontal="right" vertical="center" wrapText="1" readingOrder="1"/>
    </xf>
    <xf numFmtId="0" fontId="12" fillId="0" borderId="0" xfId="0" applyFont="1" applyAlignment="1">
      <alignment horizontal="right" vertical="top" wrapText="1" readingOrder="1"/>
    </xf>
    <xf numFmtId="0" fontId="13" fillId="0" borderId="13" xfId="0" applyFont="1" applyBorder="1" applyAlignment="1">
      <alignment horizontal="right" vertical="top" wrapText="1" readingOrder="1"/>
    </xf>
    <xf numFmtId="0" fontId="13" fillId="0" borderId="13" xfId="0" applyFont="1" applyBorder="1" applyAlignment="1">
      <alignment horizontal="center" vertical="top" wrapText="1" readingOrder="1"/>
    </xf>
    <xf numFmtId="15" fontId="13" fillId="0" borderId="13" xfId="0" applyNumberFormat="1" applyFont="1" applyBorder="1" applyAlignment="1">
      <alignment horizontal="right" vertical="top" wrapText="1" readingOrder="1"/>
    </xf>
    <xf numFmtId="0" fontId="5" fillId="0" borderId="0" xfId="0" applyFont="1" applyAlignment="1">
      <alignment horizontal="right" vertical="top" wrapText="1" readingOrder="1"/>
    </xf>
    <xf numFmtId="0" fontId="12" fillId="0" borderId="13" xfId="0" applyFont="1" applyBorder="1" applyAlignment="1">
      <alignment horizontal="left" vertical="center" wrapText="1" readingOrder="1"/>
    </xf>
    <xf numFmtId="169" fontId="5" fillId="0" borderId="3" xfId="0" applyNumberFormat="1" applyFont="1" applyBorder="1" applyAlignment="1">
      <alignment horizontal="right" vertical="center" wrapText="1" readingOrder="1"/>
    </xf>
    <xf numFmtId="0" fontId="5" fillId="0" borderId="0" xfId="0" applyFont="1" applyAlignment="1">
      <alignment horizontal="left" vertical="center" wrapText="1" readingOrder="1"/>
    </xf>
    <xf numFmtId="0" fontId="5" fillId="0" borderId="0" xfId="0" applyFont="1" applyAlignment="1">
      <alignment horizontal="right" vertical="center" wrapText="1" readingOrder="1"/>
    </xf>
    <xf numFmtId="0" fontId="0" fillId="0" borderId="0" xfId="0" applyAlignment="1">
      <alignment horizontal="center" vertical="top" readingOrder="1"/>
    </xf>
    <xf numFmtId="0" fontId="12" fillId="0" borderId="5" xfId="0" applyFont="1" applyBorder="1" applyAlignment="1">
      <alignment horizontal="right" vertical="top" wrapText="1" readingOrder="1"/>
    </xf>
    <xf numFmtId="170" fontId="13" fillId="0" borderId="13" xfId="0" applyNumberFormat="1" applyFont="1" applyBorder="1" applyAlignment="1">
      <alignment horizontal="left" vertical="center" wrapText="1" readingOrder="1"/>
    </xf>
    <xf numFmtId="0" fontId="12" fillId="0" borderId="0" xfId="0" applyFont="1" applyAlignment="1">
      <alignment horizontal="right" vertical="center" wrapText="1" readingOrder="1"/>
    </xf>
    <xf numFmtId="0" fontId="15" fillId="0" borderId="0" xfId="0" applyFont="1" applyAlignment="1"/>
    <xf numFmtId="0" fontId="0" fillId="0" borderId="0" xfId="0" applyAlignment="1"/>
    <xf numFmtId="0" fontId="12" fillId="0" borderId="13" xfId="0" applyFont="1" applyBorder="1" applyAlignment="1">
      <alignment horizontal="right" vertical="top" wrapText="1" readingOrder="1"/>
    </xf>
    <xf numFmtId="0" fontId="13" fillId="0" borderId="13" xfId="0" applyFont="1" applyBorder="1" applyAlignment="1">
      <alignment horizontal="right" vertical="center" wrapText="1" readingOrder="1"/>
    </xf>
    <xf numFmtId="167" fontId="13" fillId="0" borderId="13" xfId="0" applyNumberFormat="1" applyFont="1" applyBorder="1" applyAlignment="1">
      <alignment horizontal="right" vertical="center" wrapText="1" readingOrder="1"/>
    </xf>
    <xf numFmtId="164" fontId="12" fillId="0" borderId="13" xfId="0" applyNumberFormat="1" applyFont="1" applyBorder="1" applyAlignment="1">
      <alignment horizontal="right" vertical="center" wrapText="1" readingOrder="1"/>
    </xf>
    <xf numFmtId="165" fontId="12" fillId="0" borderId="13" xfId="0" applyNumberFormat="1" applyFont="1" applyBorder="1" applyAlignment="1">
      <alignment horizontal="right" vertical="center" wrapText="1" readingOrder="1"/>
    </xf>
    <xf numFmtId="166" fontId="12" fillId="0" borderId="13" xfId="0" applyNumberFormat="1" applyFont="1" applyBorder="1" applyAlignment="1">
      <alignment horizontal="right" vertical="center" wrapText="1" readingOrder="1"/>
    </xf>
    <xf numFmtId="167" fontId="12" fillId="0" borderId="13" xfId="0" applyNumberFormat="1" applyFont="1" applyBorder="1" applyAlignment="1">
      <alignment horizontal="right" vertical="center" wrapText="1" readingOrder="1"/>
    </xf>
    <xf numFmtId="166" fontId="12" fillId="0" borderId="15" xfId="0" applyNumberFormat="1" applyFont="1" applyBorder="1" applyAlignment="1">
      <alignment horizontal="right" vertical="center" wrapText="1" readingOrder="1"/>
    </xf>
    <xf numFmtId="166" fontId="13" fillId="0" borderId="13" xfId="0" applyNumberFormat="1" applyFont="1" applyBorder="1" applyAlignment="1">
      <alignment horizontal="right" vertical="center" wrapText="1" readingOrder="1"/>
    </xf>
    <xf numFmtId="171" fontId="5" fillId="0" borderId="3" xfId="0" applyNumberFormat="1" applyFont="1" applyBorder="1" applyAlignment="1">
      <alignment horizontal="right" vertical="center" wrapText="1" readingOrder="1"/>
    </xf>
    <xf numFmtId="0" fontId="17" fillId="0" borderId="15" xfId="0" applyFont="1" applyBorder="1" applyAlignment="1">
      <alignment horizontal="center" vertical="center" wrapText="1"/>
    </xf>
    <xf numFmtId="0" fontId="17" fillId="0" borderId="15" xfId="0" applyFont="1" applyBorder="1">
      <alignment wrapText="1"/>
    </xf>
    <xf numFmtId="0" fontId="17" fillId="0" borderId="15" xfId="0" applyFont="1" applyBorder="1" applyAlignment="1">
      <alignment horizontal="justify" vertical="center" wrapText="1"/>
    </xf>
    <xf numFmtId="174" fontId="13" fillId="0" borderId="13" xfId="0" applyNumberFormat="1" applyFont="1" applyBorder="1" applyAlignment="1">
      <alignment horizontal="left" vertical="center" wrapText="1" readingOrder="1"/>
    </xf>
    <xf numFmtId="14" fontId="17" fillId="0" borderId="15" xfId="0" quotePrefix="1" applyNumberFormat="1" applyFont="1" applyBorder="1" applyAlignment="1">
      <alignment horizontal="justify" vertical="center" wrapText="1"/>
    </xf>
    <xf numFmtId="0" fontId="23" fillId="0" borderId="0" xfId="0" applyFont="1" applyAlignment="1"/>
    <xf numFmtId="0" fontId="28" fillId="0" borderId="0" xfId="0" applyFont="1" applyAlignment="1"/>
    <xf numFmtId="0" fontId="23" fillId="0" borderId="26" xfId="0" applyFont="1" applyBorder="1" applyAlignment="1">
      <alignment horizontal="center" vertical="center"/>
    </xf>
    <xf numFmtId="0" fontId="23" fillId="0" borderId="26" xfId="0" applyFont="1" applyBorder="1" applyAlignment="1">
      <alignment horizontal="center" vertical="center" wrapText="1"/>
    </xf>
    <xf numFmtId="0" fontId="28" fillId="0" borderId="26" xfId="0" applyFont="1" applyBorder="1" applyAlignment="1">
      <alignment horizontal="left" vertical="top"/>
    </xf>
    <xf numFmtId="0" fontId="28" fillId="0" borderId="26" xfId="0" applyFont="1" applyBorder="1" applyAlignment="1">
      <alignment horizontal="center" vertical="top"/>
    </xf>
    <xf numFmtId="174" fontId="30" fillId="0" borderId="25" xfId="9" applyNumberFormat="1" applyFont="1" applyBorder="1" applyAlignment="1">
      <alignment horizontal="center" vertical="center" wrapText="1" readingOrder="1"/>
    </xf>
    <xf numFmtId="2" fontId="30" fillId="0" borderId="25" xfId="9" applyNumberFormat="1" applyFont="1" applyBorder="1" applyAlignment="1">
      <alignment horizontal="center" vertical="center" wrapText="1" readingOrder="1"/>
    </xf>
    <xf numFmtId="2" fontId="28" fillId="0" borderId="26" xfId="0" applyNumberFormat="1" applyFont="1" applyBorder="1" applyAlignment="1">
      <alignment horizontal="center" vertical="center" wrapText="1"/>
    </xf>
    <xf numFmtId="2" fontId="28" fillId="0" borderId="0" xfId="0" applyNumberFormat="1" applyFont="1" applyAlignment="1"/>
    <xf numFmtId="174" fontId="28" fillId="0" borderId="0" xfId="0" applyNumberFormat="1" applyFont="1" applyAlignment="1"/>
    <xf numFmtId="0" fontId="23" fillId="0" borderId="26" xfId="0" applyFont="1" applyBorder="1" applyAlignment="1">
      <alignment horizontal="center"/>
    </xf>
    <xf numFmtId="2" fontId="28" fillId="0" borderId="26" xfId="0" applyNumberFormat="1" applyFont="1" applyBorder="1" applyAlignment="1">
      <alignment horizontal="center"/>
    </xf>
    <xf numFmtId="0" fontId="28" fillId="0" borderId="24" xfId="0" applyFont="1" applyBorder="1" applyAlignment="1">
      <alignment horizontal="left" vertical="top"/>
    </xf>
    <xf numFmtId="0" fontId="28" fillId="0" borderId="0" xfId="0" applyFont="1" applyAlignment="1">
      <alignment horizontal="left" vertical="top"/>
    </xf>
    <xf numFmtId="174" fontId="30" fillId="0" borderId="0" xfId="0" applyNumberFormat="1" applyFont="1" applyAlignment="1">
      <alignment horizontal="center" vertical="center" wrapText="1" readingOrder="1"/>
    </xf>
    <xf numFmtId="39" fontId="28" fillId="0" borderId="0" xfId="0" applyNumberFormat="1" applyFont="1" applyAlignment="1"/>
    <xf numFmtId="0" fontId="23" fillId="0" borderId="24" xfId="0" applyFont="1" applyBorder="1" applyAlignment="1">
      <alignment horizontal="center" vertical="center"/>
    </xf>
    <xf numFmtId="0" fontId="23" fillId="0" borderId="24" xfId="0" applyFont="1" applyBorder="1" applyAlignment="1">
      <alignment horizontal="center" vertical="center" wrapText="1"/>
    </xf>
    <xf numFmtId="0" fontId="28" fillId="0" borderId="24" xfId="0" applyFont="1" applyBorder="1" applyAlignment="1">
      <alignment horizontal="center" vertical="center"/>
    </xf>
    <xf numFmtId="0" fontId="28" fillId="0" borderId="24" xfId="0" applyFont="1" applyBorder="1" applyAlignment="1">
      <alignment horizontal="center" vertical="center" wrapText="1"/>
    </xf>
    <xf numFmtId="0" fontId="23" fillId="0" borderId="24" xfId="0" applyFont="1" applyBorder="1" applyAlignment="1">
      <alignment horizontal="center"/>
    </xf>
    <xf numFmtId="0" fontId="28" fillId="0" borderId="24" xfId="0" applyFont="1" applyBorder="1" applyAlignment="1"/>
    <xf numFmtId="2" fontId="28" fillId="0" borderId="24" xfId="0" applyNumberFormat="1" applyFont="1" applyBorder="1" applyAlignment="1">
      <alignment horizontal="center"/>
    </xf>
    <xf numFmtId="0" fontId="28" fillId="0" borderId="24" xfId="0" applyFont="1" applyBorder="1" applyAlignment="1">
      <alignment horizontal="center" vertical="top" wrapText="1"/>
    </xf>
    <xf numFmtId="37" fontId="28" fillId="0" borderId="0" xfId="0" applyNumberFormat="1" applyFont="1" applyAlignment="1"/>
    <xf numFmtId="0" fontId="28" fillId="0" borderId="0" xfId="0" applyFont="1" applyAlignment="1">
      <alignment horizontal="right" vertical="top" wrapText="1"/>
    </xf>
    <xf numFmtId="176" fontId="28" fillId="0" borderId="0" xfId="0" applyNumberFormat="1" applyFont="1" applyAlignment="1">
      <alignment horizontal="right" vertical="top" wrapText="1"/>
    </xf>
    <xf numFmtId="2" fontId="28" fillId="0" borderId="0" xfId="0" applyNumberFormat="1" applyFont="1" applyAlignment="1">
      <alignment horizontal="center"/>
    </xf>
    <xf numFmtId="10" fontId="28" fillId="0" borderId="0" xfId="0" applyNumberFormat="1" applyFont="1" applyAlignment="1">
      <alignment horizontal="center"/>
    </xf>
    <xf numFmtId="0" fontId="28" fillId="0" borderId="0" xfId="0" applyFont="1" applyAlignment="1" applyProtection="1">
      <alignment horizontal="left"/>
      <protection locked="0"/>
    </xf>
    <xf numFmtId="0" fontId="28" fillId="0" borderId="0" xfId="0" applyFont="1" applyAlignment="1">
      <alignment horizontal="left" vertical="top" wrapText="1"/>
    </xf>
    <xf numFmtId="4" fontId="28" fillId="0" borderId="0" xfId="0" applyNumberFormat="1" applyFont="1" applyAlignment="1"/>
    <xf numFmtId="0" fontId="19" fillId="0" borderId="24" xfId="0" applyFont="1" applyBorder="1" applyAlignment="1">
      <alignment horizontal="center" vertical="center"/>
    </xf>
    <xf numFmtId="0" fontId="19" fillId="0" borderId="24" xfId="0" applyFont="1" applyBorder="1" applyAlignment="1">
      <alignment horizontal="center" vertical="center" wrapText="1"/>
    </xf>
    <xf numFmtId="0" fontId="31" fillId="0" borderId="24" xfId="0" applyFont="1" applyBorder="1" applyAlignment="1">
      <alignment horizontal="center" vertical="center" wrapText="1"/>
    </xf>
    <xf numFmtId="43" fontId="28" fillId="0" borderId="0" xfId="3" applyFont="1" applyFill="1"/>
    <xf numFmtId="0" fontId="9" fillId="0" borderId="15" xfId="0" applyFont="1" applyBorder="1" applyAlignment="1">
      <alignment horizontal="center" vertical="center" wrapText="1" readingOrder="1"/>
    </xf>
    <xf numFmtId="43" fontId="0" fillId="0" borderId="0" xfId="3" applyFont="1" applyFill="1" applyAlignment="1">
      <alignment wrapText="1"/>
    </xf>
    <xf numFmtId="0" fontId="7" fillId="0" borderId="4" xfId="0" applyFont="1" applyBorder="1" applyAlignment="1">
      <alignment horizontal="left" vertical="center" wrapText="1" readingOrder="1"/>
    </xf>
    <xf numFmtId="0" fontId="7" fillId="0" borderId="4" xfId="0" applyFont="1" applyBorder="1" applyAlignment="1">
      <alignment horizontal="right" vertical="center" wrapText="1" readingOrder="1"/>
    </xf>
    <xf numFmtId="0" fontId="12" fillId="0" borderId="4" xfId="0" applyFont="1" applyBorder="1" applyAlignment="1">
      <alignment horizontal="left" vertical="center" wrapText="1" readingOrder="1"/>
    </xf>
    <xf numFmtId="0" fontId="13" fillId="0" borderId="4" xfId="0" applyFont="1" applyBorder="1" applyAlignment="1">
      <alignment horizontal="left" vertical="center" wrapText="1" readingOrder="1"/>
    </xf>
    <xf numFmtId="164" fontId="5" fillId="0" borderId="13" xfId="0" applyNumberFormat="1" applyFont="1" applyBorder="1" applyAlignment="1">
      <alignment horizontal="right" vertical="center" wrapText="1" readingOrder="1"/>
    </xf>
    <xf numFmtId="0" fontId="5" fillId="0" borderId="13" xfId="0" applyFont="1" applyBorder="1" applyAlignment="1">
      <alignment horizontal="left" vertical="center" wrapText="1" readingOrder="1"/>
    </xf>
    <xf numFmtId="166" fontId="13" fillId="0" borderId="13" xfId="0" applyNumberFormat="1" applyFont="1" applyBorder="1" applyAlignment="1">
      <alignment horizontal="left" vertical="center" wrapText="1" readingOrder="1"/>
    </xf>
    <xf numFmtId="0" fontId="20" fillId="0" borderId="0" xfId="0" applyFont="1" applyAlignment="1"/>
    <xf numFmtId="165" fontId="5" fillId="0" borderId="13" xfId="0" applyNumberFormat="1" applyFont="1" applyBorder="1" applyAlignment="1">
      <alignment horizontal="right" vertical="center" wrapText="1" readingOrder="1"/>
    </xf>
    <xf numFmtId="166" fontId="5" fillId="0" borderId="13" xfId="0" applyNumberFormat="1" applyFont="1" applyBorder="1" applyAlignment="1">
      <alignment horizontal="right" vertical="center" wrapText="1" readingOrder="1"/>
    </xf>
    <xf numFmtId="167" fontId="5" fillId="0" borderId="13" xfId="0" applyNumberFormat="1" applyFont="1" applyBorder="1" applyAlignment="1">
      <alignment horizontal="right" vertical="center" wrapText="1" readingOrder="1"/>
    </xf>
    <xf numFmtId="0" fontId="5" fillId="0" borderId="13" xfId="0" applyFont="1" applyBorder="1" applyAlignment="1">
      <alignment horizontal="right" vertical="center" wrapText="1" readingOrder="1"/>
    </xf>
    <xf numFmtId="0" fontId="17" fillId="0" borderId="0" xfId="0" applyFont="1" applyAlignment="1"/>
    <xf numFmtId="0" fontId="21" fillId="0" borderId="0" xfId="0" applyFont="1" applyAlignment="1"/>
    <xf numFmtId="0" fontId="19" fillId="0" borderId="24" xfId="0" applyFont="1" applyBorder="1" applyAlignment="1">
      <alignment horizontal="center" wrapText="1"/>
    </xf>
    <xf numFmtId="0" fontId="28" fillId="0" borderId="24" xfId="0" applyFont="1" applyBorder="1" applyAlignment="1">
      <alignment horizontal="left" vertical="center"/>
    </xf>
    <xf numFmtId="4" fontId="28" fillId="0" borderId="24" xfId="0" applyNumberFormat="1" applyFont="1" applyBorder="1" applyAlignment="1">
      <alignment horizontal="right" vertical="center"/>
    </xf>
    <xf numFmtId="0" fontId="12" fillId="0" borderId="14" xfId="0" applyFont="1" applyBorder="1" applyAlignment="1">
      <alignment horizontal="left" vertical="center" wrapText="1" readingOrder="1"/>
    </xf>
    <xf numFmtId="0" fontId="13" fillId="0" borderId="14" xfId="0" applyFont="1" applyBorder="1" applyAlignment="1">
      <alignment horizontal="left" vertical="center" wrapText="1" readingOrder="1"/>
    </xf>
    <xf numFmtId="0" fontId="19" fillId="0" borderId="15" xfId="0" applyFont="1" applyBorder="1" applyAlignment="1">
      <alignment horizontal="center" vertical="center" wrapText="1"/>
    </xf>
    <xf numFmtId="0" fontId="28" fillId="0" borderId="15" xfId="0" applyFont="1" applyBorder="1" applyAlignment="1">
      <alignment horizontal="left" vertical="center"/>
    </xf>
    <xf numFmtId="0" fontId="28" fillId="0" borderId="15" xfId="0" applyFont="1" applyBorder="1" applyAlignment="1">
      <alignment horizontal="center" vertical="center"/>
    </xf>
    <xf numFmtId="4" fontId="28" fillId="0" borderId="15" xfId="0" applyNumberFormat="1" applyFont="1" applyBorder="1" applyAlignment="1">
      <alignment horizontal="center" vertical="center"/>
    </xf>
    <xf numFmtId="0" fontId="17" fillId="0" borderId="15" xfId="0" applyFont="1" applyBorder="1" applyAlignment="1">
      <alignment horizontal="justify" vertical="center"/>
    </xf>
    <xf numFmtId="0" fontId="28" fillId="0" borderId="26" xfId="0" applyFont="1" applyBorder="1" applyAlignment="1">
      <alignment horizontal="center" vertical="center"/>
    </xf>
    <xf numFmtId="0" fontId="28" fillId="0" borderId="26" xfId="0" applyFont="1" applyBorder="1" applyAlignment="1">
      <alignment horizontal="center" vertical="center" wrapText="1"/>
    </xf>
    <xf numFmtId="0" fontId="28" fillId="0" borderId="26" xfId="0" applyFont="1" applyBorder="1" applyAlignment="1"/>
    <xf numFmtId="0" fontId="28" fillId="0" borderId="26" xfId="0" applyFont="1" applyBorder="1" applyAlignment="1">
      <alignment horizontal="center" vertical="top" wrapText="1"/>
    </xf>
    <xf numFmtId="0" fontId="19" fillId="0" borderId="26" xfId="0" applyFont="1" applyBorder="1" applyAlignment="1">
      <alignment horizontal="center" vertical="center"/>
    </xf>
    <xf numFmtId="0" fontId="19" fillId="0" borderId="26" xfId="0" applyFont="1" applyBorder="1" applyAlignment="1">
      <alignment horizontal="center" vertical="center" wrapText="1"/>
    </xf>
    <xf numFmtId="0" fontId="31" fillId="0" borderId="26" xfId="0" applyFont="1" applyBorder="1" applyAlignment="1">
      <alignment horizontal="center" vertical="center" wrapText="1"/>
    </xf>
    <xf numFmtId="167" fontId="17" fillId="0" borderId="13" xfId="0" applyNumberFormat="1" applyFont="1" applyBorder="1" applyAlignment="1">
      <alignment horizontal="right" vertical="center" wrapText="1" readingOrder="1"/>
    </xf>
    <xf numFmtId="0" fontId="17" fillId="0" borderId="0" xfId="0" applyFont="1">
      <alignment wrapText="1"/>
    </xf>
    <xf numFmtId="0" fontId="18" fillId="0" borderId="0" xfId="0" applyFont="1" applyAlignment="1"/>
    <xf numFmtId="0" fontId="24" fillId="0" borderId="15" xfId="0" applyFont="1" applyBorder="1" applyAlignment="1">
      <alignment horizontal="left" wrapText="1"/>
    </xf>
    <xf numFmtId="0" fontId="24" fillId="0" borderId="15" xfId="0" applyFont="1" applyBorder="1" applyAlignment="1">
      <alignment horizontal="center" wrapText="1"/>
    </xf>
    <xf numFmtId="0" fontId="17" fillId="0" borderId="15" xfId="0" applyFont="1" applyBorder="1" applyAlignment="1">
      <alignment horizontal="left" vertical="center" wrapText="1"/>
    </xf>
    <xf numFmtId="0" fontId="17" fillId="0" borderId="15" xfId="0" applyFont="1" applyBorder="1" applyAlignment="1">
      <alignment horizontal="center" vertical="center"/>
    </xf>
    <xf numFmtId="4" fontId="17" fillId="0" borderId="15" xfId="0" applyNumberFormat="1" applyFont="1" applyBorder="1" applyAlignment="1">
      <alignment horizontal="center" vertical="center"/>
    </xf>
    <xf numFmtId="0" fontId="14" fillId="0" borderId="13" xfId="0" applyFont="1" applyBorder="1" applyAlignment="1">
      <alignment horizontal="left" vertical="center" wrapText="1" readingOrder="1"/>
    </xf>
    <xf numFmtId="0" fontId="8" fillId="0" borderId="3" xfId="0" applyFont="1" applyBorder="1" applyAlignment="1">
      <alignment horizontal="left" vertical="center" wrapText="1" readingOrder="1"/>
    </xf>
    <xf numFmtId="0" fontId="8" fillId="0" borderId="3" xfId="0" applyFont="1" applyBorder="1" applyAlignment="1">
      <alignment horizontal="right" vertical="center" wrapText="1" readingOrder="1"/>
    </xf>
    <xf numFmtId="172" fontId="5" fillId="0" borderId="3" xfId="0" applyNumberFormat="1" applyFont="1" applyBorder="1" applyAlignment="1">
      <alignment horizontal="right" vertical="center" wrapText="1" readingOrder="1"/>
    </xf>
    <xf numFmtId="0" fontId="5" fillId="0" borderId="4" xfId="0" applyFont="1" applyBorder="1" applyAlignment="1">
      <alignment horizontal="left" vertical="center" wrapText="1" readingOrder="1"/>
    </xf>
    <xf numFmtId="0" fontId="6" fillId="0" borderId="4" xfId="0" applyFont="1" applyBorder="1" applyAlignment="1">
      <alignment horizontal="left" vertical="center" wrapText="1" readingOrder="1"/>
    </xf>
    <xf numFmtId="10" fontId="0" fillId="0" borderId="0" xfId="4" applyNumberFormat="1" applyFont="1" applyFill="1" applyAlignment="1">
      <alignment wrapText="1"/>
    </xf>
    <xf numFmtId="0" fontId="13" fillId="0" borderId="13" xfId="10" applyFont="1" applyBorder="1" applyAlignment="1">
      <alignment horizontal="left" vertical="center" wrapText="1" readingOrder="1"/>
    </xf>
    <xf numFmtId="0" fontId="0" fillId="0" borderId="0" xfId="0" applyAlignment="1">
      <alignment vertical="center" wrapText="1"/>
    </xf>
    <xf numFmtId="0" fontId="20" fillId="0" borderId="0" xfId="6">
      <alignment wrapText="1"/>
    </xf>
    <xf numFmtId="0" fontId="19" fillId="0" borderId="6" xfId="5" applyFont="1" applyBorder="1" applyAlignment="1">
      <alignment horizontal="center" vertical="center" wrapText="1"/>
    </xf>
    <xf numFmtId="0" fontId="19" fillId="0" borderId="15" xfId="5" applyFont="1" applyBorder="1" applyAlignment="1">
      <alignment horizontal="center" vertical="center" wrapText="1"/>
    </xf>
    <xf numFmtId="0" fontId="21" fillId="0" borderId="15" xfId="5" applyFont="1" applyBorder="1"/>
    <xf numFmtId="0" fontId="21" fillId="0" borderId="15" xfId="5" applyFont="1" applyBorder="1" applyAlignment="1">
      <alignment wrapText="1"/>
    </xf>
    <xf numFmtId="4" fontId="17" fillId="0" borderId="15" xfId="0" applyNumberFormat="1" applyFont="1" applyBorder="1" applyAlignment="1">
      <alignment vertical="center"/>
    </xf>
    <xf numFmtId="173" fontId="21" fillId="0" borderId="15" xfId="5" applyNumberFormat="1" applyFont="1" applyBorder="1"/>
    <xf numFmtId="0" fontId="17" fillId="0" borderId="0" xfId="0" applyFont="1" applyAlignment="1">
      <alignment vertical="center" wrapText="1"/>
    </xf>
    <xf numFmtId="0" fontId="17" fillId="0" borderId="0" xfId="0" applyFont="1" applyAlignment="1">
      <alignment vertical="center"/>
    </xf>
    <xf numFmtId="2" fontId="17" fillId="0" borderId="0" xfId="0" applyNumberFormat="1" applyFont="1" applyAlignment="1">
      <alignment vertical="center"/>
    </xf>
    <xf numFmtId="4" fontId="17" fillId="0" borderId="0" xfId="0" applyNumberFormat="1" applyFont="1" applyAlignment="1">
      <alignment vertical="center"/>
    </xf>
    <xf numFmtId="0" fontId="21" fillId="0" borderId="0" xfId="5" applyFont="1" applyAlignment="1">
      <alignment vertical="center" wrapText="1"/>
    </xf>
    <xf numFmtId="0" fontId="23" fillId="0" borderId="0" xfId="0" applyFont="1" applyAlignment="1">
      <alignment vertical="top" wrapText="1"/>
    </xf>
    <xf numFmtId="0" fontId="28" fillId="0" borderId="0" xfId="0" applyFont="1" applyAlignment="1">
      <alignment horizontal="center"/>
    </xf>
    <xf numFmtId="2" fontId="28" fillId="0" borderId="0" xfId="0" applyNumberFormat="1" applyFont="1" applyAlignment="1">
      <alignment horizontal="right"/>
    </xf>
    <xf numFmtId="173" fontId="28" fillId="0" borderId="0" xfId="0" applyNumberFormat="1" applyFont="1" applyAlignment="1"/>
    <xf numFmtId="0" fontId="12" fillId="0" borderId="8" xfId="0" applyFont="1" applyBorder="1" applyAlignment="1">
      <alignment horizontal="right" vertical="top" wrapText="1" readingOrder="1"/>
    </xf>
    <xf numFmtId="0" fontId="13" fillId="0" borderId="8" xfId="0" applyFont="1" applyBorder="1" applyAlignment="1">
      <alignment horizontal="left" vertical="center" wrapText="1" readingOrder="1"/>
    </xf>
    <xf numFmtId="166" fontId="12" fillId="0" borderId="6" xfId="0" applyNumberFormat="1" applyFont="1" applyBorder="1" applyAlignment="1">
      <alignment horizontal="right" vertical="center" wrapText="1" readingOrder="1"/>
    </xf>
    <xf numFmtId="0" fontId="13" fillId="0" borderId="25" xfId="0" applyFont="1" applyBorder="1" applyAlignment="1">
      <alignment horizontal="left" vertical="center" wrapText="1" readingOrder="1"/>
    </xf>
    <xf numFmtId="0" fontId="18" fillId="0" borderId="0" xfId="0" applyFont="1" applyAlignment="1">
      <alignment vertical="center"/>
    </xf>
    <xf numFmtId="0" fontId="19" fillId="0" borderId="23" xfId="5" applyFont="1" applyBorder="1" applyAlignment="1">
      <alignment horizontal="center" vertical="center" wrapText="1"/>
    </xf>
    <xf numFmtId="0" fontId="24" fillId="0" borderId="15" xfId="2" applyFont="1" applyBorder="1" applyAlignment="1">
      <alignment horizontal="center" vertical="center"/>
    </xf>
    <xf numFmtId="0" fontId="18" fillId="0" borderId="15" xfId="2" applyFont="1" applyBorder="1" applyAlignment="1">
      <alignment vertical="center"/>
    </xf>
    <xf numFmtId="0" fontId="18" fillId="0" borderId="15" xfId="2" applyFont="1" applyBorder="1" applyAlignment="1">
      <alignment vertical="center" wrapText="1"/>
    </xf>
    <xf numFmtId="0" fontId="24" fillId="0" borderId="15" xfId="2" applyFont="1" applyBorder="1" applyAlignment="1">
      <alignment horizontal="center" vertical="center" wrapText="1"/>
    </xf>
    <xf numFmtId="0" fontId="25" fillId="0" borderId="0" xfId="9" applyFont="1" applyAlignment="1">
      <alignment horizontal="center" vertical="center"/>
    </xf>
    <xf numFmtId="0" fontId="18" fillId="0" borderId="15" xfId="2" applyFont="1" applyBorder="1" applyAlignment="1">
      <alignment horizontal="left" vertical="center"/>
    </xf>
    <xf numFmtId="2" fontId="18" fillId="0" borderId="15" xfId="2" applyNumberFormat="1" applyFont="1" applyBorder="1" applyAlignment="1">
      <alignment horizontal="right" vertical="center" wrapText="1"/>
    </xf>
    <xf numFmtId="4" fontId="18" fillId="0" borderId="15" xfId="2" applyNumberFormat="1" applyFont="1" applyBorder="1" applyAlignment="1">
      <alignment horizontal="right" vertical="center"/>
    </xf>
    <xf numFmtId="10" fontId="18" fillId="0" borderId="15" xfId="4" applyNumberFormat="1" applyFont="1" applyFill="1" applyBorder="1" applyAlignment="1">
      <alignment vertical="center" wrapText="1"/>
    </xf>
    <xf numFmtId="4" fontId="26" fillId="0" borderId="0" xfId="2" applyNumberFormat="1" applyFont="1" applyAlignment="1">
      <alignment vertical="center"/>
    </xf>
    <xf numFmtId="0" fontId="27" fillId="0" borderId="15" xfId="0" applyFont="1" applyBorder="1" applyAlignment="1">
      <alignment horizontal="justify" vertical="center" wrapText="1"/>
    </xf>
    <xf numFmtId="0" fontId="28" fillId="0" borderId="24" xfId="0" applyFont="1" applyBorder="1" applyAlignment="1">
      <alignment horizontal="center" vertical="top"/>
    </xf>
    <xf numFmtId="171" fontId="5" fillId="0" borderId="13" xfId="0" applyNumberFormat="1" applyFont="1" applyBorder="1" applyAlignment="1">
      <alignment horizontal="right" vertical="center" wrapText="1" readingOrder="1"/>
    </xf>
    <xf numFmtId="0" fontId="5" fillId="0" borderId="13" xfId="0" applyFont="1" applyBorder="1" applyAlignment="1">
      <alignment horizontal="right" vertical="top" wrapText="1" readingOrder="1"/>
    </xf>
    <xf numFmtId="0" fontId="6" fillId="0" borderId="13" xfId="0" applyFont="1" applyBorder="1" applyAlignment="1">
      <alignment horizontal="left" vertical="center" wrapText="1" readingOrder="1"/>
    </xf>
    <xf numFmtId="0" fontId="6" fillId="0" borderId="13" xfId="0" applyFont="1" applyBorder="1" applyAlignment="1">
      <alignment horizontal="right" vertical="center" wrapText="1" readingOrder="1"/>
    </xf>
    <xf numFmtId="167" fontId="6" fillId="0" borderId="13" xfId="0" applyNumberFormat="1" applyFont="1" applyBorder="1" applyAlignment="1">
      <alignment horizontal="right" vertical="center" wrapText="1" readingOrder="1"/>
    </xf>
    <xf numFmtId="0" fontId="7" fillId="0" borderId="13" xfId="0" applyFont="1" applyBorder="1" applyAlignment="1">
      <alignment horizontal="left" vertical="center" wrapText="1" readingOrder="1"/>
    </xf>
    <xf numFmtId="0" fontId="7" fillId="0" borderId="13" xfId="0" applyFont="1" applyBorder="1" applyAlignment="1">
      <alignment horizontal="right" vertical="center" wrapText="1" readingOrder="1"/>
    </xf>
    <xf numFmtId="166" fontId="6" fillId="0" borderId="13" xfId="0" applyNumberFormat="1" applyFont="1" applyBorder="1" applyAlignment="1">
      <alignment horizontal="right" vertical="center" wrapText="1" readingOrder="1"/>
    </xf>
    <xf numFmtId="168" fontId="6" fillId="0" borderId="13" xfId="0" applyNumberFormat="1" applyFont="1" applyBorder="1" applyAlignment="1">
      <alignment horizontal="right" vertical="center" wrapText="1" readingOrder="1"/>
    </xf>
    <xf numFmtId="0" fontId="14" fillId="0" borderId="0" xfId="11" applyFont="1" applyAlignment="1">
      <alignment horizontal="left" vertical="center" wrapText="1" readingOrder="1"/>
    </xf>
    <xf numFmtId="0" fontId="3" fillId="0" borderId="0" xfId="11" applyAlignment="1">
      <alignment wrapText="1"/>
    </xf>
    <xf numFmtId="169" fontId="5" fillId="0" borderId="13" xfId="0" applyNumberFormat="1" applyFont="1" applyBorder="1" applyAlignment="1">
      <alignment horizontal="right" vertical="center" wrapText="1" readingOrder="1"/>
    </xf>
    <xf numFmtId="0" fontId="20" fillId="0" borderId="0" xfId="9">
      <alignment wrapText="1"/>
    </xf>
    <xf numFmtId="0" fontId="23" fillId="0" borderId="9" xfId="0" applyFont="1" applyBorder="1" applyAlignment="1">
      <alignment horizontal="center" vertical="center"/>
    </xf>
    <xf numFmtId="0" fontId="23" fillId="0" borderId="9" xfId="0" applyFont="1" applyBorder="1" applyAlignment="1">
      <alignment horizontal="center" vertical="center" wrapText="1"/>
    </xf>
    <xf numFmtId="0" fontId="28" fillId="0" borderId="9" xfId="0" applyFont="1" applyBorder="1" applyAlignment="1">
      <alignment horizontal="left" vertical="top"/>
    </xf>
    <xf numFmtId="39" fontId="28" fillId="0" borderId="9" xfId="3" applyNumberFormat="1" applyFont="1" applyFill="1" applyBorder="1" applyAlignment="1">
      <alignment horizontal="center"/>
    </xf>
    <xf numFmtId="0" fontId="28" fillId="0" borderId="9" xfId="0" applyFont="1" applyBorder="1" applyAlignment="1">
      <alignment horizontal="center" vertical="center"/>
    </xf>
    <xf numFmtId="0" fontId="28" fillId="0" borderId="9" xfId="0" applyFont="1" applyBorder="1" applyAlignment="1">
      <alignment horizontal="center" vertical="center" wrapText="1"/>
    </xf>
    <xf numFmtId="0" fontId="23" fillId="0" borderId="9" xfId="0" applyFont="1" applyBorder="1" applyAlignment="1">
      <alignment horizontal="center"/>
    </xf>
    <xf numFmtId="0" fontId="28" fillId="0" borderId="9" xfId="0" applyFont="1" applyBorder="1" applyAlignment="1"/>
    <xf numFmtId="2" fontId="28" fillId="0" borderId="9" xfId="0" applyNumberFormat="1" applyFont="1" applyBorder="1" applyAlignment="1">
      <alignment horizontal="center"/>
    </xf>
    <xf numFmtId="175" fontId="28" fillId="0" borderId="9" xfId="3" applyNumberFormat="1" applyFont="1" applyFill="1" applyBorder="1" applyAlignment="1">
      <alignment horizontal="left" vertical="top"/>
    </xf>
    <xf numFmtId="0" fontId="28" fillId="0" borderId="9" xfId="0" applyFont="1" applyBorder="1" applyAlignment="1">
      <alignment horizontal="center" vertical="top" wrapText="1"/>
    </xf>
    <xf numFmtId="0" fontId="19" fillId="0" borderId="9" xfId="0" applyFont="1" applyBorder="1" applyAlignment="1">
      <alignment horizontal="center" vertical="center"/>
    </xf>
    <xf numFmtId="0" fontId="19" fillId="0" borderId="9" xfId="0" applyFont="1" applyBorder="1" applyAlignment="1">
      <alignment horizontal="center" vertical="center" wrapText="1"/>
    </xf>
    <xf numFmtId="0" fontId="31" fillId="0" borderId="9" xfId="0" applyFont="1" applyBorder="1" applyAlignment="1">
      <alignment horizontal="center" vertical="center" wrapText="1"/>
    </xf>
    <xf numFmtId="43" fontId="28" fillId="0" borderId="9" xfId="3" applyFont="1" applyFill="1" applyBorder="1" applyAlignment="1">
      <alignment horizontal="left" vertical="top"/>
    </xf>
    <xf numFmtId="14" fontId="28" fillId="0" borderId="9" xfId="3" applyNumberFormat="1" applyFont="1" applyFill="1" applyBorder="1" applyAlignment="1">
      <alignment horizontal="center" vertical="top"/>
    </xf>
    <xf numFmtId="43" fontId="28" fillId="0" borderId="0" xfId="3" applyFont="1"/>
    <xf numFmtId="0" fontId="12" fillId="0" borderId="10" xfId="0" applyFont="1" applyBorder="1" applyAlignment="1">
      <alignment horizontal="left" vertical="center" wrapText="1" readingOrder="1"/>
    </xf>
    <xf numFmtId="0" fontId="12" fillId="0" borderId="12" xfId="0" applyFont="1" applyBorder="1" applyAlignment="1">
      <alignment horizontal="left" vertical="center" wrapText="1" readingOrder="1"/>
    </xf>
    <xf numFmtId="0" fontId="15" fillId="0" borderId="0" xfId="0" applyFont="1" applyAlignment="1">
      <alignment horizontal="left" vertical="top" wrapText="1"/>
    </xf>
    <xf numFmtId="0" fontId="9" fillId="0" borderId="7" xfId="0" applyFont="1" applyBorder="1" applyAlignment="1">
      <alignment horizontal="center" vertical="center" wrapText="1" readingOrder="1"/>
    </xf>
    <xf numFmtId="0" fontId="9" fillId="0" borderId="9" xfId="0" applyFont="1" applyBorder="1" applyAlignment="1">
      <alignment horizontal="center" vertical="center" wrapText="1" readingOrder="1"/>
    </xf>
    <xf numFmtId="0" fontId="12" fillId="0" borderId="0" xfId="0" applyFont="1" applyAlignment="1">
      <alignment horizontal="left" vertical="center" wrapText="1" readingOrder="1"/>
    </xf>
    <xf numFmtId="0" fontId="13" fillId="0" borderId="10" xfId="0" applyFont="1" applyBorder="1" applyAlignment="1">
      <alignment horizontal="left" vertical="center" wrapText="1" readingOrder="1"/>
    </xf>
    <xf numFmtId="0" fontId="13" fillId="0" borderId="11" xfId="0" applyFont="1" applyBorder="1" applyAlignment="1">
      <alignment horizontal="left" vertical="center" wrapText="1" readingOrder="1"/>
    </xf>
    <xf numFmtId="0" fontId="13" fillId="0" borderId="12" xfId="0" applyFont="1" applyBorder="1" applyAlignment="1">
      <alignment horizontal="left" vertical="center" wrapText="1" readingOrder="1"/>
    </xf>
    <xf numFmtId="0" fontId="12" fillId="0" borderId="0" xfId="0" applyFont="1" applyAlignment="1">
      <alignment horizontal="justify" vertical="top" wrapText="1" readingOrder="1"/>
    </xf>
    <xf numFmtId="0" fontId="12" fillId="0" borderId="0" xfId="0" quotePrefix="1" applyFont="1" applyAlignment="1">
      <alignment horizontal="left" vertical="center" wrapText="1" readingOrder="1"/>
    </xf>
    <xf numFmtId="0" fontId="23" fillId="0" borderId="0" xfId="0" applyFont="1" applyAlignment="1">
      <alignment horizontal="center"/>
    </xf>
    <xf numFmtId="0" fontId="12" fillId="0" borderId="17" xfId="0" applyFont="1" applyBorder="1" applyAlignment="1">
      <alignment horizontal="left" vertical="center" wrapText="1" readingOrder="1"/>
    </xf>
    <xf numFmtId="0" fontId="12" fillId="0" borderId="18" xfId="0" applyFont="1" applyBorder="1" applyAlignment="1">
      <alignment horizontal="left" vertical="center" wrapText="1" readingOrder="1"/>
    </xf>
    <xf numFmtId="0" fontId="12" fillId="0" borderId="19" xfId="0" applyFont="1" applyBorder="1" applyAlignment="1">
      <alignment horizontal="left" vertical="center" wrapText="1" readingOrder="1"/>
    </xf>
    <xf numFmtId="0" fontId="12" fillId="0" borderId="15" xfId="0" applyFont="1" applyBorder="1" applyAlignment="1">
      <alignment horizontal="left" vertical="center" wrapText="1" readingOrder="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4" fillId="0" borderId="17" xfId="2" applyFont="1" applyBorder="1" applyAlignment="1">
      <alignment horizontal="center" vertical="center"/>
    </xf>
    <xf numFmtId="0" fontId="24" fillId="0" borderId="18" xfId="2" applyFont="1" applyBorder="1" applyAlignment="1">
      <alignment horizontal="center" vertical="center"/>
    </xf>
    <xf numFmtId="0" fontId="24" fillId="0" borderId="19" xfId="2" applyFont="1" applyBorder="1" applyAlignment="1">
      <alignment horizontal="center" vertical="center"/>
    </xf>
    <xf numFmtId="0" fontId="24" fillId="0" borderId="15" xfId="2" applyFont="1" applyBorder="1" applyAlignment="1">
      <alignment horizontal="center" vertical="center"/>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8" fillId="0" borderId="19" xfId="2" applyFont="1" applyBorder="1" applyAlignment="1">
      <alignment horizontal="left" vertical="center" wrapText="1"/>
    </xf>
    <xf numFmtId="0" fontId="21" fillId="0" borderId="0" xfId="5" applyFont="1" applyAlignment="1">
      <alignment horizontal="justify" vertical="center" wrapText="1"/>
    </xf>
    <xf numFmtId="0" fontId="24" fillId="0" borderId="17" xfId="2" applyFont="1" applyBorder="1" applyAlignment="1">
      <alignment horizontal="center" vertical="center" wrapText="1"/>
    </xf>
    <xf numFmtId="0" fontId="24" fillId="0" borderId="19" xfId="2" applyFont="1" applyBorder="1" applyAlignment="1">
      <alignment horizontal="center" vertical="center" wrapText="1"/>
    </xf>
    <xf numFmtId="0" fontId="18" fillId="0" borderId="17" xfId="3" applyNumberFormat="1" applyFont="1" applyFill="1" applyBorder="1" applyAlignment="1">
      <alignment horizontal="center" vertical="center"/>
    </xf>
    <xf numFmtId="0" fontId="18" fillId="0" borderId="19" xfId="3" applyNumberFormat="1" applyFont="1" applyFill="1" applyBorder="1" applyAlignment="1">
      <alignment horizontal="center" vertical="center"/>
    </xf>
    <xf numFmtId="0" fontId="9" fillId="0" borderId="15" xfId="0" applyFont="1" applyBorder="1" applyAlignment="1">
      <alignment horizontal="center" vertical="center" wrapText="1" readingOrder="1"/>
    </xf>
    <xf numFmtId="0" fontId="19" fillId="0" borderId="16" xfId="5" applyFont="1" applyBorder="1" applyAlignment="1">
      <alignment horizontal="center" vertical="center"/>
    </xf>
    <xf numFmtId="0" fontId="19" fillId="0" borderId="20" xfId="5" applyFont="1" applyBorder="1" applyAlignment="1">
      <alignment horizontal="center" vertical="center"/>
    </xf>
    <xf numFmtId="0" fontId="19" fillId="0" borderId="6" xfId="5" applyFont="1" applyBorder="1" applyAlignment="1">
      <alignment horizontal="center" vertical="center"/>
    </xf>
    <xf numFmtId="0" fontId="19" fillId="0" borderId="17" xfId="5" applyFont="1" applyBorder="1" applyAlignment="1">
      <alignment horizontal="center" vertical="center"/>
    </xf>
    <xf numFmtId="0" fontId="19" fillId="0" borderId="18" xfId="5" applyFont="1" applyBorder="1" applyAlignment="1">
      <alignment horizontal="center" vertical="center"/>
    </xf>
    <xf numFmtId="0" fontId="19" fillId="0" borderId="19" xfId="5" applyFont="1" applyBorder="1" applyAlignment="1">
      <alignment horizontal="center" vertical="center"/>
    </xf>
    <xf numFmtId="0" fontId="19" fillId="0" borderId="17" xfId="5" applyFont="1" applyBorder="1" applyAlignment="1">
      <alignment horizontal="center" vertical="center" wrapText="1"/>
    </xf>
    <xf numFmtId="0" fontId="19" fillId="0" borderId="18" xfId="5" applyFont="1" applyBorder="1" applyAlignment="1">
      <alignment horizontal="center" vertical="center" wrapText="1"/>
    </xf>
    <xf numFmtId="0" fontId="19" fillId="0" borderId="19" xfId="5" applyFont="1" applyBorder="1" applyAlignment="1">
      <alignment horizontal="center" vertical="center" wrapText="1"/>
    </xf>
    <xf numFmtId="0" fontId="19" fillId="0" borderId="16" xfId="5" applyFont="1" applyBorder="1" applyAlignment="1">
      <alignment horizontal="center" vertical="center" wrapText="1"/>
    </xf>
    <xf numFmtId="0" fontId="19" fillId="0" borderId="6" xfId="5" applyFont="1" applyBorder="1" applyAlignment="1">
      <alignment horizontal="center" vertical="center" wrapText="1"/>
    </xf>
    <xf numFmtId="0" fontId="19" fillId="0" borderId="21" xfId="5" applyFont="1" applyBorder="1" applyAlignment="1">
      <alignment horizontal="center" vertical="center" wrapText="1"/>
    </xf>
    <xf numFmtId="0" fontId="19" fillId="0" borderId="22" xfId="5" applyFont="1" applyBorder="1" applyAlignment="1">
      <alignment horizontal="center" vertical="center" wrapText="1"/>
    </xf>
    <xf numFmtId="0" fontId="5" fillId="0" borderId="1" xfId="0" applyFont="1" applyBorder="1" applyAlignment="1">
      <alignment horizontal="left" vertical="center" wrapText="1" readingOrder="1"/>
    </xf>
    <xf numFmtId="0" fontId="5" fillId="0" borderId="2" xfId="0" applyFont="1" applyBorder="1" applyAlignment="1">
      <alignment horizontal="left" vertical="center" wrapText="1" readingOrder="1"/>
    </xf>
  </cellXfs>
  <cellStyles count="23">
    <cellStyle name="Comma" xfId="3" builtinId="3"/>
    <cellStyle name="Comma 2" xfId="7" xr:uid="{F96BCE90-FA1D-4A81-BB73-67709AF0AFA2}"/>
    <cellStyle name="Comma 2 2" xfId="22" xr:uid="{8488D0EE-FAD5-4F79-91DE-B8D6F3C8CE50}"/>
    <cellStyle name="Comma 2 3" xfId="18" xr:uid="{A6B041A2-6670-406F-8451-B9E8965F41E2}"/>
    <cellStyle name="Comma 3" xfId="19" xr:uid="{9CE8C788-0231-4BD3-BAFB-D4803B00C418}"/>
    <cellStyle name="Comma 4" xfId="15" xr:uid="{80BE89E1-6F4B-447F-B8BA-7C82EAC75DF2}"/>
    <cellStyle name="Hyperlink 2" xfId="1" xr:uid="{CC0A5EF4-B35F-41B4-8E8E-29369AE3B3AA}"/>
    <cellStyle name="Normal" xfId="0" builtinId="0"/>
    <cellStyle name="Normal 2" xfId="9" xr:uid="{DFE12FC9-3BEC-45F0-B4AC-14093317E483}"/>
    <cellStyle name="Normal 2 2" xfId="10" xr:uid="{F5E7BF8B-C95B-4262-A1A7-034833509DAF}"/>
    <cellStyle name="Normal 2 2 2" xfId="5" xr:uid="{18AA2460-F5E7-40D1-96BD-C6BF491AC988}"/>
    <cellStyle name="Normal 2 2 2 2" xfId="12" xr:uid="{F8EDDFC2-A6F6-49AE-922A-C56BAFC61357}"/>
    <cellStyle name="Normal 2 2 2 2 2" xfId="21" xr:uid="{1A7676C9-C7E8-4775-8594-93D8E1AEB6B8}"/>
    <cellStyle name="Normal 2 2 2 3" xfId="17" xr:uid="{FA96E241-5F9C-4EEB-8046-3D12C9081A24}"/>
    <cellStyle name="Normal 2 2 3 2 2 3 2 2 2 2" xfId="2" xr:uid="{71E7A5D1-E358-4983-A64D-EBB1AD863602}"/>
    <cellStyle name="Normal 2 2 3 2 2 3 2 2 2 2 2" xfId="11" xr:uid="{122B1833-A349-4B4F-940C-BE11A7547EA2}"/>
    <cellStyle name="Normal 2 2 3 2 2 3 2 2 2 2 2 2" xfId="14" xr:uid="{C6FEE09A-D2A5-4DF2-B9F3-DF306557691C}"/>
    <cellStyle name="Normal 2 2 3 2 2 3 2 2 2 2 2 3" xfId="20" xr:uid="{C300AC43-4AE8-4C4A-BB2F-D353B7704253}"/>
    <cellStyle name="Normal 2 2 3 2 2 3 2 2 2 2 3" xfId="16" xr:uid="{999B24B5-624B-49BD-8702-59F67DFC9F4A}"/>
    <cellStyle name="Normal 2 3" xfId="13" xr:uid="{A16B7E04-C2D1-4BF4-9FFA-E04E7F035F5A}"/>
    <cellStyle name="Normal 3" xfId="6" xr:uid="{F10B88C6-39C6-42BF-BDB3-2049BCB513FD}"/>
    <cellStyle name="Percent" xfId="4" builtinId="5"/>
    <cellStyle name="Percent 2" xfId="8" xr:uid="{9773F390-C62E-40E5-B76B-2CB52B2E3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147</xdr:row>
      <xdr:rowOff>0</xdr:rowOff>
    </xdr:from>
    <xdr:to>
      <xdr:col>2</xdr:col>
      <xdr:colOff>2285549</xdr:colOff>
      <xdr:row>148</xdr:row>
      <xdr:rowOff>27375</xdr:rowOff>
    </xdr:to>
    <xdr:pic>
      <xdr:nvPicPr>
        <xdr:cNvPr id="2" name="Picture 1">
          <a:extLst>
            <a:ext uri="{FF2B5EF4-FFF2-40B4-BE49-F238E27FC236}">
              <a16:creationId xmlns:a16="http://schemas.microsoft.com/office/drawing/2014/main" id="{721E2E17-1EC2-42EA-BA3E-9D30797E8F8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11742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152</xdr:row>
      <xdr:rowOff>0</xdr:rowOff>
    </xdr:from>
    <xdr:to>
      <xdr:col>2</xdr:col>
      <xdr:colOff>2285549</xdr:colOff>
      <xdr:row>152</xdr:row>
      <xdr:rowOff>1980000</xdr:rowOff>
    </xdr:to>
    <xdr:pic>
      <xdr:nvPicPr>
        <xdr:cNvPr id="3" name="Picture 2">
          <a:extLst>
            <a:ext uri="{FF2B5EF4-FFF2-40B4-BE49-F238E27FC236}">
              <a16:creationId xmlns:a16="http://schemas.microsoft.com/office/drawing/2014/main" id="{7C5DCE52-7744-423C-9942-0AC421348D4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771775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32F7F11C-FC23-4112-92A6-1150207AAC4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5077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725D32E9-1561-47C6-B613-9C36269C8B8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10802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390523</xdr:colOff>
      <xdr:row>169</xdr:row>
      <xdr:rowOff>0</xdr:rowOff>
    </xdr:from>
    <xdr:to>
      <xdr:col>2</xdr:col>
      <xdr:colOff>2352523</xdr:colOff>
      <xdr:row>170</xdr:row>
      <xdr:rowOff>27375</xdr:rowOff>
    </xdr:to>
    <xdr:pic>
      <xdr:nvPicPr>
        <xdr:cNvPr id="2" name="Picture 1">
          <a:extLst>
            <a:ext uri="{FF2B5EF4-FFF2-40B4-BE49-F238E27FC236}">
              <a16:creationId xmlns:a16="http://schemas.microsoft.com/office/drawing/2014/main" id="{2705A2BD-0689-424F-AF7B-CED77AE0CE8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9165550"/>
          <a:ext cx="3790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174</xdr:row>
      <xdr:rowOff>0</xdr:rowOff>
    </xdr:from>
    <xdr:to>
      <xdr:col>2</xdr:col>
      <xdr:colOff>2341723</xdr:colOff>
      <xdr:row>174</xdr:row>
      <xdr:rowOff>1980000</xdr:rowOff>
    </xdr:to>
    <xdr:pic>
      <xdr:nvPicPr>
        <xdr:cNvPr id="3" name="Picture 2">
          <a:extLst>
            <a:ext uri="{FF2B5EF4-FFF2-40B4-BE49-F238E27FC236}">
              <a16:creationId xmlns:a16="http://schemas.microsoft.com/office/drawing/2014/main" id="{DDB61FA2-99F6-4BEC-96D4-BDB02C6E212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317658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38098</xdr:colOff>
      <xdr:row>173</xdr:row>
      <xdr:rowOff>152401</xdr:rowOff>
    </xdr:from>
    <xdr:to>
      <xdr:col>5</xdr:col>
      <xdr:colOff>922498</xdr:colOff>
      <xdr:row>174</xdr:row>
      <xdr:rowOff>1970476</xdr:rowOff>
    </xdr:to>
    <xdr:pic>
      <xdr:nvPicPr>
        <xdr:cNvPr id="4" name="Picture 3">
          <a:extLst>
            <a:ext uri="{FF2B5EF4-FFF2-40B4-BE49-F238E27FC236}">
              <a16:creationId xmlns:a16="http://schemas.microsoft.com/office/drawing/2014/main" id="{7077EA6F-85C1-4D11-BFF2-F885F25742B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2048" y="31756351"/>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267</xdr:row>
      <xdr:rowOff>0</xdr:rowOff>
    </xdr:from>
    <xdr:to>
      <xdr:col>2</xdr:col>
      <xdr:colOff>2425125</xdr:colOff>
      <xdr:row>268</xdr:row>
      <xdr:rowOff>27375</xdr:rowOff>
    </xdr:to>
    <xdr:pic>
      <xdr:nvPicPr>
        <xdr:cNvPr id="2" name="Picture 1">
          <a:extLst>
            <a:ext uri="{FF2B5EF4-FFF2-40B4-BE49-F238E27FC236}">
              <a16:creationId xmlns:a16="http://schemas.microsoft.com/office/drawing/2014/main" id="{74973E72-DAEC-4430-BED1-058AE519254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49129950"/>
          <a:ext cx="37872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272</xdr:row>
      <xdr:rowOff>171450</xdr:rowOff>
    </xdr:from>
    <xdr:to>
      <xdr:col>2</xdr:col>
      <xdr:colOff>2415600</xdr:colOff>
      <xdr:row>273</xdr:row>
      <xdr:rowOff>55950</xdr:rowOff>
    </xdr:to>
    <xdr:pic>
      <xdr:nvPicPr>
        <xdr:cNvPr id="3" name="Picture 2">
          <a:extLst>
            <a:ext uri="{FF2B5EF4-FFF2-40B4-BE49-F238E27FC236}">
              <a16:creationId xmlns:a16="http://schemas.microsoft.com/office/drawing/2014/main" id="{89251457-8595-4DC3-925A-7E9CEEE5406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51901725"/>
          <a:ext cx="37872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208</xdr:row>
      <xdr:rowOff>0</xdr:rowOff>
    </xdr:from>
    <xdr:to>
      <xdr:col>2</xdr:col>
      <xdr:colOff>2313150</xdr:colOff>
      <xdr:row>208</xdr:row>
      <xdr:rowOff>1980000</xdr:rowOff>
    </xdr:to>
    <xdr:pic>
      <xdr:nvPicPr>
        <xdr:cNvPr id="2" name="Picture 1">
          <a:extLst>
            <a:ext uri="{FF2B5EF4-FFF2-40B4-BE49-F238E27FC236}">
              <a16:creationId xmlns:a16="http://schemas.microsoft.com/office/drawing/2014/main" id="{44029017-936B-4FB6-A2E3-61D228FAB34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40528875"/>
          <a:ext cx="36847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203</xdr:row>
      <xdr:rowOff>0</xdr:rowOff>
    </xdr:from>
    <xdr:to>
      <xdr:col>2</xdr:col>
      <xdr:colOff>2313150</xdr:colOff>
      <xdr:row>204</xdr:row>
      <xdr:rowOff>27375</xdr:rowOff>
    </xdr:to>
    <xdr:pic>
      <xdr:nvPicPr>
        <xdr:cNvPr id="3" name="Picture 2">
          <a:extLst>
            <a:ext uri="{FF2B5EF4-FFF2-40B4-BE49-F238E27FC236}">
              <a16:creationId xmlns:a16="http://schemas.microsoft.com/office/drawing/2014/main" id="{2E410B63-A69F-4AAD-8C82-5825C14B503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37928550"/>
          <a:ext cx="36847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390524</xdr:colOff>
      <xdr:row>224</xdr:row>
      <xdr:rowOff>133350</xdr:rowOff>
    </xdr:from>
    <xdr:to>
      <xdr:col>2</xdr:col>
      <xdr:colOff>1971224</xdr:colOff>
      <xdr:row>225</xdr:row>
      <xdr:rowOff>17850</xdr:rowOff>
    </xdr:to>
    <xdr:pic>
      <xdr:nvPicPr>
        <xdr:cNvPr id="2" name="Picture 1">
          <a:extLst>
            <a:ext uri="{FF2B5EF4-FFF2-40B4-BE49-F238E27FC236}">
              <a16:creationId xmlns:a16="http://schemas.microsoft.com/office/drawing/2014/main" id="{846FE3E1-072B-47E4-9626-486C1BB3CBB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1948100"/>
          <a:ext cx="34095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9523</xdr:colOff>
      <xdr:row>218</xdr:row>
      <xdr:rowOff>152400</xdr:rowOff>
    </xdr:from>
    <xdr:to>
      <xdr:col>2</xdr:col>
      <xdr:colOff>2247899</xdr:colOff>
      <xdr:row>219</xdr:row>
      <xdr:rowOff>1914525</xdr:rowOff>
    </xdr:to>
    <xdr:pic>
      <xdr:nvPicPr>
        <xdr:cNvPr id="3" name="Picture 2">
          <a:extLst>
            <a:ext uri="{FF2B5EF4-FFF2-40B4-BE49-F238E27FC236}">
              <a16:creationId xmlns:a16="http://schemas.microsoft.com/office/drawing/2014/main" id="{1FD94D45-943E-42FB-BC25-68F96ED6568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3" y="39204900"/>
          <a:ext cx="3609976"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390523</xdr:colOff>
      <xdr:row>160</xdr:row>
      <xdr:rowOff>0</xdr:rowOff>
    </xdr:from>
    <xdr:to>
      <xdr:col>2</xdr:col>
      <xdr:colOff>2521723</xdr:colOff>
      <xdr:row>161</xdr:row>
      <xdr:rowOff>27375</xdr:rowOff>
    </xdr:to>
    <xdr:pic>
      <xdr:nvPicPr>
        <xdr:cNvPr id="2" name="Picture 1">
          <a:extLst>
            <a:ext uri="{FF2B5EF4-FFF2-40B4-BE49-F238E27FC236}">
              <a16:creationId xmlns:a16="http://schemas.microsoft.com/office/drawing/2014/main" id="{8C626E05-B3B0-417F-B9BC-A35F6BDAF71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78034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165</xdr:row>
      <xdr:rowOff>76200</xdr:rowOff>
    </xdr:from>
    <xdr:to>
      <xdr:col>2</xdr:col>
      <xdr:colOff>2512200</xdr:colOff>
      <xdr:row>165</xdr:row>
      <xdr:rowOff>2056200</xdr:rowOff>
    </xdr:to>
    <xdr:pic>
      <xdr:nvPicPr>
        <xdr:cNvPr id="3" name="Picture 2">
          <a:extLst>
            <a:ext uri="{FF2B5EF4-FFF2-40B4-BE49-F238E27FC236}">
              <a16:creationId xmlns:a16="http://schemas.microsoft.com/office/drawing/2014/main" id="{9C31D1A0-1566-40D2-AF0F-656339F5DF6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04800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3105147</xdr:colOff>
      <xdr:row>165</xdr:row>
      <xdr:rowOff>114300</xdr:rowOff>
    </xdr:from>
    <xdr:to>
      <xdr:col>5</xdr:col>
      <xdr:colOff>492897</xdr:colOff>
      <xdr:row>165</xdr:row>
      <xdr:rowOff>2094300</xdr:rowOff>
    </xdr:to>
    <xdr:pic>
      <xdr:nvPicPr>
        <xdr:cNvPr id="4" name="Picture 3">
          <a:extLst>
            <a:ext uri="{FF2B5EF4-FFF2-40B4-BE49-F238E27FC236}">
              <a16:creationId xmlns:a16="http://schemas.microsoft.com/office/drawing/2014/main" id="{DE314D11-2CA7-44DA-974E-98F240D7B78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33947" y="305181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390524</xdr:colOff>
      <xdr:row>212</xdr:row>
      <xdr:rowOff>0</xdr:rowOff>
    </xdr:from>
    <xdr:to>
      <xdr:col>2</xdr:col>
      <xdr:colOff>2313149</xdr:colOff>
      <xdr:row>213</xdr:row>
      <xdr:rowOff>27375</xdr:rowOff>
    </xdr:to>
    <xdr:pic>
      <xdr:nvPicPr>
        <xdr:cNvPr id="2" name="Picture 1">
          <a:extLst>
            <a:ext uri="{FF2B5EF4-FFF2-40B4-BE49-F238E27FC236}">
              <a16:creationId xmlns:a16="http://schemas.microsoft.com/office/drawing/2014/main" id="{190F34EA-504F-482D-BBBA-B7E6DBD3BDB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7690425"/>
          <a:ext cx="3751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217</xdr:row>
      <xdr:rowOff>123825</xdr:rowOff>
    </xdr:from>
    <xdr:to>
      <xdr:col>2</xdr:col>
      <xdr:colOff>2322674</xdr:colOff>
      <xdr:row>218</xdr:row>
      <xdr:rowOff>8325</xdr:rowOff>
    </xdr:to>
    <xdr:pic>
      <xdr:nvPicPr>
        <xdr:cNvPr id="3" name="Picture 2">
          <a:extLst>
            <a:ext uri="{FF2B5EF4-FFF2-40B4-BE49-F238E27FC236}">
              <a16:creationId xmlns:a16="http://schemas.microsoft.com/office/drawing/2014/main" id="{8DE6A846-536C-4B21-8182-67C69533D38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 y="40414575"/>
          <a:ext cx="36847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390524</xdr:colOff>
      <xdr:row>125</xdr:row>
      <xdr:rowOff>0</xdr:rowOff>
    </xdr:from>
    <xdr:to>
      <xdr:col>2</xdr:col>
      <xdr:colOff>2521724</xdr:colOff>
      <xdr:row>126</xdr:row>
      <xdr:rowOff>27375</xdr:rowOff>
    </xdr:to>
    <xdr:pic>
      <xdr:nvPicPr>
        <xdr:cNvPr id="2" name="Picture 1">
          <a:extLst>
            <a:ext uri="{FF2B5EF4-FFF2-40B4-BE49-F238E27FC236}">
              <a16:creationId xmlns:a16="http://schemas.microsoft.com/office/drawing/2014/main" id="{4ED0E009-9B19-40C5-A98D-DA742BE0D6C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0502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95249</xdr:colOff>
      <xdr:row>130</xdr:row>
      <xdr:rowOff>104775</xdr:rowOff>
    </xdr:from>
    <xdr:to>
      <xdr:col>2</xdr:col>
      <xdr:colOff>2616974</xdr:colOff>
      <xdr:row>130</xdr:row>
      <xdr:rowOff>2084775</xdr:rowOff>
    </xdr:to>
    <xdr:pic>
      <xdr:nvPicPr>
        <xdr:cNvPr id="3" name="Picture 2">
          <a:extLst>
            <a:ext uri="{FF2B5EF4-FFF2-40B4-BE49-F238E27FC236}">
              <a16:creationId xmlns:a16="http://schemas.microsoft.com/office/drawing/2014/main" id="{AE686FA7-AF4A-4FA4-A9EC-214DD79651A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4" y="237553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3105147</xdr:colOff>
      <xdr:row>130</xdr:row>
      <xdr:rowOff>95250</xdr:rowOff>
    </xdr:from>
    <xdr:to>
      <xdr:col>5</xdr:col>
      <xdr:colOff>597672</xdr:colOff>
      <xdr:row>130</xdr:row>
      <xdr:rowOff>2075250</xdr:rowOff>
    </xdr:to>
    <xdr:pic>
      <xdr:nvPicPr>
        <xdr:cNvPr id="4" name="Picture 3">
          <a:extLst>
            <a:ext uri="{FF2B5EF4-FFF2-40B4-BE49-F238E27FC236}">
              <a16:creationId xmlns:a16="http://schemas.microsoft.com/office/drawing/2014/main" id="{361184AC-59D3-45B5-A752-5F51526B5A9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33947" y="237458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371475</xdr:colOff>
      <xdr:row>178</xdr:row>
      <xdr:rowOff>66675</xdr:rowOff>
    </xdr:from>
    <xdr:to>
      <xdr:col>2</xdr:col>
      <xdr:colOff>2294100</xdr:colOff>
      <xdr:row>179</xdr:row>
      <xdr:rowOff>1884750</xdr:rowOff>
    </xdr:to>
    <xdr:pic>
      <xdr:nvPicPr>
        <xdr:cNvPr id="2" name="Picture 1">
          <a:extLst>
            <a:ext uri="{FF2B5EF4-FFF2-40B4-BE49-F238E27FC236}">
              <a16:creationId xmlns:a16="http://schemas.microsoft.com/office/drawing/2014/main" id="{373C0C7F-4242-4258-A745-3DB4A5AA5A2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29689425"/>
          <a:ext cx="3751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184</xdr:row>
      <xdr:rowOff>76200</xdr:rowOff>
    </xdr:from>
    <xdr:to>
      <xdr:col>2</xdr:col>
      <xdr:colOff>2294100</xdr:colOff>
      <xdr:row>184</xdr:row>
      <xdr:rowOff>2056200</xdr:rowOff>
    </xdr:to>
    <xdr:pic>
      <xdr:nvPicPr>
        <xdr:cNvPr id="3" name="Picture 2">
          <a:extLst>
            <a:ext uri="{FF2B5EF4-FFF2-40B4-BE49-F238E27FC236}">
              <a16:creationId xmlns:a16="http://schemas.microsoft.com/office/drawing/2014/main" id="{C5516B01-A171-460F-BA46-54546B883C2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2461200"/>
          <a:ext cx="37514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390523</xdr:colOff>
      <xdr:row>204</xdr:row>
      <xdr:rowOff>57150</xdr:rowOff>
    </xdr:from>
    <xdr:to>
      <xdr:col>2</xdr:col>
      <xdr:colOff>2341723</xdr:colOff>
      <xdr:row>204</xdr:row>
      <xdr:rowOff>2067019</xdr:rowOff>
    </xdr:to>
    <xdr:pic>
      <xdr:nvPicPr>
        <xdr:cNvPr id="2" name="Picture 1">
          <a:extLst>
            <a:ext uri="{FF2B5EF4-FFF2-40B4-BE49-F238E27FC236}">
              <a16:creationId xmlns:a16="http://schemas.microsoft.com/office/drawing/2014/main" id="{F9B9EB0A-2005-4212-AEB6-7F0B3DB5A3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7661850"/>
          <a:ext cx="3780000" cy="2009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199</xdr:row>
      <xdr:rowOff>85725</xdr:rowOff>
    </xdr:from>
    <xdr:to>
      <xdr:col>2</xdr:col>
      <xdr:colOff>2436975</xdr:colOff>
      <xdr:row>201</xdr:row>
      <xdr:rowOff>17687</xdr:rowOff>
    </xdr:to>
    <xdr:pic>
      <xdr:nvPicPr>
        <xdr:cNvPr id="3" name="Picture 2">
          <a:extLst>
            <a:ext uri="{FF2B5EF4-FFF2-40B4-BE49-F238E27FC236}">
              <a16:creationId xmlns:a16="http://schemas.microsoft.com/office/drawing/2014/main" id="{A6587D3E-60CF-4934-90CA-F1FE7597F9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35090100"/>
          <a:ext cx="3780000" cy="2046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390522</xdr:colOff>
      <xdr:row>97</xdr:row>
      <xdr:rowOff>0</xdr:rowOff>
    </xdr:from>
    <xdr:to>
      <xdr:col>2</xdr:col>
      <xdr:colOff>2465547</xdr:colOff>
      <xdr:row>98</xdr:row>
      <xdr:rowOff>27375</xdr:rowOff>
    </xdr:to>
    <xdr:pic>
      <xdr:nvPicPr>
        <xdr:cNvPr id="2" name="Picture 1">
          <a:extLst>
            <a:ext uri="{FF2B5EF4-FFF2-40B4-BE49-F238E27FC236}">
              <a16:creationId xmlns:a16="http://schemas.microsoft.com/office/drawing/2014/main" id="{6D75C092-F2F6-4FCB-B78D-C9F64EB8F26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16649700"/>
          <a:ext cx="390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28572</xdr:colOff>
      <xdr:row>101</xdr:row>
      <xdr:rowOff>123825</xdr:rowOff>
    </xdr:from>
    <xdr:to>
      <xdr:col>2</xdr:col>
      <xdr:colOff>2494122</xdr:colOff>
      <xdr:row>102</xdr:row>
      <xdr:rowOff>1941900</xdr:rowOff>
    </xdr:to>
    <xdr:pic>
      <xdr:nvPicPr>
        <xdr:cNvPr id="3" name="Picture 2">
          <a:extLst>
            <a:ext uri="{FF2B5EF4-FFF2-40B4-BE49-F238E27FC236}">
              <a16:creationId xmlns:a16="http://schemas.microsoft.com/office/drawing/2014/main" id="{AE0EE366-BB82-48E1-A2EB-D178A5E0B22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097" y="197929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76199</xdr:colOff>
      <xdr:row>158</xdr:row>
      <xdr:rowOff>0</xdr:rowOff>
    </xdr:from>
    <xdr:to>
      <xdr:col>2</xdr:col>
      <xdr:colOff>2597924</xdr:colOff>
      <xdr:row>159</xdr:row>
      <xdr:rowOff>27375</xdr:rowOff>
    </xdr:to>
    <xdr:pic>
      <xdr:nvPicPr>
        <xdr:cNvPr id="2" name="Picture 1">
          <a:extLst>
            <a:ext uri="{FF2B5EF4-FFF2-40B4-BE49-F238E27FC236}">
              <a16:creationId xmlns:a16="http://schemas.microsoft.com/office/drawing/2014/main" id="{9FD1A2B8-9454-464F-A1D1-134F815C359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274605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163</xdr:row>
      <xdr:rowOff>161925</xdr:rowOff>
    </xdr:from>
    <xdr:to>
      <xdr:col>2</xdr:col>
      <xdr:colOff>2521724</xdr:colOff>
      <xdr:row>164</xdr:row>
      <xdr:rowOff>46425</xdr:rowOff>
    </xdr:to>
    <xdr:pic>
      <xdr:nvPicPr>
        <xdr:cNvPr id="3" name="Picture 2">
          <a:extLst>
            <a:ext uri="{FF2B5EF4-FFF2-40B4-BE49-F238E27FC236}">
              <a16:creationId xmlns:a16="http://schemas.microsoft.com/office/drawing/2014/main" id="{C1826FE8-95FC-4AE4-BF43-609140C5546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2228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390523</xdr:colOff>
      <xdr:row>132</xdr:row>
      <xdr:rowOff>0</xdr:rowOff>
    </xdr:from>
    <xdr:to>
      <xdr:col>2</xdr:col>
      <xdr:colOff>2341723</xdr:colOff>
      <xdr:row>133</xdr:row>
      <xdr:rowOff>27375</xdr:rowOff>
    </xdr:to>
    <xdr:pic>
      <xdr:nvPicPr>
        <xdr:cNvPr id="2" name="Picture 1">
          <a:extLst>
            <a:ext uri="{FF2B5EF4-FFF2-40B4-BE49-F238E27FC236}">
              <a16:creationId xmlns:a16="http://schemas.microsoft.com/office/drawing/2014/main" id="{A91EEE13-1CD7-4AAA-8B4B-C58E3C94F03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32791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137</xdr:row>
      <xdr:rowOff>0</xdr:rowOff>
    </xdr:from>
    <xdr:to>
      <xdr:col>2</xdr:col>
      <xdr:colOff>2341723</xdr:colOff>
      <xdr:row>137</xdr:row>
      <xdr:rowOff>1980000</xdr:rowOff>
    </xdr:to>
    <xdr:pic>
      <xdr:nvPicPr>
        <xdr:cNvPr id="3" name="Picture 2">
          <a:extLst>
            <a:ext uri="{FF2B5EF4-FFF2-40B4-BE49-F238E27FC236}">
              <a16:creationId xmlns:a16="http://schemas.microsoft.com/office/drawing/2014/main" id="{0D6D7668-607D-491F-B201-7794C977091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58794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390523</xdr:colOff>
      <xdr:row>150</xdr:row>
      <xdr:rowOff>0</xdr:rowOff>
    </xdr:from>
    <xdr:to>
      <xdr:col>2</xdr:col>
      <xdr:colOff>2521723</xdr:colOff>
      <xdr:row>151</xdr:row>
      <xdr:rowOff>27375</xdr:rowOff>
    </xdr:to>
    <xdr:pic>
      <xdr:nvPicPr>
        <xdr:cNvPr id="2" name="Picture 1">
          <a:extLst>
            <a:ext uri="{FF2B5EF4-FFF2-40B4-BE49-F238E27FC236}">
              <a16:creationId xmlns:a16="http://schemas.microsoft.com/office/drawing/2014/main" id="{9519F346-83C3-4B6D-BD51-9CC75CEFCA6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52888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156</xdr:row>
      <xdr:rowOff>0</xdr:rowOff>
    </xdr:from>
    <xdr:to>
      <xdr:col>2</xdr:col>
      <xdr:colOff>2521723</xdr:colOff>
      <xdr:row>156</xdr:row>
      <xdr:rowOff>1980000</xdr:rowOff>
    </xdr:to>
    <xdr:pic>
      <xdr:nvPicPr>
        <xdr:cNvPr id="3" name="Picture 2">
          <a:extLst>
            <a:ext uri="{FF2B5EF4-FFF2-40B4-BE49-F238E27FC236}">
              <a16:creationId xmlns:a16="http://schemas.microsoft.com/office/drawing/2014/main" id="{26ED11D8-1907-46D2-AD95-DBB1268E93B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80511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2838448</xdr:colOff>
      <xdr:row>156</xdr:row>
      <xdr:rowOff>0</xdr:rowOff>
    </xdr:from>
    <xdr:to>
      <xdr:col>4</xdr:col>
      <xdr:colOff>807223</xdr:colOff>
      <xdr:row>156</xdr:row>
      <xdr:rowOff>1980000</xdr:rowOff>
    </xdr:to>
    <xdr:pic>
      <xdr:nvPicPr>
        <xdr:cNvPr id="4" name="Picture 3">
          <a:extLst>
            <a:ext uri="{FF2B5EF4-FFF2-40B4-BE49-F238E27FC236}">
              <a16:creationId xmlns:a16="http://schemas.microsoft.com/office/drawing/2014/main" id="{0B0EF587-E044-42C0-83C7-238B58D0A91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8" y="280511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361949</xdr:colOff>
      <xdr:row>149</xdr:row>
      <xdr:rowOff>123825</xdr:rowOff>
    </xdr:from>
    <xdr:to>
      <xdr:col>2</xdr:col>
      <xdr:colOff>2256974</xdr:colOff>
      <xdr:row>150</xdr:row>
      <xdr:rowOff>8325</xdr:rowOff>
    </xdr:to>
    <xdr:pic>
      <xdr:nvPicPr>
        <xdr:cNvPr id="2" name="Picture 1">
          <a:extLst>
            <a:ext uri="{FF2B5EF4-FFF2-40B4-BE49-F238E27FC236}">
              <a16:creationId xmlns:a16="http://schemas.microsoft.com/office/drawing/2014/main" id="{D8D27D86-FDC4-4F13-B65E-D0ACA5A9A1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817495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144</xdr:row>
      <xdr:rowOff>0</xdr:rowOff>
    </xdr:from>
    <xdr:to>
      <xdr:col>2</xdr:col>
      <xdr:colOff>2285549</xdr:colOff>
      <xdr:row>145</xdr:row>
      <xdr:rowOff>27375</xdr:rowOff>
    </xdr:to>
    <xdr:pic>
      <xdr:nvPicPr>
        <xdr:cNvPr id="3" name="Picture 2">
          <a:extLst>
            <a:ext uri="{FF2B5EF4-FFF2-40B4-BE49-F238E27FC236}">
              <a16:creationId xmlns:a16="http://schemas.microsoft.com/office/drawing/2014/main" id="{4F4B4877-EB98-43D9-AE5A-48BEB8A00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4508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390523</xdr:colOff>
      <xdr:row>134</xdr:row>
      <xdr:rowOff>0</xdr:rowOff>
    </xdr:from>
    <xdr:to>
      <xdr:col>2</xdr:col>
      <xdr:colOff>2341723</xdr:colOff>
      <xdr:row>135</xdr:row>
      <xdr:rowOff>27375</xdr:rowOff>
    </xdr:to>
    <xdr:pic>
      <xdr:nvPicPr>
        <xdr:cNvPr id="2" name="Picture 1">
          <a:extLst>
            <a:ext uri="{FF2B5EF4-FFF2-40B4-BE49-F238E27FC236}">
              <a16:creationId xmlns:a16="http://schemas.microsoft.com/office/drawing/2014/main" id="{4B133AE3-39C8-4BC0-A850-4ADFAE0085A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31838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139</xdr:row>
      <xdr:rowOff>152400</xdr:rowOff>
    </xdr:from>
    <xdr:to>
      <xdr:col>2</xdr:col>
      <xdr:colOff>2341723</xdr:colOff>
      <xdr:row>140</xdr:row>
      <xdr:rowOff>36900</xdr:rowOff>
    </xdr:to>
    <xdr:pic>
      <xdr:nvPicPr>
        <xdr:cNvPr id="3" name="Picture 2">
          <a:extLst>
            <a:ext uri="{FF2B5EF4-FFF2-40B4-BE49-F238E27FC236}">
              <a16:creationId xmlns:a16="http://schemas.microsoft.com/office/drawing/2014/main" id="{FF6EF384-59D1-4F24-A3B9-231C6046222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59365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28574</xdr:colOff>
      <xdr:row>132</xdr:row>
      <xdr:rowOff>0</xdr:rowOff>
    </xdr:from>
    <xdr:to>
      <xdr:col>2</xdr:col>
      <xdr:colOff>2436974</xdr:colOff>
      <xdr:row>133</xdr:row>
      <xdr:rowOff>27375</xdr:rowOff>
    </xdr:to>
    <xdr:pic>
      <xdr:nvPicPr>
        <xdr:cNvPr id="2" name="Picture 1">
          <a:extLst>
            <a:ext uri="{FF2B5EF4-FFF2-40B4-BE49-F238E27FC236}">
              <a16:creationId xmlns:a16="http://schemas.microsoft.com/office/drawing/2014/main" id="{D533DE67-1262-444D-9ADC-699D0C073BF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4" y="238315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137</xdr:row>
      <xdr:rowOff>142875</xdr:rowOff>
    </xdr:from>
    <xdr:to>
      <xdr:col>2</xdr:col>
      <xdr:colOff>2417924</xdr:colOff>
      <xdr:row>138</xdr:row>
      <xdr:rowOff>27375</xdr:rowOff>
    </xdr:to>
    <xdr:pic>
      <xdr:nvPicPr>
        <xdr:cNvPr id="3" name="Picture 2">
          <a:extLst>
            <a:ext uri="{FF2B5EF4-FFF2-40B4-BE49-F238E27FC236}">
              <a16:creationId xmlns:a16="http://schemas.microsoft.com/office/drawing/2014/main" id="{54FDD02B-A772-49AB-AB67-D4DDEFA8DF3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 y="265747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390523</xdr:colOff>
      <xdr:row>153</xdr:row>
      <xdr:rowOff>0</xdr:rowOff>
    </xdr:from>
    <xdr:to>
      <xdr:col>2</xdr:col>
      <xdr:colOff>2341723</xdr:colOff>
      <xdr:row>154</xdr:row>
      <xdr:rowOff>27375</xdr:rowOff>
    </xdr:to>
    <xdr:pic>
      <xdr:nvPicPr>
        <xdr:cNvPr id="2" name="Picture 1">
          <a:extLst>
            <a:ext uri="{FF2B5EF4-FFF2-40B4-BE49-F238E27FC236}">
              <a16:creationId xmlns:a16="http://schemas.microsoft.com/office/drawing/2014/main" id="{165E4C64-32E0-40AF-B8C9-6B90635B96E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60985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158</xdr:row>
      <xdr:rowOff>0</xdr:rowOff>
    </xdr:from>
    <xdr:to>
      <xdr:col>2</xdr:col>
      <xdr:colOff>2341723</xdr:colOff>
      <xdr:row>158</xdr:row>
      <xdr:rowOff>1980000</xdr:rowOff>
    </xdr:to>
    <xdr:pic>
      <xdr:nvPicPr>
        <xdr:cNvPr id="3" name="Picture 2">
          <a:extLst>
            <a:ext uri="{FF2B5EF4-FFF2-40B4-BE49-F238E27FC236}">
              <a16:creationId xmlns:a16="http://schemas.microsoft.com/office/drawing/2014/main" id="{534E02DE-0274-4371-932F-A51E6A9674B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86988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390523</xdr:colOff>
      <xdr:row>127</xdr:row>
      <xdr:rowOff>0</xdr:rowOff>
    </xdr:from>
    <xdr:to>
      <xdr:col>2</xdr:col>
      <xdr:colOff>2341723</xdr:colOff>
      <xdr:row>128</xdr:row>
      <xdr:rowOff>57244</xdr:rowOff>
    </xdr:to>
    <xdr:pic>
      <xdr:nvPicPr>
        <xdr:cNvPr id="2" name="Picture 1">
          <a:extLst>
            <a:ext uri="{FF2B5EF4-FFF2-40B4-BE49-F238E27FC236}">
              <a16:creationId xmlns:a16="http://schemas.microsoft.com/office/drawing/2014/main" id="{4B21965E-5972-441D-B713-C4CE669F7F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2050375"/>
          <a:ext cx="3780000" cy="2009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380998</xdr:colOff>
      <xdr:row>132</xdr:row>
      <xdr:rowOff>85725</xdr:rowOff>
    </xdr:from>
    <xdr:to>
      <xdr:col>2</xdr:col>
      <xdr:colOff>2332198</xdr:colOff>
      <xdr:row>133</xdr:row>
      <xdr:rowOff>94</xdr:rowOff>
    </xdr:to>
    <xdr:pic>
      <xdr:nvPicPr>
        <xdr:cNvPr id="3" name="Picture 2">
          <a:extLst>
            <a:ext uri="{FF2B5EF4-FFF2-40B4-BE49-F238E27FC236}">
              <a16:creationId xmlns:a16="http://schemas.microsoft.com/office/drawing/2014/main" id="{AE92C831-7507-4449-824C-40FC8581D3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8" y="24736425"/>
          <a:ext cx="3780000" cy="2009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28574</xdr:colOff>
      <xdr:row>108</xdr:row>
      <xdr:rowOff>161925</xdr:rowOff>
    </xdr:from>
    <xdr:to>
      <xdr:col>2</xdr:col>
      <xdr:colOff>2550299</xdr:colOff>
      <xdr:row>109</xdr:row>
      <xdr:rowOff>46425</xdr:rowOff>
    </xdr:to>
    <xdr:pic>
      <xdr:nvPicPr>
        <xdr:cNvPr id="2" name="Picture 1">
          <a:extLst>
            <a:ext uri="{FF2B5EF4-FFF2-40B4-BE49-F238E27FC236}">
              <a16:creationId xmlns:a16="http://schemas.microsoft.com/office/drawing/2014/main" id="{9142FD8B-D0DE-4DB2-B73C-5C798AF7BA2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04406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47624</xdr:colOff>
      <xdr:row>102</xdr:row>
      <xdr:rowOff>142875</xdr:rowOff>
    </xdr:from>
    <xdr:to>
      <xdr:col>2</xdr:col>
      <xdr:colOff>2569349</xdr:colOff>
      <xdr:row>104</xdr:row>
      <xdr:rowOff>8325</xdr:rowOff>
    </xdr:to>
    <xdr:pic>
      <xdr:nvPicPr>
        <xdr:cNvPr id="3" name="Picture 2">
          <a:extLst>
            <a:ext uri="{FF2B5EF4-FFF2-40B4-BE49-F238E27FC236}">
              <a16:creationId xmlns:a16="http://schemas.microsoft.com/office/drawing/2014/main" id="{356387FD-1D37-45FC-BE39-9521E4969AD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49" y="176593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390523</xdr:colOff>
      <xdr:row>197</xdr:row>
      <xdr:rowOff>0</xdr:rowOff>
    </xdr:from>
    <xdr:to>
      <xdr:col>2</xdr:col>
      <xdr:colOff>2341723</xdr:colOff>
      <xdr:row>198</xdr:row>
      <xdr:rowOff>27375</xdr:rowOff>
    </xdr:to>
    <xdr:pic>
      <xdr:nvPicPr>
        <xdr:cNvPr id="2" name="Picture 1">
          <a:extLst>
            <a:ext uri="{FF2B5EF4-FFF2-40B4-BE49-F238E27FC236}">
              <a16:creationId xmlns:a16="http://schemas.microsoft.com/office/drawing/2014/main" id="{8766FE6F-E0AE-4D28-8D00-604C092F23C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38709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202</xdr:row>
      <xdr:rowOff>190500</xdr:rowOff>
    </xdr:from>
    <xdr:to>
      <xdr:col>2</xdr:col>
      <xdr:colOff>2446499</xdr:colOff>
      <xdr:row>203</xdr:row>
      <xdr:rowOff>75000</xdr:rowOff>
    </xdr:to>
    <xdr:pic>
      <xdr:nvPicPr>
        <xdr:cNvPr id="3" name="Picture 2">
          <a:extLst>
            <a:ext uri="{FF2B5EF4-FFF2-40B4-BE49-F238E27FC236}">
              <a16:creationId xmlns:a16="http://schemas.microsoft.com/office/drawing/2014/main" id="{61DEA955-386A-4C59-ACA5-04A58F4BC66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299" y="366617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390523</xdr:colOff>
      <xdr:row>183</xdr:row>
      <xdr:rowOff>0</xdr:rowOff>
    </xdr:from>
    <xdr:to>
      <xdr:col>2</xdr:col>
      <xdr:colOff>2521723</xdr:colOff>
      <xdr:row>195</xdr:row>
      <xdr:rowOff>36900</xdr:rowOff>
    </xdr:to>
    <xdr:pic>
      <xdr:nvPicPr>
        <xdr:cNvPr id="2" name="Picture 1">
          <a:extLst>
            <a:ext uri="{FF2B5EF4-FFF2-40B4-BE49-F238E27FC236}">
              <a16:creationId xmlns:a16="http://schemas.microsoft.com/office/drawing/2014/main" id="{B03489C4-EF3B-4573-BFA6-BEBAE39DA9C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66141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200023</xdr:colOff>
      <xdr:row>183</xdr:row>
      <xdr:rowOff>0</xdr:rowOff>
    </xdr:from>
    <xdr:to>
      <xdr:col>6</xdr:col>
      <xdr:colOff>445273</xdr:colOff>
      <xdr:row>195</xdr:row>
      <xdr:rowOff>36900</xdr:rowOff>
    </xdr:to>
    <xdr:pic>
      <xdr:nvPicPr>
        <xdr:cNvPr id="3" name="Picture 2">
          <a:extLst>
            <a:ext uri="{FF2B5EF4-FFF2-40B4-BE49-F238E27FC236}">
              <a16:creationId xmlns:a16="http://schemas.microsoft.com/office/drawing/2014/main" id="{F9BEE10A-BD9E-4CDB-B650-5D73B7132AB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2623" y="366141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178</xdr:row>
      <xdr:rowOff>0</xdr:rowOff>
    </xdr:from>
    <xdr:to>
      <xdr:col>2</xdr:col>
      <xdr:colOff>2521723</xdr:colOff>
      <xdr:row>179</xdr:row>
      <xdr:rowOff>27375</xdr:rowOff>
    </xdr:to>
    <xdr:pic>
      <xdr:nvPicPr>
        <xdr:cNvPr id="4" name="Picture 3">
          <a:extLst>
            <a:ext uri="{FF2B5EF4-FFF2-40B4-BE49-F238E27FC236}">
              <a16:creationId xmlns:a16="http://schemas.microsoft.com/office/drawing/2014/main" id="{D8F92FF1-4621-44C8-A90B-58E431E6F04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340137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390523</xdr:colOff>
      <xdr:row>169</xdr:row>
      <xdr:rowOff>123825</xdr:rowOff>
    </xdr:from>
    <xdr:to>
      <xdr:col>2</xdr:col>
      <xdr:colOff>2521723</xdr:colOff>
      <xdr:row>170</xdr:row>
      <xdr:rowOff>8325</xdr:rowOff>
    </xdr:to>
    <xdr:pic>
      <xdr:nvPicPr>
        <xdr:cNvPr id="2" name="Picture 1">
          <a:extLst>
            <a:ext uri="{FF2B5EF4-FFF2-40B4-BE49-F238E27FC236}">
              <a16:creationId xmlns:a16="http://schemas.microsoft.com/office/drawing/2014/main" id="{A6C752C9-923C-4A49-8D13-C0F6B4846DA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06038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390523</xdr:colOff>
      <xdr:row>164</xdr:row>
      <xdr:rowOff>0</xdr:rowOff>
    </xdr:from>
    <xdr:to>
      <xdr:col>2</xdr:col>
      <xdr:colOff>2521723</xdr:colOff>
      <xdr:row>165</xdr:row>
      <xdr:rowOff>27375</xdr:rowOff>
    </xdr:to>
    <xdr:pic>
      <xdr:nvPicPr>
        <xdr:cNvPr id="3" name="Picture 2">
          <a:extLst>
            <a:ext uri="{FF2B5EF4-FFF2-40B4-BE49-F238E27FC236}">
              <a16:creationId xmlns:a16="http://schemas.microsoft.com/office/drawing/2014/main" id="{535986E4-45F4-446E-9211-65059317219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3" y="278796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160</xdr:row>
      <xdr:rowOff>85725</xdr:rowOff>
    </xdr:from>
    <xdr:to>
      <xdr:col>2</xdr:col>
      <xdr:colOff>2152200</xdr:colOff>
      <xdr:row>172</xdr:row>
      <xdr:rowOff>122625</xdr:rowOff>
    </xdr:to>
    <xdr:pic>
      <xdr:nvPicPr>
        <xdr:cNvPr id="2" name="Picture 1">
          <a:extLst>
            <a:ext uri="{FF2B5EF4-FFF2-40B4-BE49-F238E27FC236}">
              <a16:creationId xmlns:a16="http://schemas.microsoft.com/office/drawing/2014/main" id="{664E648D-DA31-4161-B230-564EB6C8CD2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279654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145</xdr:row>
      <xdr:rowOff>0</xdr:rowOff>
    </xdr:from>
    <xdr:to>
      <xdr:col>2</xdr:col>
      <xdr:colOff>2285549</xdr:colOff>
      <xdr:row>157</xdr:row>
      <xdr:rowOff>36900</xdr:rowOff>
    </xdr:to>
    <xdr:pic>
      <xdr:nvPicPr>
        <xdr:cNvPr id="3" name="Picture 2">
          <a:extLst>
            <a:ext uri="{FF2B5EF4-FFF2-40B4-BE49-F238E27FC236}">
              <a16:creationId xmlns:a16="http://schemas.microsoft.com/office/drawing/2014/main" id="{0DE7C52B-27E8-4931-81D4-9D9CAEBB044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4508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138</xdr:row>
      <xdr:rowOff>0</xdr:rowOff>
    </xdr:from>
    <xdr:to>
      <xdr:col>2</xdr:col>
      <xdr:colOff>2285549</xdr:colOff>
      <xdr:row>139</xdr:row>
      <xdr:rowOff>27375</xdr:rowOff>
    </xdr:to>
    <xdr:pic>
      <xdr:nvPicPr>
        <xdr:cNvPr id="2" name="Picture 1">
          <a:extLst>
            <a:ext uri="{FF2B5EF4-FFF2-40B4-BE49-F238E27FC236}">
              <a16:creationId xmlns:a16="http://schemas.microsoft.com/office/drawing/2014/main" id="{8D7940E3-03DA-416B-988F-43E044A8F70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99347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143</xdr:row>
      <xdr:rowOff>0</xdr:rowOff>
    </xdr:from>
    <xdr:to>
      <xdr:col>2</xdr:col>
      <xdr:colOff>2285549</xdr:colOff>
      <xdr:row>143</xdr:row>
      <xdr:rowOff>1980000</xdr:rowOff>
    </xdr:to>
    <xdr:pic>
      <xdr:nvPicPr>
        <xdr:cNvPr id="3" name="Picture 2">
          <a:extLst>
            <a:ext uri="{FF2B5EF4-FFF2-40B4-BE49-F238E27FC236}">
              <a16:creationId xmlns:a16="http://schemas.microsoft.com/office/drawing/2014/main" id="{B65F24D7-FEEB-4995-90B0-DC2B97CDBBA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5938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140</xdr:row>
      <xdr:rowOff>0</xdr:rowOff>
    </xdr:from>
    <xdr:to>
      <xdr:col>2</xdr:col>
      <xdr:colOff>2285549</xdr:colOff>
      <xdr:row>141</xdr:row>
      <xdr:rowOff>27375</xdr:rowOff>
    </xdr:to>
    <xdr:pic>
      <xdr:nvPicPr>
        <xdr:cNvPr id="2" name="Picture 1">
          <a:extLst>
            <a:ext uri="{FF2B5EF4-FFF2-40B4-BE49-F238E27FC236}">
              <a16:creationId xmlns:a16="http://schemas.microsoft.com/office/drawing/2014/main" id="{99E694F8-52EC-4C53-8E5C-1615C9EC2ED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99347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145</xdr:row>
      <xdr:rowOff>0</xdr:rowOff>
    </xdr:from>
    <xdr:to>
      <xdr:col>2</xdr:col>
      <xdr:colOff>2285549</xdr:colOff>
      <xdr:row>145</xdr:row>
      <xdr:rowOff>1980000</xdr:rowOff>
    </xdr:to>
    <xdr:pic>
      <xdr:nvPicPr>
        <xdr:cNvPr id="3" name="Picture 2">
          <a:extLst>
            <a:ext uri="{FF2B5EF4-FFF2-40B4-BE49-F238E27FC236}">
              <a16:creationId xmlns:a16="http://schemas.microsoft.com/office/drawing/2014/main" id="{6324594F-0A66-4839-B6F3-D8229962722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5938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BB9A40C5-3928-4237-B775-7BC8F678D47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34577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83B3D59E-88CB-480B-BD16-D5C768502B8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9461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2285549</xdr:colOff>
      <xdr:row>137</xdr:row>
      <xdr:rowOff>27375</xdr:rowOff>
    </xdr:to>
    <xdr:pic>
      <xdr:nvPicPr>
        <xdr:cNvPr id="2" name="Picture 1">
          <a:extLst>
            <a:ext uri="{FF2B5EF4-FFF2-40B4-BE49-F238E27FC236}">
              <a16:creationId xmlns:a16="http://schemas.microsoft.com/office/drawing/2014/main" id="{7D5EAC65-8B68-4177-9551-BE9F762D98F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34577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2285549</xdr:colOff>
      <xdr:row>141</xdr:row>
      <xdr:rowOff>1980000</xdr:rowOff>
    </xdr:to>
    <xdr:pic>
      <xdr:nvPicPr>
        <xdr:cNvPr id="3" name="Picture 2">
          <a:extLst>
            <a:ext uri="{FF2B5EF4-FFF2-40B4-BE49-F238E27FC236}">
              <a16:creationId xmlns:a16="http://schemas.microsoft.com/office/drawing/2014/main" id="{5C5FC91E-8468-4311-8D1B-1858C17CAB1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9461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2285549</xdr:colOff>
      <xdr:row>138</xdr:row>
      <xdr:rowOff>27375</xdr:rowOff>
    </xdr:to>
    <xdr:pic>
      <xdr:nvPicPr>
        <xdr:cNvPr id="2" name="Picture 1">
          <a:extLst>
            <a:ext uri="{FF2B5EF4-FFF2-40B4-BE49-F238E27FC236}">
              <a16:creationId xmlns:a16="http://schemas.microsoft.com/office/drawing/2014/main" id="{FDA2EFE7-19A8-4721-BE68-5727D408DC3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688675"/>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2285549</xdr:colOff>
      <xdr:row>142</xdr:row>
      <xdr:rowOff>1980000</xdr:rowOff>
    </xdr:to>
    <xdr:pic>
      <xdr:nvPicPr>
        <xdr:cNvPr id="3" name="Picture 2">
          <a:extLst>
            <a:ext uri="{FF2B5EF4-FFF2-40B4-BE49-F238E27FC236}">
              <a16:creationId xmlns:a16="http://schemas.microsoft.com/office/drawing/2014/main" id="{B11DF30D-1266-4D45-8EA7-C8DA778EDB4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6289000"/>
          <a:ext cx="37238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0D27-D37D-4F4C-AD18-67D6B8489066}">
  <dimension ref="A1:C31"/>
  <sheetViews>
    <sheetView tabSelected="1" zoomScale="110" zoomScaleNormal="110" workbookViewId="0">
      <pane ySplit="1" topLeftCell="A2" activePane="bottomLeft" state="frozen"/>
      <selection sqref="A1:G1"/>
      <selection pane="bottomLeft" activeCell="B14" sqref="B14"/>
    </sheetView>
  </sheetViews>
  <sheetFormatPr defaultColWidth="9.140625" defaultRowHeight="15" x14ac:dyDescent="0.25"/>
  <cols>
    <col min="1" max="1" width="6.140625" style="14" bestFit="1" customWidth="1"/>
    <col min="2" max="2" width="10.42578125" style="14" bestFit="1" customWidth="1"/>
    <col min="3" max="3" width="56.140625" style="14" bestFit="1" customWidth="1"/>
    <col min="4" max="16384" width="9.140625" style="14"/>
  </cols>
  <sheetData>
    <row r="1" spans="1:3" x14ac:dyDescent="0.25">
      <c r="A1" s="13" t="s">
        <v>1123</v>
      </c>
      <c r="B1" s="13" t="s">
        <v>1121</v>
      </c>
      <c r="C1" s="13" t="s">
        <v>1122</v>
      </c>
    </row>
    <row r="2" spans="1:3" x14ac:dyDescent="0.25">
      <c r="A2" s="15">
        <v>1</v>
      </c>
      <c r="B2" s="16" t="s">
        <v>1124</v>
      </c>
      <c r="C2" s="17" t="s">
        <v>1</v>
      </c>
    </row>
    <row r="3" spans="1:3" x14ac:dyDescent="0.25">
      <c r="A3" s="15">
        <v>2</v>
      </c>
      <c r="B3" s="16" t="s">
        <v>1125</v>
      </c>
      <c r="C3" s="17" t="s">
        <v>1116</v>
      </c>
    </row>
    <row r="4" spans="1:3" x14ac:dyDescent="0.25">
      <c r="A4" s="15">
        <v>3</v>
      </c>
      <c r="B4" s="16" t="s">
        <v>1126</v>
      </c>
      <c r="C4" s="17" t="s">
        <v>171</v>
      </c>
    </row>
    <row r="5" spans="1:3" x14ac:dyDescent="0.25">
      <c r="A5" s="15">
        <v>4</v>
      </c>
      <c r="B5" s="16" t="s">
        <v>1127</v>
      </c>
      <c r="C5" s="17" t="s">
        <v>1128</v>
      </c>
    </row>
    <row r="6" spans="1:3" x14ac:dyDescent="0.25">
      <c r="A6" s="15">
        <v>5</v>
      </c>
      <c r="B6" s="16" t="s">
        <v>1129</v>
      </c>
      <c r="C6" s="17" t="s">
        <v>1130</v>
      </c>
    </row>
    <row r="7" spans="1:3" x14ac:dyDescent="0.25">
      <c r="A7" s="15">
        <v>6</v>
      </c>
      <c r="B7" s="16" t="s">
        <v>1131</v>
      </c>
      <c r="C7" s="17" t="s">
        <v>1132</v>
      </c>
    </row>
    <row r="8" spans="1:3" x14ac:dyDescent="0.25">
      <c r="A8" s="15">
        <v>7</v>
      </c>
      <c r="B8" s="16" t="s">
        <v>1133</v>
      </c>
      <c r="C8" s="17" t="s">
        <v>412</v>
      </c>
    </row>
    <row r="9" spans="1:3" x14ac:dyDescent="0.25">
      <c r="A9" s="15">
        <v>8</v>
      </c>
      <c r="B9" s="16" t="s">
        <v>1134</v>
      </c>
      <c r="C9" s="17" t="s">
        <v>413</v>
      </c>
    </row>
    <row r="10" spans="1:3" x14ac:dyDescent="0.25">
      <c r="A10" s="15">
        <v>9</v>
      </c>
      <c r="B10" s="16" t="s">
        <v>1135</v>
      </c>
      <c r="C10" s="17" t="s">
        <v>414</v>
      </c>
    </row>
    <row r="11" spans="1:3" x14ac:dyDescent="0.25">
      <c r="A11" s="15">
        <v>10</v>
      </c>
      <c r="B11" s="16" t="s">
        <v>1136</v>
      </c>
      <c r="C11" s="17" t="s">
        <v>415</v>
      </c>
    </row>
    <row r="12" spans="1:3" x14ac:dyDescent="0.25">
      <c r="A12" s="15">
        <v>11</v>
      </c>
      <c r="B12" s="16" t="s">
        <v>1137</v>
      </c>
      <c r="C12" s="17" t="s">
        <v>421</v>
      </c>
    </row>
    <row r="13" spans="1:3" x14ac:dyDescent="0.25">
      <c r="A13" s="15">
        <v>12</v>
      </c>
      <c r="B13" s="16" t="s">
        <v>1138</v>
      </c>
      <c r="C13" s="17" t="s">
        <v>473</v>
      </c>
    </row>
    <row r="14" spans="1:3" x14ac:dyDescent="0.25">
      <c r="A14" s="15">
        <v>13</v>
      </c>
      <c r="B14" s="16" t="s">
        <v>1139</v>
      </c>
      <c r="C14" s="17" t="s">
        <v>1140</v>
      </c>
    </row>
    <row r="15" spans="1:3" x14ac:dyDescent="0.25">
      <c r="A15" s="15">
        <v>14</v>
      </c>
      <c r="B15" s="16" t="s">
        <v>1141</v>
      </c>
      <c r="C15" s="17" t="s">
        <v>674</v>
      </c>
    </row>
    <row r="16" spans="1:3" x14ac:dyDescent="0.25">
      <c r="A16" s="15">
        <v>15</v>
      </c>
      <c r="B16" s="16" t="s">
        <v>1142</v>
      </c>
      <c r="C16" s="17" t="s">
        <v>687</v>
      </c>
    </row>
    <row r="17" spans="1:3" x14ac:dyDescent="0.25">
      <c r="A17" s="15">
        <v>16</v>
      </c>
      <c r="B17" s="16" t="s">
        <v>1143</v>
      </c>
      <c r="C17" s="17" t="s">
        <v>725</v>
      </c>
    </row>
    <row r="18" spans="1:3" x14ac:dyDescent="0.25">
      <c r="A18" s="15">
        <v>17</v>
      </c>
      <c r="B18" s="16" t="s">
        <v>1144</v>
      </c>
      <c r="C18" s="17" t="s">
        <v>1145</v>
      </c>
    </row>
    <row r="19" spans="1:3" x14ac:dyDescent="0.25">
      <c r="A19" s="15">
        <v>18</v>
      </c>
      <c r="B19" s="16" t="s">
        <v>1146</v>
      </c>
      <c r="C19" s="17" t="s">
        <v>757</v>
      </c>
    </row>
    <row r="20" spans="1:3" x14ac:dyDescent="0.25">
      <c r="A20" s="15">
        <v>19</v>
      </c>
      <c r="B20" s="16" t="s">
        <v>1147</v>
      </c>
      <c r="C20" s="17" t="s">
        <v>1148</v>
      </c>
    </row>
    <row r="21" spans="1:3" x14ac:dyDescent="0.25">
      <c r="A21" s="15">
        <v>20</v>
      </c>
      <c r="B21" s="16" t="s">
        <v>1149</v>
      </c>
      <c r="C21" s="17" t="s">
        <v>851</v>
      </c>
    </row>
    <row r="22" spans="1:3" x14ac:dyDescent="0.25">
      <c r="A22" s="15">
        <v>21</v>
      </c>
      <c r="B22" s="16" t="s">
        <v>1150</v>
      </c>
      <c r="C22" s="17" t="s">
        <v>860</v>
      </c>
    </row>
    <row r="23" spans="1:3" x14ac:dyDescent="0.25">
      <c r="A23" s="15">
        <v>22</v>
      </c>
      <c r="B23" s="16" t="s">
        <v>1151</v>
      </c>
      <c r="C23" s="17" t="s">
        <v>863</v>
      </c>
    </row>
    <row r="24" spans="1:3" x14ac:dyDescent="0.25">
      <c r="A24" s="15">
        <v>23</v>
      </c>
      <c r="B24" s="16" t="s">
        <v>1152</v>
      </c>
      <c r="C24" s="17" t="s">
        <v>867</v>
      </c>
    </row>
    <row r="25" spans="1:3" x14ac:dyDescent="0.25">
      <c r="A25" s="15">
        <v>24</v>
      </c>
      <c r="B25" s="16" t="s">
        <v>1153</v>
      </c>
      <c r="C25" s="17" t="s">
        <v>876</v>
      </c>
    </row>
    <row r="26" spans="1:3" x14ac:dyDescent="0.25">
      <c r="A26" s="15">
        <v>25</v>
      </c>
      <c r="B26" s="16" t="s">
        <v>1154</v>
      </c>
      <c r="C26" s="17" t="s">
        <v>882</v>
      </c>
    </row>
    <row r="27" spans="1:3" x14ac:dyDescent="0.25">
      <c r="A27" s="15">
        <v>26</v>
      </c>
      <c r="B27" s="16" t="s">
        <v>1155</v>
      </c>
      <c r="C27" s="17" t="s">
        <v>883</v>
      </c>
    </row>
    <row r="28" spans="1:3" x14ac:dyDescent="0.25">
      <c r="A28" s="15">
        <v>27</v>
      </c>
      <c r="B28" s="16" t="s">
        <v>1156</v>
      </c>
      <c r="C28" s="17" t="s">
        <v>898</v>
      </c>
    </row>
    <row r="29" spans="1:3" x14ac:dyDescent="0.25">
      <c r="A29" s="15">
        <v>28</v>
      </c>
      <c r="B29" s="18" t="s">
        <v>1157</v>
      </c>
      <c r="C29" s="17" t="s">
        <v>879</v>
      </c>
    </row>
    <row r="30" spans="1:3" x14ac:dyDescent="0.25">
      <c r="A30" s="15">
        <v>29</v>
      </c>
      <c r="B30" s="18" t="s">
        <v>1158</v>
      </c>
      <c r="C30" s="17" t="s">
        <v>911</v>
      </c>
    </row>
    <row r="31" spans="1:3" x14ac:dyDescent="0.25">
      <c r="A31" s="15">
        <v>30</v>
      </c>
      <c r="B31" s="18" t="s">
        <v>1159</v>
      </c>
      <c r="C31" s="17" t="s">
        <v>1110</v>
      </c>
    </row>
  </sheetData>
  <hyperlinks>
    <hyperlink ref="B4" location="MIDCAP!A1" display="MIDCAP" xr:uid="{5EB4B8A5-1105-4A00-A87C-FBED9F86F4BC}"/>
    <hyperlink ref="B5" location="MULTIP!A1" display="MULTIP" xr:uid="{5C56486C-6236-484A-9B23-ED63143A7CEF}"/>
    <hyperlink ref="B6" location="SLTADV3!A1" display="SLTADV3" xr:uid="{1D286880-586E-4D11-ACF2-6F64329AE8B0}"/>
    <hyperlink ref="B7" location="SLTADV4!A1" display="SLTADV4" xr:uid="{86A0E71D-6CC0-432C-9456-23CE352C07A8}"/>
    <hyperlink ref="B8" location="SLTAX3!A1" display="SLTAX3" xr:uid="{BBDEC12A-BE5C-461A-BE38-925FB72D635F}"/>
    <hyperlink ref="B9" location="SLTAX4!A1" display="SLTAX4" xr:uid="{D6BC20E6-214D-4E91-A78A-62A079B7672B}"/>
    <hyperlink ref="B10" location="SLTAX5!A1" display="SLTAX5" xr:uid="{CC819B87-8458-4106-9E69-B5288667F07D}"/>
    <hyperlink ref="B11" location="SLTAX6!A1" display="SLTAX6" xr:uid="{C375F62A-80FC-4886-BC2F-944CF8B62E45}"/>
    <hyperlink ref="B12" location="SMILE!A1" display="SMILE" xr:uid="{6BC69BEF-B0AB-467F-A7D0-EEC808DC36E8}"/>
    <hyperlink ref="B13" location="SPAHF!A1" display="SPAHF" xr:uid="{779FEF31-DE66-4960-B959-FA1AA569AD70}"/>
    <hyperlink ref="B14" location="SPARF!A1" display="SPARF" xr:uid="{70745A97-6BF6-4523-AA67-3702D60218F4}"/>
    <hyperlink ref="B15" location="SPBAF!A1" display="SPBAF" xr:uid="{3FA12CFB-1D4B-466A-9552-440F9082F320}"/>
    <hyperlink ref="B17" location="SPESF!A1" display="SPESF" xr:uid="{B4482EE2-C1AD-40B7-BAED-AF7FF570B4A8}"/>
    <hyperlink ref="B18" location="SPFOCUS!A1" display="SPFOCUS" xr:uid="{87E68A71-C17F-472F-8E92-3D9642DCF746}"/>
    <hyperlink ref="B19" location="SPMUCF!A1" display="SPMUCF" xr:uid="{92C6A770-19EA-4D5E-B1AB-72D716F14DC4}"/>
    <hyperlink ref="B20" location="SPSN100!A1" display="SPSN100" xr:uid="{370712BA-0211-4DDE-A808-8E44570B4EFA}"/>
    <hyperlink ref="B21" location="SPTAX!A1" display="SPTAX" xr:uid="{E485AEE7-19A7-4D28-9FFB-D0C16F84017E}"/>
    <hyperlink ref="B22" location="SRURAL!A1" display="SRURAL" xr:uid="{05610830-00E2-4550-8451-2C7B7F387E76}"/>
    <hyperlink ref="B23" location="SSFUND!A1" display="SSFUND" xr:uid="{7DC81690-8BE0-4113-9CB6-81B1FD599661}"/>
    <hyperlink ref="B24" location="STAX!A1" display="STAX" xr:uid="{A0212D3C-7F8C-406D-A388-ABEC51800FA1}"/>
    <hyperlink ref="B25" location="SUNBCF!A1" display="SUNBCF" xr:uid="{975B0D66-D553-417C-A121-D903D3D001AE}"/>
    <hyperlink ref="B27" location="SUNFOP!A1" display="SUNFOP" xr:uid="{12688D84-D32E-4AF0-8471-B17AFA4FFD94}"/>
    <hyperlink ref="B3" location="GLOB!A1" display="GLOB" xr:uid="{95C28F8F-7414-439D-86CB-169AF0C0661F}"/>
    <hyperlink ref="B26" location="SUNFCF!A1" display="SUNFCF" xr:uid="{CD05A06E-71D1-49FC-A726-F48B8F35B2D2}"/>
    <hyperlink ref="B16" location="SPDYF!A1" display="SPDYF" xr:uid="{1A75DABB-ABA1-45DE-898D-C0CFA956560C}"/>
    <hyperlink ref="B2" location="CAPEXG!A1" display="CAPEXG" xr:uid="{AD4E68DE-5B58-4B98-958E-08AED1CAEACF}"/>
    <hyperlink ref="B29" location="SUNCYF!A1" display="SUNCYF" xr:uid="{3C7D7370-CFBA-4F42-A697-4C6AF0259964}"/>
    <hyperlink ref="B30" location="SUNMFF!A1" display="SUNMFF" xr:uid="{99185D87-E15D-42CC-A7BA-9DD842113EBE}"/>
    <hyperlink ref="B31" location="SUNIPA!A1" display="SUNIPA" xr:uid="{992041EF-5B39-4A60-9E60-BE3E60627B26}"/>
    <hyperlink ref="B28" location="SUNMAF!A1" display="SUNMAF" xr:uid="{B49048EE-6BF3-48C2-8F98-5591A25090A0}"/>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4A82-7188-40A5-A316-AE7E3047F211}">
  <sheetPr>
    <outlinePr summaryBelow="0" summaryRight="0"/>
  </sheetPr>
  <dimension ref="A1:Q163"/>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414</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2845</v>
      </c>
      <c r="F7" s="49">
        <v>224.171775</v>
      </c>
      <c r="G7" s="50">
        <v>7.3089799999999996E-2</v>
      </c>
      <c r="H7" s="40" t="s">
        <v>131</v>
      </c>
    </row>
    <row r="8" spans="1:9" x14ac:dyDescent="0.2">
      <c r="A8" s="46">
        <v>2</v>
      </c>
      <c r="B8" s="47" t="s">
        <v>347</v>
      </c>
      <c r="C8" s="47" t="s">
        <v>348</v>
      </c>
      <c r="D8" s="47" t="s">
        <v>83</v>
      </c>
      <c r="E8" s="48">
        <v>28701</v>
      </c>
      <c r="F8" s="49">
        <v>209.0437335</v>
      </c>
      <c r="G8" s="50">
        <v>6.8157400000000007E-2</v>
      </c>
      <c r="H8" s="40" t="s">
        <v>131</v>
      </c>
    </row>
    <row r="9" spans="1:9" x14ac:dyDescent="0.2">
      <c r="A9" s="46">
        <v>3</v>
      </c>
      <c r="B9" s="47" t="s">
        <v>326</v>
      </c>
      <c r="C9" s="47" t="s">
        <v>327</v>
      </c>
      <c r="D9" s="47" t="s">
        <v>256</v>
      </c>
      <c r="E9" s="48">
        <v>8793</v>
      </c>
      <c r="F9" s="49">
        <v>128.64159000000001</v>
      </c>
      <c r="G9" s="50">
        <v>4.1942779999999999E-2</v>
      </c>
      <c r="H9" s="40" t="s">
        <v>131</v>
      </c>
    </row>
    <row r="10" spans="1:9" x14ac:dyDescent="0.2">
      <c r="A10" s="46">
        <v>4</v>
      </c>
      <c r="B10" s="47" t="s">
        <v>88</v>
      </c>
      <c r="C10" s="47" t="s">
        <v>89</v>
      </c>
      <c r="D10" s="47" t="s">
        <v>38</v>
      </c>
      <c r="E10" s="48">
        <v>15343</v>
      </c>
      <c r="F10" s="49">
        <v>121.194357</v>
      </c>
      <c r="G10" s="50">
        <v>3.951466E-2</v>
      </c>
      <c r="H10" s="40" t="s">
        <v>131</v>
      </c>
    </row>
    <row r="11" spans="1:9" x14ac:dyDescent="0.2">
      <c r="A11" s="46">
        <v>5</v>
      </c>
      <c r="B11" s="47" t="s">
        <v>336</v>
      </c>
      <c r="C11" s="47" t="s">
        <v>337</v>
      </c>
      <c r="D11" s="47" t="s">
        <v>48</v>
      </c>
      <c r="E11" s="48">
        <v>214459</v>
      </c>
      <c r="F11" s="49">
        <v>116.64425009999999</v>
      </c>
      <c r="G11" s="50">
        <v>3.8031130000000003E-2</v>
      </c>
      <c r="H11" s="40" t="s">
        <v>131</v>
      </c>
    </row>
    <row r="12" spans="1:9" x14ac:dyDescent="0.2">
      <c r="A12" s="46">
        <v>6</v>
      </c>
      <c r="B12" s="47" t="s">
        <v>324</v>
      </c>
      <c r="C12" s="47" t="s">
        <v>325</v>
      </c>
      <c r="D12" s="47" t="s">
        <v>174</v>
      </c>
      <c r="E12" s="48">
        <v>33265</v>
      </c>
      <c r="F12" s="49">
        <v>112.202845</v>
      </c>
      <c r="G12" s="50">
        <v>3.6583030000000002E-2</v>
      </c>
      <c r="H12" s="40" t="s">
        <v>131</v>
      </c>
    </row>
    <row r="13" spans="1:9" x14ac:dyDescent="0.2">
      <c r="A13" s="46">
        <v>7</v>
      </c>
      <c r="B13" s="47" t="s">
        <v>349</v>
      </c>
      <c r="C13" s="47" t="s">
        <v>350</v>
      </c>
      <c r="D13" s="47" t="s">
        <v>48</v>
      </c>
      <c r="E13" s="48">
        <v>31040</v>
      </c>
      <c r="F13" s="49">
        <v>109.52464000000001</v>
      </c>
      <c r="G13" s="50">
        <v>3.5709820000000003E-2</v>
      </c>
      <c r="H13" s="40" t="s">
        <v>131</v>
      </c>
    </row>
    <row r="14" spans="1:9" x14ac:dyDescent="0.2">
      <c r="A14" s="46">
        <v>8</v>
      </c>
      <c r="B14" s="47" t="s">
        <v>355</v>
      </c>
      <c r="C14" s="47" t="s">
        <v>356</v>
      </c>
      <c r="D14" s="47" t="s">
        <v>115</v>
      </c>
      <c r="E14" s="48">
        <v>6658</v>
      </c>
      <c r="F14" s="49">
        <v>100.11634599999999</v>
      </c>
      <c r="G14" s="50">
        <v>3.2642310000000001E-2</v>
      </c>
      <c r="H14" s="40" t="s">
        <v>131</v>
      </c>
    </row>
    <row r="15" spans="1:9" x14ac:dyDescent="0.2">
      <c r="A15" s="46">
        <v>9</v>
      </c>
      <c r="B15" s="47" t="s">
        <v>353</v>
      </c>
      <c r="C15" s="47" t="s">
        <v>354</v>
      </c>
      <c r="D15" s="47" t="s">
        <v>48</v>
      </c>
      <c r="E15" s="48">
        <v>141618</v>
      </c>
      <c r="F15" s="49">
        <v>99.429997799999995</v>
      </c>
      <c r="G15" s="50">
        <v>3.2418530000000001E-2</v>
      </c>
      <c r="H15" s="40" t="s">
        <v>131</v>
      </c>
    </row>
    <row r="16" spans="1:9" x14ac:dyDescent="0.2">
      <c r="A16" s="46">
        <v>10</v>
      </c>
      <c r="B16" s="47" t="s">
        <v>328</v>
      </c>
      <c r="C16" s="47" t="s">
        <v>329</v>
      </c>
      <c r="D16" s="47" t="s">
        <v>200</v>
      </c>
      <c r="E16" s="48">
        <v>13180</v>
      </c>
      <c r="F16" s="49">
        <v>98.382109999999997</v>
      </c>
      <c r="G16" s="50">
        <v>3.207687E-2</v>
      </c>
      <c r="H16" s="40" t="s">
        <v>131</v>
      </c>
    </row>
    <row r="17" spans="1:8" x14ac:dyDescent="0.2">
      <c r="A17" s="46">
        <v>11</v>
      </c>
      <c r="B17" s="47" t="s">
        <v>351</v>
      </c>
      <c r="C17" s="47" t="s">
        <v>352</v>
      </c>
      <c r="D17" s="47" t="s">
        <v>205</v>
      </c>
      <c r="E17" s="48">
        <v>1573</v>
      </c>
      <c r="F17" s="49">
        <v>95.26088</v>
      </c>
      <c r="G17" s="50">
        <v>3.105921E-2</v>
      </c>
      <c r="H17" s="40" t="s">
        <v>131</v>
      </c>
    </row>
    <row r="18" spans="1:8" x14ac:dyDescent="0.2">
      <c r="A18" s="46">
        <v>12</v>
      </c>
      <c r="B18" s="47" t="s">
        <v>364</v>
      </c>
      <c r="C18" s="47" t="s">
        <v>365</v>
      </c>
      <c r="D18" s="47" t="s">
        <v>177</v>
      </c>
      <c r="E18" s="48">
        <v>10672</v>
      </c>
      <c r="F18" s="49">
        <v>88.540248000000005</v>
      </c>
      <c r="G18" s="50">
        <v>2.886799E-2</v>
      </c>
      <c r="H18" s="40" t="s">
        <v>131</v>
      </c>
    </row>
    <row r="19" spans="1:8" x14ac:dyDescent="0.2">
      <c r="A19" s="46">
        <v>13</v>
      </c>
      <c r="B19" s="47" t="s">
        <v>216</v>
      </c>
      <c r="C19" s="47" t="s">
        <v>217</v>
      </c>
      <c r="D19" s="47" t="s">
        <v>177</v>
      </c>
      <c r="E19" s="48">
        <v>601</v>
      </c>
      <c r="F19" s="49">
        <v>81.471559999999997</v>
      </c>
      <c r="G19" s="50">
        <v>2.656329E-2</v>
      </c>
      <c r="H19" s="40" t="s">
        <v>131</v>
      </c>
    </row>
    <row r="20" spans="1:8" x14ac:dyDescent="0.2">
      <c r="A20" s="46">
        <v>14</v>
      </c>
      <c r="B20" s="47" t="s">
        <v>60</v>
      </c>
      <c r="C20" s="47" t="s">
        <v>61</v>
      </c>
      <c r="D20" s="47" t="s">
        <v>38</v>
      </c>
      <c r="E20" s="48">
        <v>1222</v>
      </c>
      <c r="F20" s="49">
        <v>79.564419999999998</v>
      </c>
      <c r="G20" s="50">
        <v>2.5941479999999999E-2</v>
      </c>
      <c r="H20" s="40" t="s">
        <v>131</v>
      </c>
    </row>
    <row r="21" spans="1:8" x14ac:dyDescent="0.2">
      <c r="A21" s="46">
        <v>15</v>
      </c>
      <c r="B21" s="47" t="s">
        <v>54</v>
      </c>
      <c r="C21" s="47" t="s">
        <v>55</v>
      </c>
      <c r="D21" s="47" t="s">
        <v>13</v>
      </c>
      <c r="E21" s="48">
        <v>6049</v>
      </c>
      <c r="F21" s="49">
        <v>78.939449999999994</v>
      </c>
      <c r="G21" s="50">
        <v>2.573771E-2</v>
      </c>
      <c r="H21" s="40" t="s">
        <v>131</v>
      </c>
    </row>
    <row r="22" spans="1:8" x14ac:dyDescent="0.2">
      <c r="A22" s="46">
        <v>16</v>
      </c>
      <c r="B22" s="47" t="s">
        <v>361</v>
      </c>
      <c r="C22" s="47" t="s">
        <v>362</v>
      </c>
      <c r="D22" s="47" t="s">
        <v>363</v>
      </c>
      <c r="E22" s="48">
        <v>19517</v>
      </c>
      <c r="F22" s="49">
        <v>78.614475999999996</v>
      </c>
      <c r="G22" s="50">
        <v>2.563176E-2</v>
      </c>
      <c r="H22" s="40" t="s">
        <v>131</v>
      </c>
    </row>
    <row r="23" spans="1:8" x14ac:dyDescent="0.2">
      <c r="A23" s="46">
        <v>17</v>
      </c>
      <c r="B23" s="47" t="s">
        <v>357</v>
      </c>
      <c r="C23" s="47" t="s">
        <v>358</v>
      </c>
      <c r="D23" s="47" t="s">
        <v>222</v>
      </c>
      <c r="E23" s="48">
        <v>43035</v>
      </c>
      <c r="F23" s="49">
        <v>77.871832499999996</v>
      </c>
      <c r="G23" s="50">
        <v>2.5389620000000002E-2</v>
      </c>
      <c r="H23" s="40" t="s">
        <v>131</v>
      </c>
    </row>
    <row r="24" spans="1:8" x14ac:dyDescent="0.2">
      <c r="A24" s="46">
        <v>18</v>
      </c>
      <c r="B24" s="47" t="s">
        <v>359</v>
      </c>
      <c r="C24" s="47" t="s">
        <v>360</v>
      </c>
      <c r="D24" s="47" t="s">
        <v>115</v>
      </c>
      <c r="E24" s="48">
        <v>39512</v>
      </c>
      <c r="F24" s="49">
        <v>73.322418400000004</v>
      </c>
      <c r="G24" s="50">
        <v>2.3906319999999998E-2</v>
      </c>
      <c r="H24" s="40" t="s">
        <v>131</v>
      </c>
    </row>
    <row r="25" spans="1:8" x14ac:dyDescent="0.2">
      <c r="A25" s="46">
        <v>19</v>
      </c>
      <c r="B25" s="47" t="s">
        <v>320</v>
      </c>
      <c r="C25" s="47" t="s">
        <v>321</v>
      </c>
      <c r="D25" s="47" t="s">
        <v>229</v>
      </c>
      <c r="E25" s="48">
        <v>26891</v>
      </c>
      <c r="F25" s="49">
        <v>67.383467800000005</v>
      </c>
      <c r="G25" s="50">
        <v>2.196996E-2</v>
      </c>
      <c r="H25" s="40" t="s">
        <v>131</v>
      </c>
    </row>
    <row r="26" spans="1:8" x14ac:dyDescent="0.2">
      <c r="A26" s="46">
        <v>20</v>
      </c>
      <c r="B26" s="47" t="s">
        <v>77</v>
      </c>
      <c r="C26" s="47" t="s">
        <v>78</v>
      </c>
      <c r="D26" s="47" t="s">
        <v>25</v>
      </c>
      <c r="E26" s="48">
        <v>1255</v>
      </c>
      <c r="F26" s="49">
        <v>64.896050000000002</v>
      </c>
      <c r="G26" s="50">
        <v>2.1158949999999999E-2</v>
      </c>
      <c r="H26" s="40" t="s">
        <v>131</v>
      </c>
    </row>
    <row r="27" spans="1:8" x14ac:dyDescent="0.2">
      <c r="A27" s="46">
        <v>21</v>
      </c>
      <c r="B27" s="47" t="s">
        <v>368</v>
      </c>
      <c r="C27" s="47" t="s">
        <v>369</v>
      </c>
      <c r="D27" s="47" t="s">
        <v>38</v>
      </c>
      <c r="E27" s="48">
        <v>8418</v>
      </c>
      <c r="F27" s="49">
        <v>62.293199999999999</v>
      </c>
      <c r="G27" s="50">
        <v>2.0310310000000002E-2</v>
      </c>
      <c r="H27" s="40" t="s">
        <v>131</v>
      </c>
    </row>
    <row r="28" spans="1:8" x14ac:dyDescent="0.2">
      <c r="A28" s="46">
        <v>22</v>
      </c>
      <c r="B28" s="47" t="s">
        <v>370</v>
      </c>
      <c r="C28" s="47" t="s">
        <v>371</v>
      </c>
      <c r="D28" s="47" t="s">
        <v>372</v>
      </c>
      <c r="E28" s="48">
        <v>5857</v>
      </c>
      <c r="F28" s="49">
        <v>56.379482000000003</v>
      </c>
      <c r="G28" s="50">
        <v>1.8382180000000001E-2</v>
      </c>
      <c r="H28" s="40" t="s">
        <v>131</v>
      </c>
    </row>
    <row r="29" spans="1:8" x14ac:dyDescent="0.2">
      <c r="A29" s="46">
        <v>23</v>
      </c>
      <c r="B29" s="47" t="s">
        <v>285</v>
      </c>
      <c r="C29" s="47" t="s">
        <v>286</v>
      </c>
      <c r="D29" s="47" t="s">
        <v>38</v>
      </c>
      <c r="E29" s="48">
        <v>3026</v>
      </c>
      <c r="F29" s="49">
        <v>55.672348</v>
      </c>
      <c r="G29" s="50">
        <v>1.815162E-2</v>
      </c>
      <c r="H29" s="40" t="s">
        <v>131</v>
      </c>
    </row>
    <row r="30" spans="1:8" x14ac:dyDescent="0.2">
      <c r="A30" s="46">
        <v>24</v>
      </c>
      <c r="B30" s="47" t="s">
        <v>373</v>
      </c>
      <c r="C30" s="47" t="s">
        <v>374</v>
      </c>
      <c r="D30" s="47" t="s">
        <v>177</v>
      </c>
      <c r="E30" s="48">
        <v>5234</v>
      </c>
      <c r="F30" s="49">
        <v>53.936369999999997</v>
      </c>
      <c r="G30" s="50">
        <v>1.758562E-2</v>
      </c>
      <c r="H30" s="40" t="s">
        <v>131</v>
      </c>
    </row>
    <row r="31" spans="1:8" x14ac:dyDescent="0.2">
      <c r="A31" s="46">
        <v>25</v>
      </c>
      <c r="B31" s="47" t="s">
        <v>379</v>
      </c>
      <c r="C31" s="47" t="s">
        <v>380</v>
      </c>
      <c r="D31" s="47" t="s">
        <v>205</v>
      </c>
      <c r="E31" s="48">
        <v>5139</v>
      </c>
      <c r="F31" s="49">
        <v>52.207101000000002</v>
      </c>
      <c r="G31" s="50">
        <v>1.70218E-2</v>
      </c>
      <c r="H31" s="40" t="s">
        <v>131</v>
      </c>
    </row>
    <row r="32" spans="1:8" x14ac:dyDescent="0.2">
      <c r="A32" s="46">
        <v>26</v>
      </c>
      <c r="B32" s="47" t="s">
        <v>375</v>
      </c>
      <c r="C32" s="47" t="s">
        <v>376</v>
      </c>
      <c r="D32" s="47" t="s">
        <v>177</v>
      </c>
      <c r="E32" s="48">
        <v>3287</v>
      </c>
      <c r="F32" s="49">
        <v>52.000340000000001</v>
      </c>
      <c r="G32" s="50">
        <v>1.695439E-2</v>
      </c>
      <c r="H32" s="40" t="s">
        <v>131</v>
      </c>
    </row>
    <row r="33" spans="1:8" x14ac:dyDescent="0.2">
      <c r="A33" s="46">
        <v>27</v>
      </c>
      <c r="B33" s="47" t="s">
        <v>377</v>
      </c>
      <c r="C33" s="47" t="s">
        <v>378</v>
      </c>
      <c r="D33" s="47" t="s">
        <v>269</v>
      </c>
      <c r="E33" s="48">
        <v>2792</v>
      </c>
      <c r="F33" s="49">
        <v>51.878152</v>
      </c>
      <c r="G33" s="50">
        <v>1.691455E-2</v>
      </c>
      <c r="H33" s="40" t="s">
        <v>131</v>
      </c>
    </row>
    <row r="34" spans="1:8" x14ac:dyDescent="0.2">
      <c r="A34" s="46">
        <v>28</v>
      </c>
      <c r="B34" s="47" t="s">
        <v>393</v>
      </c>
      <c r="C34" s="47" t="s">
        <v>394</v>
      </c>
      <c r="D34" s="47" t="s">
        <v>200</v>
      </c>
      <c r="E34" s="48">
        <v>15429</v>
      </c>
      <c r="F34" s="49">
        <v>49.2725115</v>
      </c>
      <c r="G34" s="50">
        <v>1.6064990000000001E-2</v>
      </c>
      <c r="H34" s="40" t="s">
        <v>131</v>
      </c>
    </row>
    <row r="35" spans="1:8" x14ac:dyDescent="0.2">
      <c r="A35" s="46">
        <v>29</v>
      </c>
      <c r="B35" s="47" t="s">
        <v>381</v>
      </c>
      <c r="C35" s="47" t="s">
        <v>382</v>
      </c>
      <c r="D35" s="47" t="s">
        <v>38</v>
      </c>
      <c r="E35" s="48">
        <v>11627</v>
      </c>
      <c r="F35" s="49">
        <v>47.275382</v>
      </c>
      <c r="G35" s="50">
        <v>1.541384E-2</v>
      </c>
      <c r="H35" s="40" t="s">
        <v>131</v>
      </c>
    </row>
    <row r="36" spans="1:8" x14ac:dyDescent="0.2">
      <c r="A36" s="46">
        <v>30</v>
      </c>
      <c r="B36" s="47" t="s">
        <v>111</v>
      </c>
      <c r="C36" s="47" t="s">
        <v>112</v>
      </c>
      <c r="D36" s="47" t="s">
        <v>31</v>
      </c>
      <c r="E36" s="48">
        <v>7695</v>
      </c>
      <c r="F36" s="49">
        <v>39.244500000000002</v>
      </c>
      <c r="G36" s="50">
        <v>1.279542E-2</v>
      </c>
      <c r="H36" s="40" t="s">
        <v>131</v>
      </c>
    </row>
    <row r="37" spans="1:8" x14ac:dyDescent="0.2">
      <c r="A37" s="46">
        <v>31</v>
      </c>
      <c r="B37" s="47" t="s">
        <v>385</v>
      </c>
      <c r="C37" s="47" t="s">
        <v>386</v>
      </c>
      <c r="D37" s="47" t="s">
        <v>240</v>
      </c>
      <c r="E37" s="48">
        <v>10247</v>
      </c>
      <c r="F37" s="49">
        <v>38.8719945</v>
      </c>
      <c r="G37" s="50">
        <v>1.267397E-2</v>
      </c>
      <c r="H37" s="40" t="s">
        <v>131</v>
      </c>
    </row>
    <row r="38" spans="1:8" x14ac:dyDescent="0.2">
      <c r="A38" s="46">
        <v>32</v>
      </c>
      <c r="B38" s="47" t="s">
        <v>113</v>
      </c>
      <c r="C38" s="47" t="s">
        <v>114</v>
      </c>
      <c r="D38" s="47" t="s">
        <v>115</v>
      </c>
      <c r="E38" s="48">
        <v>482</v>
      </c>
      <c r="F38" s="49">
        <v>36.704300000000003</v>
      </c>
      <c r="G38" s="50">
        <v>1.1967210000000001E-2</v>
      </c>
      <c r="H38" s="40" t="s">
        <v>131</v>
      </c>
    </row>
    <row r="39" spans="1:8" x14ac:dyDescent="0.2">
      <c r="A39" s="46">
        <v>33</v>
      </c>
      <c r="B39" s="47" t="s">
        <v>387</v>
      </c>
      <c r="C39" s="47" t="s">
        <v>388</v>
      </c>
      <c r="D39" s="47" t="s">
        <v>38</v>
      </c>
      <c r="E39" s="48">
        <v>2609</v>
      </c>
      <c r="F39" s="49">
        <v>36.473820000000003</v>
      </c>
      <c r="G39" s="50">
        <v>1.1892059999999999E-2</v>
      </c>
      <c r="H39" s="40" t="s">
        <v>131</v>
      </c>
    </row>
    <row r="40" spans="1:8" x14ac:dyDescent="0.2">
      <c r="A40" s="46">
        <v>34</v>
      </c>
      <c r="B40" s="47" t="s">
        <v>383</v>
      </c>
      <c r="C40" s="47" t="s">
        <v>384</v>
      </c>
      <c r="D40" s="47" t="s">
        <v>108</v>
      </c>
      <c r="E40" s="48">
        <v>5587</v>
      </c>
      <c r="F40" s="49">
        <v>36.446794500000003</v>
      </c>
      <c r="G40" s="50">
        <v>1.188325E-2</v>
      </c>
      <c r="H40" s="40" t="s">
        <v>131</v>
      </c>
    </row>
    <row r="41" spans="1:8" x14ac:dyDescent="0.2">
      <c r="A41" s="46">
        <v>35</v>
      </c>
      <c r="B41" s="47" t="s">
        <v>391</v>
      </c>
      <c r="C41" s="47" t="s">
        <v>392</v>
      </c>
      <c r="D41" s="47" t="s">
        <v>222</v>
      </c>
      <c r="E41" s="48">
        <v>8090</v>
      </c>
      <c r="F41" s="49">
        <v>36.396909999999998</v>
      </c>
      <c r="G41" s="50">
        <v>1.1866979999999999E-2</v>
      </c>
      <c r="H41" s="40" t="s">
        <v>131</v>
      </c>
    </row>
    <row r="42" spans="1:8" x14ac:dyDescent="0.2">
      <c r="A42" s="46">
        <v>36</v>
      </c>
      <c r="B42" s="47" t="s">
        <v>395</v>
      </c>
      <c r="C42" s="47" t="s">
        <v>396</v>
      </c>
      <c r="D42" s="47" t="s">
        <v>177</v>
      </c>
      <c r="E42" s="48">
        <v>2290</v>
      </c>
      <c r="F42" s="49">
        <v>30.756989999999998</v>
      </c>
      <c r="G42" s="50">
        <v>1.002812E-2</v>
      </c>
      <c r="H42" s="40" t="s">
        <v>131</v>
      </c>
    </row>
    <row r="43" spans="1:8" x14ac:dyDescent="0.2">
      <c r="A43" s="46">
        <v>37</v>
      </c>
      <c r="B43" s="47" t="s">
        <v>397</v>
      </c>
      <c r="C43" s="47" t="s">
        <v>398</v>
      </c>
      <c r="D43" s="47" t="s">
        <v>256</v>
      </c>
      <c r="E43" s="48">
        <v>10471</v>
      </c>
      <c r="F43" s="49">
        <v>27.7533855</v>
      </c>
      <c r="G43" s="50">
        <v>9.0488200000000008E-3</v>
      </c>
      <c r="H43" s="40" t="s">
        <v>131</v>
      </c>
    </row>
    <row r="44" spans="1:8" x14ac:dyDescent="0.2">
      <c r="A44" s="46">
        <v>38</v>
      </c>
      <c r="B44" s="47" t="s">
        <v>399</v>
      </c>
      <c r="C44" s="47" t="s">
        <v>400</v>
      </c>
      <c r="D44" s="47" t="s">
        <v>401</v>
      </c>
      <c r="E44" s="48">
        <v>2774</v>
      </c>
      <c r="F44" s="49">
        <v>25.609567999999999</v>
      </c>
      <c r="G44" s="50">
        <v>8.3498400000000007E-3</v>
      </c>
      <c r="H44" s="40" t="s">
        <v>131</v>
      </c>
    </row>
    <row r="45" spans="1:8" x14ac:dyDescent="0.2">
      <c r="A45" s="46">
        <v>39</v>
      </c>
      <c r="B45" s="47" t="s">
        <v>389</v>
      </c>
      <c r="C45" s="47" t="s">
        <v>390</v>
      </c>
      <c r="D45" s="47" t="s">
        <v>115</v>
      </c>
      <c r="E45" s="48">
        <v>3000</v>
      </c>
      <c r="F45" s="49">
        <v>23.200500000000002</v>
      </c>
      <c r="G45" s="50">
        <v>7.5643799999999999E-3</v>
      </c>
      <c r="H45" s="40" t="s">
        <v>131</v>
      </c>
    </row>
    <row r="46" spans="1:8" x14ac:dyDescent="0.2">
      <c r="A46" s="46">
        <v>40</v>
      </c>
      <c r="B46" s="47" t="s">
        <v>404</v>
      </c>
      <c r="C46" s="47" t="s">
        <v>405</v>
      </c>
      <c r="D46" s="47" t="s">
        <v>406</v>
      </c>
      <c r="E46" s="48">
        <v>2982</v>
      </c>
      <c r="F46" s="49">
        <v>22.526028</v>
      </c>
      <c r="G46" s="50">
        <v>7.3444699999999996E-3</v>
      </c>
      <c r="H46" s="40" t="s">
        <v>131</v>
      </c>
    </row>
    <row r="47" spans="1:8" x14ac:dyDescent="0.2">
      <c r="A47" s="46">
        <v>41</v>
      </c>
      <c r="B47" s="47" t="s">
        <v>402</v>
      </c>
      <c r="C47" s="47" t="s">
        <v>403</v>
      </c>
      <c r="D47" s="47" t="s">
        <v>115</v>
      </c>
      <c r="E47" s="48">
        <v>3212</v>
      </c>
      <c r="F47" s="49">
        <v>21.319649999999999</v>
      </c>
      <c r="G47" s="50">
        <v>6.9511399999999997E-3</v>
      </c>
      <c r="H47" s="40" t="s">
        <v>131</v>
      </c>
    </row>
    <row r="48" spans="1:8" x14ac:dyDescent="0.2">
      <c r="A48" s="51"/>
      <c r="B48" s="51"/>
      <c r="C48" s="52" t="s">
        <v>130</v>
      </c>
      <c r="D48" s="51"/>
      <c r="E48" s="51" t="s">
        <v>131</v>
      </c>
      <c r="F48" s="53">
        <v>2961.4357740999999</v>
      </c>
      <c r="G48" s="54">
        <v>0.96555758000000003</v>
      </c>
      <c r="H48" s="40" t="s">
        <v>131</v>
      </c>
    </row>
    <row r="49" spans="1:8" x14ac:dyDescent="0.2">
      <c r="A49" s="51"/>
      <c r="B49" s="51"/>
      <c r="C49" s="55"/>
      <c r="D49" s="51"/>
      <c r="E49" s="51"/>
      <c r="F49" s="56"/>
      <c r="G49" s="56"/>
      <c r="H49" s="40" t="s">
        <v>131</v>
      </c>
    </row>
    <row r="50" spans="1:8" x14ac:dyDescent="0.2">
      <c r="A50" s="51"/>
      <c r="B50" s="51"/>
      <c r="C50" s="52" t="s">
        <v>132</v>
      </c>
      <c r="D50" s="51"/>
      <c r="E50" s="51"/>
      <c r="F50" s="51"/>
      <c r="G50" s="51"/>
      <c r="H50" s="40" t="s">
        <v>131</v>
      </c>
    </row>
    <row r="51" spans="1:8" x14ac:dyDescent="0.2">
      <c r="A51" s="51"/>
      <c r="B51" s="51"/>
      <c r="C51" s="52" t="s">
        <v>130</v>
      </c>
      <c r="D51" s="51"/>
      <c r="E51" s="51" t="s">
        <v>131</v>
      </c>
      <c r="F51" s="57" t="s">
        <v>133</v>
      </c>
      <c r="G51" s="54">
        <v>0</v>
      </c>
      <c r="H51" s="40" t="s">
        <v>131</v>
      </c>
    </row>
    <row r="52" spans="1:8" x14ac:dyDescent="0.2">
      <c r="A52" s="51"/>
      <c r="B52" s="51"/>
      <c r="C52" s="55"/>
      <c r="D52" s="51"/>
      <c r="E52" s="51"/>
      <c r="F52" s="56"/>
      <c r="G52" s="56"/>
      <c r="H52" s="40" t="s">
        <v>131</v>
      </c>
    </row>
    <row r="53" spans="1:8" x14ac:dyDescent="0.2">
      <c r="A53" s="51"/>
      <c r="B53" s="51"/>
      <c r="C53" s="52" t="s">
        <v>134</v>
      </c>
      <c r="D53" s="51"/>
      <c r="E53" s="51"/>
      <c r="F53" s="51"/>
      <c r="G53" s="51"/>
      <c r="H53" s="40" t="s">
        <v>131</v>
      </c>
    </row>
    <row r="54" spans="1:8" x14ac:dyDescent="0.2">
      <c r="A54" s="51"/>
      <c r="B54" s="51"/>
      <c r="C54" s="52" t="s">
        <v>130</v>
      </c>
      <c r="D54" s="51"/>
      <c r="E54" s="51" t="s">
        <v>131</v>
      </c>
      <c r="F54" s="57" t="s">
        <v>133</v>
      </c>
      <c r="G54" s="54">
        <v>0</v>
      </c>
      <c r="H54" s="40" t="s">
        <v>131</v>
      </c>
    </row>
    <row r="55" spans="1:8" x14ac:dyDescent="0.2">
      <c r="A55" s="51"/>
      <c r="B55" s="51"/>
      <c r="C55" s="55"/>
      <c r="D55" s="51"/>
      <c r="E55" s="51"/>
      <c r="F55" s="56"/>
      <c r="G55" s="56"/>
      <c r="H55" s="40" t="s">
        <v>131</v>
      </c>
    </row>
    <row r="56" spans="1:8" x14ac:dyDescent="0.2">
      <c r="A56" s="51"/>
      <c r="B56" s="51"/>
      <c r="C56" s="52" t="s">
        <v>135</v>
      </c>
      <c r="D56" s="51"/>
      <c r="E56" s="51"/>
      <c r="F56" s="51"/>
      <c r="G56" s="51"/>
      <c r="H56" s="40" t="s">
        <v>131</v>
      </c>
    </row>
    <row r="57" spans="1:8" x14ac:dyDescent="0.2">
      <c r="A57" s="51"/>
      <c r="B57" s="51"/>
      <c r="C57" s="52" t="s">
        <v>130</v>
      </c>
      <c r="D57" s="51"/>
      <c r="E57" s="51" t="s">
        <v>131</v>
      </c>
      <c r="F57" s="57" t="s">
        <v>133</v>
      </c>
      <c r="G57" s="54">
        <v>0</v>
      </c>
      <c r="H57" s="40" t="s">
        <v>131</v>
      </c>
    </row>
    <row r="58" spans="1:8" x14ac:dyDescent="0.2">
      <c r="A58" s="51"/>
      <c r="B58" s="51"/>
      <c r="C58" s="55"/>
      <c r="D58" s="51"/>
      <c r="E58" s="51"/>
      <c r="F58" s="56"/>
      <c r="G58" s="56"/>
      <c r="H58" s="40" t="s">
        <v>131</v>
      </c>
    </row>
    <row r="59" spans="1:8" x14ac:dyDescent="0.2">
      <c r="A59" s="51"/>
      <c r="B59" s="51"/>
      <c r="C59" s="52" t="s">
        <v>136</v>
      </c>
      <c r="D59" s="51"/>
      <c r="E59" s="51"/>
      <c r="F59" s="56"/>
      <c r="G59" s="56"/>
      <c r="H59" s="40" t="s">
        <v>131</v>
      </c>
    </row>
    <row r="60" spans="1:8" x14ac:dyDescent="0.2">
      <c r="A60" s="51"/>
      <c r="B60" s="51"/>
      <c r="C60" s="52" t="s">
        <v>130</v>
      </c>
      <c r="D60" s="51"/>
      <c r="E60" s="51" t="s">
        <v>131</v>
      </c>
      <c r="F60" s="57" t="s">
        <v>133</v>
      </c>
      <c r="G60" s="54">
        <v>0</v>
      </c>
      <c r="H60" s="40" t="s">
        <v>131</v>
      </c>
    </row>
    <row r="61" spans="1:8" x14ac:dyDescent="0.2">
      <c r="A61" s="51"/>
      <c r="B61" s="51"/>
      <c r="C61" s="55"/>
      <c r="D61" s="51"/>
      <c r="E61" s="51"/>
      <c r="F61" s="56"/>
      <c r="G61" s="56"/>
      <c r="H61" s="40" t="s">
        <v>131</v>
      </c>
    </row>
    <row r="62" spans="1:8" x14ac:dyDescent="0.2">
      <c r="A62" s="51"/>
      <c r="B62" s="51"/>
      <c r="C62" s="52" t="s">
        <v>137</v>
      </c>
      <c r="D62" s="51"/>
      <c r="E62" s="51"/>
      <c r="F62" s="56"/>
      <c r="G62" s="56"/>
      <c r="H62" s="40" t="s">
        <v>131</v>
      </c>
    </row>
    <row r="63" spans="1:8" x14ac:dyDescent="0.2">
      <c r="A63" s="51"/>
      <c r="B63" s="51"/>
      <c r="C63" s="52" t="s">
        <v>130</v>
      </c>
      <c r="D63" s="51"/>
      <c r="E63" s="51" t="s">
        <v>131</v>
      </c>
      <c r="F63" s="57" t="s">
        <v>133</v>
      </c>
      <c r="G63" s="54">
        <v>0</v>
      </c>
      <c r="H63" s="40" t="s">
        <v>131</v>
      </c>
    </row>
    <row r="64" spans="1:8" x14ac:dyDescent="0.2">
      <c r="A64" s="51"/>
      <c r="B64" s="51"/>
      <c r="C64" s="55"/>
      <c r="D64" s="51"/>
      <c r="E64" s="51"/>
      <c r="F64" s="56"/>
      <c r="G64" s="56"/>
      <c r="H64" s="40" t="s">
        <v>131</v>
      </c>
    </row>
    <row r="65" spans="1:8" x14ac:dyDescent="0.2">
      <c r="A65" s="51"/>
      <c r="B65" s="51"/>
      <c r="C65" s="52" t="s">
        <v>138</v>
      </c>
      <c r="D65" s="51"/>
      <c r="E65" s="51"/>
      <c r="F65" s="53">
        <v>2961.4357740999999</v>
      </c>
      <c r="G65" s="54">
        <v>0.96555758000000003</v>
      </c>
      <c r="H65" s="40" t="s">
        <v>131</v>
      </c>
    </row>
    <row r="66" spans="1:8" x14ac:dyDescent="0.2">
      <c r="A66" s="51"/>
      <c r="B66" s="51"/>
      <c r="C66" s="55"/>
      <c r="D66" s="51"/>
      <c r="E66" s="51"/>
      <c r="F66" s="56"/>
      <c r="G66" s="56"/>
      <c r="H66" s="40" t="s">
        <v>131</v>
      </c>
    </row>
    <row r="67" spans="1:8" x14ac:dyDescent="0.2">
      <c r="A67" s="51"/>
      <c r="B67" s="51"/>
      <c r="C67" s="52" t="s">
        <v>139</v>
      </c>
      <c r="D67" s="51"/>
      <c r="E67" s="51"/>
      <c r="F67" s="56"/>
      <c r="G67" s="56"/>
      <c r="H67" s="40" t="s">
        <v>131</v>
      </c>
    </row>
    <row r="68" spans="1:8" x14ac:dyDescent="0.2">
      <c r="A68" s="51"/>
      <c r="B68" s="51"/>
      <c r="C68" s="52" t="s">
        <v>10</v>
      </c>
      <c r="D68" s="51"/>
      <c r="E68" s="51"/>
      <c r="F68" s="56"/>
      <c r="G68" s="56"/>
      <c r="H68" s="40" t="s">
        <v>131</v>
      </c>
    </row>
    <row r="69" spans="1:8" x14ac:dyDescent="0.2">
      <c r="A69" s="51"/>
      <c r="B69" s="51"/>
      <c r="C69" s="52" t="s">
        <v>130</v>
      </c>
      <c r="D69" s="51"/>
      <c r="E69" s="51" t="s">
        <v>131</v>
      </c>
      <c r="F69" s="57" t="s">
        <v>133</v>
      </c>
      <c r="G69" s="54">
        <v>0</v>
      </c>
      <c r="H69" s="40" t="s">
        <v>131</v>
      </c>
    </row>
    <row r="70" spans="1:8" x14ac:dyDescent="0.2">
      <c r="A70" s="51"/>
      <c r="B70" s="51"/>
      <c r="C70" s="55"/>
      <c r="D70" s="51"/>
      <c r="E70" s="51"/>
      <c r="F70" s="56"/>
      <c r="G70" s="56"/>
      <c r="H70" s="40" t="s">
        <v>131</v>
      </c>
    </row>
    <row r="71" spans="1:8" x14ac:dyDescent="0.2">
      <c r="A71" s="51"/>
      <c r="B71" s="51"/>
      <c r="C71" s="52" t="s">
        <v>140</v>
      </c>
      <c r="D71" s="51"/>
      <c r="E71" s="51"/>
      <c r="F71" s="51"/>
      <c r="G71" s="51"/>
      <c r="H71" s="40"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141</v>
      </c>
      <c r="D74" s="51"/>
      <c r="E74" s="51"/>
      <c r="F74" s="51"/>
      <c r="G74" s="51"/>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142</v>
      </c>
      <c r="D77" s="51"/>
      <c r="E77" s="51"/>
      <c r="F77" s="56"/>
      <c r="G77" s="56"/>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143</v>
      </c>
      <c r="D80" s="51"/>
      <c r="E80" s="51"/>
      <c r="F80" s="53">
        <v>0</v>
      </c>
      <c r="G80" s="54">
        <v>0</v>
      </c>
      <c r="H80" s="40" t="s">
        <v>131</v>
      </c>
    </row>
    <row r="81" spans="1:8" x14ac:dyDescent="0.2">
      <c r="A81" s="51"/>
      <c r="B81" s="51"/>
      <c r="C81" s="55"/>
      <c r="D81" s="51"/>
      <c r="E81" s="51"/>
      <c r="F81" s="56"/>
      <c r="G81" s="56"/>
      <c r="H81" s="40" t="s">
        <v>131</v>
      </c>
    </row>
    <row r="82" spans="1:8" x14ac:dyDescent="0.2">
      <c r="A82" s="51"/>
      <c r="B82" s="51"/>
      <c r="C82" s="52" t="s">
        <v>144</v>
      </c>
      <c r="D82" s="51"/>
      <c r="E82" s="51"/>
      <c r="F82" s="56"/>
      <c r="G82" s="56"/>
      <c r="H82" s="40" t="s">
        <v>131</v>
      </c>
    </row>
    <row r="83" spans="1:8" x14ac:dyDescent="0.2">
      <c r="A83" s="51"/>
      <c r="B83" s="51"/>
      <c r="C83" s="52" t="s">
        <v>145</v>
      </c>
      <c r="D83" s="51"/>
      <c r="E83" s="51"/>
      <c r="F83" s="56"/>
      <c r="G83" s="56"/>
      <c r="H83" s="40" t="s">
        <v>131</v>
      </c>
    </row>
    <row r="84" spans="1:8" x14ac:dyDescent="0.2">
      <c r="A84" s="51"/>
      <c r="B84" s="51"/>
      <c r="C84" s="52" t="s">
        <v>130</v>
      </c>
      <c r="D84" s="51"/>
      <c r="E84" s="51" t="s">
        <v>131</v>
      </c>
      <c r="F84" s="57" t="s">
        <v>133</v>
      </c>
      <c r="G84" s="54">
        <v>0</v>
      </c>
      <c r="H84" s="40" t="s">
        <v>131</v>
      </c>
    </row>
    <row r="85" spans="1:8" x14ac:dyDescent="0.2">
      <c r="A85" s="51"/>
      <c r="B85" s="51"/>
      <c r="C85" s="55"/>
      <c r="D85" s="51"/>
      <c r="E85" s="51"/>
      <c r="F85" s="56"/>
      <c r="G85" s="56"/>
      <c r="H85" s="40" t="s">
        <v>131</v>
      </c>
    </row>
    <row r="86" spans="1:8" x14ac:dyDescent="0.2">
      <c r="A86" s="51"/>
      <c r="B86" s="51"/>
      <c r="C86" s="52" t="s">
        <v>146</v>
      </c>
      <c r="D86" s="51"/>
      <c r="E86" s="51"/>
      <c r="F86" s="56"/>
      <c r="G86" s="56"/>
      <c r="H86" s="40" t="s">
        <v>131</v>
      </c>
    </row>
    <row r="87" spans="1:8" x14ac:dyDescent="0.2">
      <c r="A87" s="51"/>
      <c r="B87" s="51"/>
      <c r="C87" s="52" t="s">
        <v>130</v>
      </c>
      <c r="D87" s="51"/>
      <c r="E87" s="51" t="s">
        <v>131</v>
      </c>
      <c r="F87" s="57" t="s">
        <v>133</v>
      </c>
      <c r="G87" s="54">
        <v>0</v>
      </c>
      <c r="H87" s="40" t="s">
        <v>131</v>
      </c>
    </row>
    <row r="88" spans="1:8" x14ac:dyDescent="0.2">
      <c r="A88" s="51"/>
      <c r="B88" s="51"/>
      <c r="C88" s="55"/>
      <c r="D88" s="51"/>
      <c r="E88" s="51"/>
      <c r="F88" s="56"/>
      <c r="G88" s="56"/>
      <c r="H88" s="40" t="s">
        <v>131</v>
      </c>
    </row>
    <row r="89" spans="1:8" x14ac:dyDescent="0.2">
      <c r="A89" s="51"/>
      <c r="B89" s="51"/>
      <c r="C89" s="52" t="s">
        <v>147</v>
      </c>
      <c r="D89" s="51"/>
      <c r="E89" s="51"/>
      <c r="F89" s="56"/>
      <c r="G89" s="56"/>
      <c r="H89" s="40" t="s">
        <v>131</v>
      </c>
    </row>
    <row r="90" spans="1:8" x14ac:dyDescent="0.2">
      <c r="A90" s="51"/>
      <c r="B90" s="51"/>
      <c r="C90" s="52" t="s">
        <v>130</v>
      </c>
      <c r="D90" s="51"/>
      <c r="E90" s="51" t="s">
        <v>131</v>
      </c>
      <c r="F90" s="57" t="s">
        <v>133</v>
      </c>
      <c r="G90" s="54">
        <v>0</v>
      </c>
      <c r="H90" s="40" t="s">
        <v>131</v>
      </c>
    </row>
    <row r="91" spans="1:8" x14ac:dyDescent="0.2">
      <c r="A91" s="51"/>
      <c r="B91" s="51"/>
      <c r="C91" s="55"/>
      <c r="D91" s="51"/>
      <c r="E91" s="51"/>
      <c r="F91" s="56"/>
      <c r="G91" s="56"/>
      <c r="H91" s="40" t="s">
        <v>131</v>
      </c>
    </row>
    <row r="92" spans="1:8" x14ac:dyDescent="0.2">
      <c r="A92" s="51"/>
      <c r="B92" s="51"/>
      <c r="C92" s="52" t="s">
        <v>148</v>
      </c>
      <c r="D92" s="51"/>
      <c r="E92" s="51"/>
      <c r="F92" s="56"/>
      <c r="G92" s="56"/>
      <c r="H92" s="40" t="s">
        <v>131</v>
      </c>
    </row>
    <row r="93" spans="1:8" x14ac:dyDescent="0.2">
      <c r="A93" s="46">
        <v>1</v>
      </c>
      <c r="B93" s="47"/>
      <c r="C93" s="47" t="s">
        <v>149</v>
      </c>
      <c r="D93" s="47"/>
      <c r="E93" s="58"/>
      <c r="F93" s="49">
        <v>108.45938099999999</v>
      </c>
      <c r="G93" s="50">
        <v>3.5362499999999998E-2</v>
      </c>
      <c r="H93" s="40">
        <v>5.32</v>
      </c>
    </row>
    <row r="94" spans="1:8" x14ac:dyDescent="0.2">
      <c r="A94" s="51"/>
      <c r="B94" s="51"/>
      <c r="C94" s="52" t="s">
        <v>130</v>
      </c>
      <c r="D94" s="51"/>
      <c r="E94" s="51" t="s">
        <v>131</v>
      </c>
      <c r="F94" s="53">
        <v>108.45938099999999</v>
      </c>
      <c r="G94" s="54">
        <v>3.5362499999999998E-2</v>
      </c>
      <c r="H94" s="40" t="s">
        <v>131</v>
      </c>
    </row>
    <row r="95" spans="1:8" x14ac:dyDescent="0.2">
      <c r="A95" s="51"/>
      <c r="B95" s="51"/>
      <c r="C95" s="55"/>
      <c r="D95" s="51"/>
      <c r="E95" s="51"/>
      <c r="F95" s="56"/>
      <c r="G95" s="56"/>
      <c r="H95" s="40" t="s">
        <v>131</v>
      </c>
    </row>
    <row r="96" spans="1:8" x14ac:dyDescent="0.2">
      <c r="A96" s="51"/>
      <c r="B96" s="51"/>
      <c r="C96" s="52" t="s">
        <v>150</v>
      </c>
      <c r="D96" s="51"/>
      <c r="E96" s="51"/>
      <c r="F96" s="53">
        <v>108.45938099999999</v>
      </c>
      <c r="G96" s="54">
        <v>3.5362499999999998E-2</v>
      </c>
      <c r="H96" s="40" t="s">
        <v>131</v>
      </c>
    </row>
    <row r="97" spans="1:10" x14ac:dyDescent="0.2">
      <c r="A97" s="51"/>
      <c r="B97" s="51"/>
      <c r="C97" s="56"/>
      <c r="D97" s="51"/>
      <c r="E97" s="51"/>
      <c r="F97" s="51"/>
      <c r="G97" s="51"/>
      <c r="H97" s="40" t="s">
        <v>131</v>
      </c>
    </row>
    <row r="98" spans="1:10" x14ac:dyDescent="0.2">
      <c r="A98" s="51"/>
      <c r="B98" s="51"/>
      <c r="C98" s="52" t="s">
        <v>151</v>
      </c>
      <c r="D98" s="51"/>
      <c r="E98" s="51"/>
      <c r="F98" s="51"/>
      <c r="G98" s="51"/>
      <c r="H98" s="40" t="s">
        <v>131</v>
      </c>
    </row>
    <row r="99" spans="1:10" x14ac:dyDescent="0.2">
      <c r="A99" s="51"/>
      <c r="B99" s="51"/>
      <c r="C99" s="52" t="s">
        <v>152</v>
      </c>
      <c r="D99" s="51"/>
      <c r="E99" s="51"/>
      <c r="F99" s="51"/>
      <c r="G99" s="51"/>
      <c r="H99" s="40" t="s">
        <v>131</v>
      </c>
    </row>
    <row r="100" spans="1:10" x14ac:dyDescent="0.2">
      <c r="A100" s="51"/>
      <c r="B100" s="51"/>
      <c r="C100" s="52" t="s">
        <v>130</v>
      </c>
      <c r="D100" s="51"/>
      <c r="E100" s="51" t="s">
        <v>131</v>
      </c>
      <c r="F100" s="57" t="s">
        <v>133</v>
      </c>
      <c r="G100" s="54">
        <v>0</v>
      </c>
      <c r="H100" s="40" t="s">
        <v>131</v>
      </c>
    </row>
    <row r="101" spans="1:10" x14ac:dyDescent="0.2">
      <c r="A101" s="51"/>
      <c r="B101" s="51"/>
      <c r="C101" s="55"/>
      <c r="D101" s="51"/>
      <c r="E101" s="51"/>
      <c r="F101" s="56"/>
      <c r="G101" s="56"/>
      <c r="H101" s="40" t="s">
        <v>131</v>
      </c>
    </row>
    <row r="102" spans="1:10" x14ac:dyDescent="0.2">
      <c r="A102" s="51"/>
      <c r="B102" s="51"/>
      <c r="C102" s="52" t="s">
        <v>153</v>
      </c>
      <c r="D102" s="51"/>
      <c r="E102" s="51"/>
      <c r="F102" s="51"/>
      <c r="G102" s="51"/>
      <c r="H102" s="40" t="s">
        <v>131</v>
      </c>
    </row>
    <row r="103" spans="1:10" x14ac:dyDescent="0.2">
      <c r="A103" s="51"/>
      <c r="B103" s="51"/>
      <c r="C103" s="52" t="s">
        <v>154</v>
      </c>
      <c r="D103" s="51"/>
      <c r="E103" s="51"/>
      <c r="F103" s="51"/>
      <c r="G103" s="51"/>
      <c r="H103" s="40" t="s">
        <v>131</v>
      </c>
    </row>
    <row r="104" spans="1:10" x14ac:dyDescent="0.2">
      <c r="A104" s="51"/>
      <c r="B104" s="51"/>
      <c r="C104" s="52" t="s">
        <v>130</v>
      </c>
      <c r="D104" s="51"/>
      <c r="E104" s="51" t="s">
        <v>131</v>
      </c>
      <c r="F104" s="57" t="s">
        <v>133</v>
      </c>
      <c r="G104" s="54">
        <v>0</v>
      </c>
      <c r="H104" s="40" t="s">
        <v>131</v>
      </c>
    </row>
    <row r="105" spans="1:10" x14ac:dyDescent="0.2">
      <c r="A105" s="51"/>
      <c r="B105" s="51"/>
      <c r="C105" s="55"/>
      <c r="D105" s="51"/>
      <c r="E105" s="51"/>
      <c r="F105" s="56"/>
      <c r="G105" s="56"/>
      <c r="H105" s="40" t="s">
        <v>131</v>
      </c>
    </row>
    <row r="106" spans="1:10" x14ac:dyDescent="0.2">
      <c r="A106" s="51"/>
      <c r="B106" s="51"/>
      <c r="C106" s="52" t="s">
        <v>155</v>
      </c>
      <c r="D106" s="51"/>
      <c r="E106" s="51"/>
      <c r="F106" s="56"/>
      <c r="G106" s="56"/>
      <c r="H106" s="40" t="s">
        <v>131</v>
      </c>
    </row>
    <row r="107" spans="1:10" x14ac:dyDescent="0.2">
      <c r="A107" s="51"/>
      <c r="B107" s="51"/>
      <c r="C107" s="52" t="s">
        <v>130</v>
      </c>
      <c r="D107" s="51"/>
      <c r="E107" s="51" t="s">
        <v>131</v>
      </c>
      <c r="F107" s="57" t="s">
        <v>133</v>
      </c>
      <c r="G107" s="54">
        <v>0</v>
      </c>
      <c r="H107" s="40" t="s">
        <v>131</v>
      </c>
    </row>
    <row r="108" spans="1:10" x14ac:dyDescent="0.2">
      <c r="A108" s="51"/>
      <c r="B108" s="51"/>
      <c r="C108" s="55"/>
      <c r="D108" s="51"/>
      <c r="E108" s="51"/>
      <c r="F108" s="56"/>
      <c r="G108" s="56"/>
      <c r="H108" s="40" t="s">
        <v>131</v>
      </c>
    </row>
    <row r="109" spans="1:10" x14ac:dyDescent="0.2">
      <c r="A109" s="58"/>
      <c r="B109" s="47"/>
      <c r="C109" s="47" t="s">
        <v>156</v>
      </c>
      <c r="D109" s="47"/>
      <c r="E109" s="58"/>
      <c r="F109" s="49">
        <v>-2.8219319199999999</v>
      </c>
      <c r="G109" s="50">
        <v>-9.2007000000000005E-4</v>
      </c>
      <c r="H109" s="40" t="s">
        <v>131</v>
      </c>
    </row>
    <row r="110" spans="1:10" x14ac:dyDescent="0.2">
      <c r="A110" s="55"/>
      <c r="B110" s="55"/>
      <c r="C110" s="52" t="s">
        <v>157</v>
      </c>
      <c r="D110" s="56"/>
      <c r="E110" s="56"/>
      <c r="F110" s="53">
        <v>3067.0732231799998</v>
      </c>
      <c r="G110" s="59">
        <v>1.0000000099999999</v>
      </c>
      <c r="H110" s="40" t="s">
        <v>131</v>
      </c>
    </row>
    <row r="111" spans="1:10" x14ac:dyDescent="0.2">
      <c r="A111" s="60"/>
      <c r="B111" s="60"/>
      <c r="C111" s="61"/>
      <c r="D111" s="62"/>
      <c r="E111" s="62"/>
      <c r="F111" s="63"/>
      <c r="G111" s="64"/>
      <c r="H111" s="65"/>
    </row>
    <row r="112" spans="1:10" x14ac:dyDescent="0.2">
      <c r="A112" s="60"/>
      <c r="B112" s="259" t="s">
        <v>933</v>
      </c>
      <c r="C112" s="259"/>
      <c r="D112" s="259"/>
      <c r="E112" s="259"/>
      <c r="F112" s="259"/>
      <c r="G112" s="259"/>
      <c r="H112" s="259"/>
      <c r="J112" s="67"/>
    </row>
    <row r="113" spans="1:17" x14ac:dyDescent="0.2">
      <c r="A113" s="60"/>
      <c r="B113" s="259" t="s">
        <v>934</v>
      </c>
      <c r="C113" s="259"/>
      <c r="D113" s="259"/>
      <c r="E113" s="259"/>
      <c r="F113" s="259"/>
      <c r="G113" s="259"/>
      <c r="H113" s="259"/>
      <c r="J113" s="67"/>
    </row>
    <row r="114" spans="1:17" x14ac:dyDescent="0.2">
      <c r="A114" s="60"/>
      <c r="B114" s="259" t="s">
        <v>935</v>
      </c>
      <c r="C114" s="259"/>
      <c r="D114" s="259"/>
      <c r="E114" s="259"/>
      <c r="F114" s="259"/>
      <c r="G114" s="259"/>
      <c r="H114" s="259"/>
      <c r="J114" s="67"/>
    </row>
    <row r="115" spans="1:17" s="69" customFormat="1" ht="51.75" customHeight="1" x14ac:dyDescent="0.25">
      <c r="A115" s="68"/>
      <c r="B115" s="263" t="s">
        <v>936</v>
      </c>
      <c r="C115" s="263"/>
      <c r="D115" s="263"/>
      <c r="E115" s="263"/>
      <c r="F115" s="263"/>
      <c r="G115" s="263"/>
      <c r="H115" s="263"/>
      <c r="I115"/>
      <c r="J115" s="67"/>
      <c r="K115"/>
      <c r="L115"/>
      <c r="M115"/>
      <c r="N115"/>
      <c r="O115"/>
      <c r="P115"/>
      <c r="Q115"/>
    </row>
    <row r="116" spans="1:17" x14ac:dyDescent="0.2">
      <c r="A116" s="60"/>
      <c r="B116" s="259" t="s">
        <v>937</v>
      </c>
      <c r="C116" s="259"/>
      <c r="D116" s="259"/>
      <c r="E116" s="259"/>
      <c r="F116" s="259"/>
      <c r="G116" s="259"/>
      <c r="H116" s="259"/>
      <c r="J116" s="67"/>
    </row>
    <row r="117" spans="1:17" x14ac:dyDescent="0.2">
      <c r="A117" s="60"/>
      <c r="B117" s="60"/>
      <c r="C117" s="60"/>
      <c r="D117" s="62"/>
      <c r="E117" s="62"/>
      <c r="F117" s="62"/>
      <c r="G117" s="62"/>
    </row>
    <row r="118" spans="1:17" x14ac:dyDescent="0.2">
      <c r="A118" s="60"/>
      <c r="B118" s="260" t="s">
        <v>158</v>
      </c>
      <c r="C118" s="261"/>
      <c r="D118" s="262"/>
      <c r="E118" s="70"/>
      <c r="F118" s="62"/>
      <c r="G118" s="62"/>
    </row>
    <row r="119" spans="1:17" ht="27" customHeight="1" x14ac:dyDescent="0.2">
      <c r="A119" s="60"/>
      <c r="B119" s="254" t="s">
        <v>159</v>
      </c>
      <c r="C119" s="255"/>
      <c r="D119" s="71" t="s">
        <v>160</v>
      </c>
      <c r="E119" s="70"/>
      <c r="F119" s="62"/>
      <c r="G119" s="62"/>
    </row>
    <row r="120" spans="1:17" x14ac:dyDescent="0.2">
      <c r="A120" s="60"/>
      <c r="B120" s="254" t="s">
        <v>939</v>
      </c>
      <c r="C120" s="255"/>
      <c r="D120" s="71" t="s">
        <v>160</v>
      </c>
      <c r="E120" s="70"/>
      <c r="F120" s="62"/>
      <c r="G120" s="62"/>
    </row>
    <row r="121" spans="1:17" x14ac:dyDescent="0.2">
      <c r="A121" s="60"/>
      <c r="B121" s="254" t="s">
        <v>161</v>
      </c>
      <c r="C121" s="255"/>
      <c r="D121" s="72" t="s">
        <v>131</v>
      </c>
      <c r="E121" s="70"/>
      <c r="F121" s="62"/>
      <c r="G121" s="62"/>
    </row>
    <row r="122" spans="1:17" x14ac:dyDescent="0.2">
      <c r="A122" s="73"/>
      <c r="B122" s="74" t="s">
        <v>131</v>
      </c>
      <c r="C122" s="74" t="s">
        <v>940</v>
      </c>
      <c r="D122" s="74" t="s">
        <v>162</v>
      </c>
      <c r="E122" s="73"/>
      <c r="F122" s="73"/>
      <c r="G122" s="73"/>
      <c r="H122" s="73"/>
      <c r="J122" s="67"/>
    </row>
    <row r="123" spans="1:17" x14ac:dyDescent="0.2">
      <c r="A123" s="73"/>
      <c r="B123" s="75" t="s">
        <v>163</v>
      </c>
      <c r="C123" s="76">
        <v>46142</v>
      </c>
      <c r="D123" s="76">
        <v>46173</v>
      </c>
      <c r="E123" s="73"/>
      <c r="F123" s="73"/>
      <c r="G123" s="73"/>
      <c r="J123" s="67"/>
    </row>
    <row r="124" spans="1:17" x14ac:dyDescent="0.2">
      <c r="A124" s="77"/>
      <c r="B124" s="78" t="s">
        <v>164</v>
      </c>
      <c r="C124" s="79">
        <v>29.929300000000001</v>
      </c>
      <c r="D124" s="79">
        <v>30.211500000000001</v>
      </c>
      <c r="E124" s="77"/>
      <c r="F124" s="80"/>
      <c r="G124" s="81"/>
    </row>
    <row r="125" spans="1:17" x14ac:dyDescent="0.2">
      <c r="A125" s="77"/>
      <c r="B125" s="78" t="s">
        <v>941</v>
      </c>
      <c r="C125" s="79">
        <v>28.494199999999999</v>
      </c>
      <c r="D125" s="79">
        <v>28.762899999999998</v>
      </c>
      <c r="E125" s="77"/>
      <c r="F125" s="80"/>
      <c r="G125" s="81"/>
    </row>
    <row r="126" spans="1:17" x14ac:dyDescent="0.2">
      <c r="A126" s="77"/>
      <c r="B126" s="78" t="s">
        <v>165</v>
      </c>
      <c r="C126" s="79">
        <v>29.047899999999998</v>
      </c>
      <c r="D126" s="79">
        <v>29.316400000000002</v>
      </c>
      <c r="E126" s="77"/>
      <c r="F126" s="80"/>
      <c r="G126" s="81"/>
    </row>
    <row r="127" spans="1:17" x14ac:dyDescent="0.2">
      <c r="A127" s="77"/>
      <c r="B127" s="78" t="s">
        <v>942</v>
      </c>
      <c r="C127" s="79">
        <v>27.6205</v>
      </c>
      <c r="D127" s="79">
        <v>27.875900000000001</v>
      </c>
      <c r="E127" s="77"/>
      <c r="F127" s="80"/>
      <c r="G127" s="81"/>
    </row>
    <row r="128" spans="1:17" x14ac:dyDescent="0.2">
      <c r="A128" s="77"/>
      <c r="B128" s="77"/>
      <c r="C128" s="77"/>
      <c r="D128" s="77"/>
      <c r="E128" s="77"/>
      <c r="F128" s="77"/>
      <c r="G128" s="77"/>
    </row>
    <row r="129" spans="1:10" x14ac:dyDescent="0.2">
      <c r="A129" s="73"/>
      <c r="B129" s="254" t="s">
        <v>943</v>
      </c>
      <c r="C129" s="255"/>
      <c r="D129" s="71" t="s">
        <v>160</v>
      </c>
      <c r="E129" s="73"/>
      <c r="F129" s="73"/>
      <c r="G129" s="73"/>
    </row>
    <row r="130" spans="1:10" x14ac:dyDescent="0.2">
      <c r="A130" s="73"/>
      <c r="B130" s="82"/>
      <c r="C130" s="82"/>
      <c r="D130" s="82"/>
      <c r="E130" s="73"/>
      <c r="F130" s="73"/>
      <c r="G130" s="73"/>
    </row>
    <row r="131" spans="1:10" ht="27" customHeight="1" x14ac:dyDescent="0.2">
      <c r="A131" s="73"/>
      <c r="B131" s="254" t="s">
        <v>167</v>
      </c>
      <c r="C131" s="255"/>
      <c r="D131" s="71" t="s">
        <v>160</v>
      </c>
      <c r="E131" s="83"/>
      <c r="F131" s="73"/>
      <c r="G131" s="73"/>
    </row>
    <row r="132" spans="1:10" x14ac:dyDescent="0.2">
      <c r="A132" s="73"/>
      <c r="B132" s="254" t="s">
        <v>168</v>
      </c>
      <c r="C132" s="255"/>
      <c r="D132" s="71" t="s">
        <v>160</v>
      </c>
      <c r="E132" s="83"/>
      <c r="F132" s="73"/>
      <c r="G132" s="73"/>
    </row>
    <row r="133" spans="1:10" x14ac:dyDescent="0.2">
      <c r="A133" s="73"/>
      <c r="B133" s="254" t="s">
        <v>169</v>
      </c>
      <c r="C133" s="255"/>
      <c r="D133" s="71" t="s">
        <v>160</v>
      </c>
      <c r="E133" s="83"/>
      <c r="F133" s="73"/>
      <c r="G133" s="73"/>
    </row>
    <row r="134" spans="1:10" x14ac:dyDescent="0.2">
      <c r="A134" s="73"/>
      <c r="B134" s="254" t="s">
        <v>170</v>
      </c>
      <c r="C134" s="255"/>
      <c r="D134" s="84">
        <v>0.15526475881041157</v>
      </c>
      <c r="E134" s="73"/>
      <c r="F134" s="66"/>
      <c r="G134" s="85"/>
    </row>
    <row r="136" spans="1:10" x14ac:dyDescent="0.2">
      <c r="B136" s="256" t="s">
        <v>944</v>
      </c>
      <c r="C136" s="256"/>
    </row>
    <row r="138" spans="1:10" ht="153.75" customHeight="1" x14ac:dyDescent="0.2"/>
    <row r="141" spans="1:10" x14ac:dyDescent="0.2">
      <c r="B141" s="86" t="s">
        <v>945</v>
      </c>
      <c r="C141" s="87"/>
      <c r="D141" s="86"/>
    </row>
    <row r="142" spans="1:10" x14ac:dyDescent="0.2">
      <c r="B142" s="86" t="s">
        <v>957</v>
      </c>
      <c r="D142" s="86"/>
    </row>
    <row r="143" spans="1:10" ht="165" customHeight="1" x14ac:dyDescent="0.2"/>
    <row r="144" spans="1:10" x14ac:dyDescent="0.2">
      <c r="J144" s="37"/>
    </row>
    <row r="161" customFormat="1" x14ac:dyDescent="0.2"/>
    <row r="162" customFormat="1" x14ac:dyDescent="0.2"/>
    <row r="163" customFormat="1" x14ac:dyDescent="0.2"/>
  </sheetData>
  <mergeCells count="18">
    <mergeCell ref="B118:D118"/>
    <mergeCell ref="B119:C119"/>
    <mergeCell ref="B131:C131"/>
    <mergeCell ref="B132:C132"/>
    <mergeCell ref="B136:C136"/>
    <mergeCell ref="B134:C134"/>
    <mergeCell ref="A1:H1"/>
    <mergeCell ref="A2:H2"/>
    <mergeCell ref="A3:H3"/>
    <mergeCell ref="B129:C129"/>
    <mergeCell ref="B133:C133"/>
    <mergeCell ref="B112:H112"/>
    <mergeCell ref="B113:H113"/>
    <mergeCell ref="B120:C120"/>
    <mergeCell ref="B121:C121"/>
    <mergeCell ref="B114:H114"/>
    <mergeCell ref="B115:H115"/>
    <mergeCell ref="B116:H116"/>
  </mergeCells>
  <hyperlinks>
    <hyperlink ref="I1" location="Index!B2" display="Index" xr:uid="{AF1D3676-8A85-4A47-B6D8-6EAFDD7020F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C3E0-DFAE-47EB-84EC-26F81385A56E}">
  <sheetPr>
    <outlinePr summaryBelow="0" summaryRight="0"/>
  </sheetPr>
  <dimension ref="A1:Q162"/>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415</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3393</v>
      </c>
      <c r="F7" s="49">
        <v>267.35143499999998</v>
      </c>
      <c r="G7" s="50">
        <v>7.3793159999999997E-2</v>
      </c>
      <c r="H7" s="40" t="s">
        <v>131</v>
      </c>
    </row>
    <row r="8" spans="1:9" x14ac:dyDescent="0.2">
      <c r="A8" s="46">
        <v>2</v>
      </c>
      <c r="B8" s="47" t="s">
        <v>347</v>
      </c>
      <c r="C8" s="47" t="s">
        <v>348</v>
      </c>
      <c r="D8" s="47" t="s">
        <v>83</v>
      </c>
      <c r="E8" s="48">
        <v>35553</v>
      </c>
      <c r="F8" s="49">
        <v>258.95027549999998</v>
      </c>
      <c r="G8" s="50">
        <v>7.1474309999999999E-2</v>
      </c>
      <c r="H8" s="40" t="s">
        <v>131</v>
      </c>
    </row>
    <row r="9" spans="1:9" x14ac:dyDescent="0.2">
      <c r="A9" s="46">
        <v>3</v>
      </c>
      <c r="B9" s="47" t="s">
        <v>88</v>
      </c>
      <c r="C9" s="47" t="s">
        <v>89</v>
      </c>
      <c r="D9" s="47" t="s">
        <v>38</v>
      </c>
      <c r="E9" s="48">
        <v>22800</v>
      </c>
      <c r="F9" s="49">
        <v>180.09719999999999</v>
      </c>
      <c r="G9" s="50">
        <v>4.9709629999999998E-2</v>
      </c>
      <c r="H9" s="40" t="s">
        <v>131</v>
      </c>
    </row>
    <row r="10" spans="1:9" x14ac:dyDescent="0.2">
      <c r="A10" s="46">
        <v>4</v>
      </c>
      <c r="B10" s="47" t="s">
        <v>326</v>
      </c>
      <c r="C10" s="47" t="s">
        <v>327</v>
      </c>
      <c r="D10" s="47" t="s">
        <v>256</v>
      </c>
      <c r="E10" s="48">
        <v>10679</v>
      </c>
      <c r="F10" s="49">
        <v>156.23376999999999</v>
      </c>
      <c r="G10" s="50">
        <v>4.312295E-2</v>
      </c>
      <c r="H10" s="40" t="s">
        <v>131</v>
      </c>
    </row>
    <row r="11" spans="1:9" x14ac:dyDescent="0.2">
      <c r="A11" s="46">
        <v>5</v>
      </c>
      <c r="B11" s="47" t="s">
        <v>324</v>
      </c>
      <c r="C11" s="47" t="s">
        <v>325</v>
      </c>
      <c r="D11" s="47" t="s">
        <v>174</v>
      </c>
      <c r="E11" s="48">
        <v>45169</v>
      </c>
      <c r="F11" s="49">
        <v>152.35503700000001</v>
      </c>
      <c r="G11" s="50">
        <v>4.2052359999999997E-2</v>
      </c>
      <c r="H11" s="40" t="s">
        <v>131</v>
      </c>
    </row>
    <row r="12" spans="1:9" x14ac:dyDescent="0.2">
      <c r="A12" s="46">
        <v>6</v>
      </c>
      <c r="B12" s="47" t="s">
        <v>349</v>
      </c>
      <c r="C12" s="47" t="s">
        <v>350</v>
      </c>
      <c r="D12" s="47" t="s">
        <v>48</v>
      </c>
      <c r="E12" s="48">
        <v>37549</v>
      </c>
      <c r="F12" s="49">
        <v>132.4916465</v>
      </c>
      <c r="G12" s="50">
        <v>3.656976E-2</v>
      </c>
      <c r="H12" s="40" t="s">
        <v>131</v>
      </c>
    </row>
    <row r="13" spans="1:9" x14ac:dyDescent="0.2">
      <c r="A13" s="46">
        <v>7</v>
      </c>
      <c r="B13" s="47" t="s">
        <v>353</v>
      </c>
      <c r="C13" s="47" t="s">
        <v>354</v>
      </c>
      <c r="D13" s="47" t="s">
        <v>48</v>
      </c>
      <c r="E13" s="48">
        <v>180840</v>
      </c>
      <c r="F13" s="49">
        <v>126.967764</v>
      </c>
      <c r="G13" s="50">
        <v>3.5045079999999999E-2</v>
      </c>
      <c r="H13" s="40" t="s">
        <v>131</v>
      </c>
    </row>
    <row r="14" spans="1:9" x14ac:dyDescent="0.2">
      <c r="A14" s="46">
        <v>8</v>
      </c>
      <c r="B14" s="47" t="s">
        <v>328</v>
      </c>
      <c r="C14" s="47" t="s">
        <v>329</v>
      </c>
      <c r="D14" s="47" t="s">
        <v>200</v>
      </c>
      <c r="E14" s="48">
        <v>16328</v>
      </c>
      <c r="F14" s="49">
        <v>121.88035600000001</v>
      </c>
      <c r="G14" s="50">
        <v>3.3640870000000003E-2</v>
      </c>
      <c r="H14" s="40" t="s">
        <v>131</v>
      </c>
    </row>
    <row r="15" spans="1:9" x14ac:dyDescent="0.2">
      <c r="A15" s="46">
        <v>9</v>
      </c>
      <c r="B15" s="47" t="s">
        <v>355</v>
      </c>
      <c r="C15" s="47" t="s">
        <v>356</v>
      </c>
      <c r="D15" s="47" t="s">
        <v>115</v>
      </c>
      <c r="E15" s="48">
        <v>8097</v>
      </c>
      <c r="F15" s="49">
        <v>121.754589</v>
      </c>
      <c r="G15" s="50">
        <v>3.3606160000000003E-2</v>
      </c>
      <c r="H15" s="40" t="s">
        <v>131</v>
      </c>
    </row>
    <row r="16" spans="1:9" x14ac:dyDescent="0.2">
      <c r="A16" s="46">
        <v>10</v>
      </c>
      <c r="B16" s="47" t="s">
        <v>351</v>
      </c>
      <c r="C16" s="47" t="s">
        <v>352</v>
      </c>
      <c r="D16" s="47" t="s">
        <v>205</v>
      </c>
      <c r="E16" s="48">
        <v>1831</v>
      </c>
      <c r="F16" s="49">
        <v>110.88536000000001</v>
      </c>
      <c r="G16" s="50">
        <v>3.0606089999999999E-2</v>
      </c>
      <c r="H16" s="40" t="s">
        <v>131</v>
      </c>
    </row>
    <row r="17" spans="1:8" x14ac:dyDescent="0.2">
      <c r="A17" s="46">
        <v>11</v>
      </c>
      <c r="B17" s="47" t="s">
        <v>77</v>
      </c>
      <c r="C17" s="47" t="s">
        <v>78</v>
      </c>
      <c r="D17" s="47" t="s">
        <v>25</v>
      </c>
      <c r="E17" s="48">
        <v>2090</v>
      </c>
      <c r="F17" s="49">
        <v>108.07389999999999</v>
      </c>
      <c r="G17" s="50">
        <v>2.9830079999999998E-2</v>
      </c>
      <c r="H17" s="40" t="s">
        <v>131</v>
      </c>
    </row>
    <row r="18" spans="1:8" x14ac:dyDescent="0.2">
      <c r="A18" s="46">
        <v>12</v>
      </c>
      <c r="B18" s="47" t="s">
        <v>336</v>
      </c>
      <c r="C18" s="47" t="s">
        <v>337</v>
      </c>
      <c r="D18" s="47" t="s">
        <v>48</v>
      </c>
      <c r="E18" s="48">
        <v>198042</v>
      </c>
      <c r="F18" s="49">
        <v>107.7150438</v>
      </c>
      <c r="G18" s="50">
        <v>2.9731029999999999E-2</v>
      </c>
      <c r="H18" s="40" t="s">
        <v>131</v>
      </c>
    </row>
    <row r="19" spans="1:8" x14ac:dyDescent="0.2">
      <c r="A19" s="46">
        <v>13</v>
      </c>
      <c r="B19" s="47" t="s">
        <v>60</v>
      </c>
      <c r="C19" s="47" t="s">
        <v>61</v>
      </c>
      <c r="D19" s="47" t="s">
        <v>38</v>
      </c>
      <c r="E19" s="48">
        <v>1517</v>
      </c>
      <c r="F19" s="49">
        <v>98.771870000000007</v>
      </c>
      <c r="G19" s="50">
        <v>2.726257E-2</v>
      </c>
      <c r="H19" s="40" t="s">
        <v>131</v>
      </c>
    </row>
    <row r="20" spans="1:8" x14ac:dyDescent="0.2">
      <c r="A20" s="46">
        <v>14</v>
      </c>
      <c r="B20" s="47" t="s">
        <v>54</v>
      </c>
      <c r="C20" s="47" t="s">
        <v>55</v>
      </c>
      <c r="D20" s="47" t="s">
        <v>13</v>
      </c>
      <c r="E20" s="48">
        <v>7465</v>
      </c>
      <c r="F20" s="49">
        <v>97.41825</v>
      </c>
      <c r="G20" s="50">
        <v>2.6888949999999998E-2</v>
      </c>
      <c r="H20" s="40" t="s">
        <v>131</v>
      </c>
    </row>
    <row r="21" spans="1:8" x14ac:dyDescent="0.2">
      <c r="A21" s="46">
        <v>15</v>
      </c>
      <c r="B21" s="47" t="s">
        <v>361</v>
      </c>
      <c r="C21" s="47" t="s">
        <v>362</v>
      </c>
      <c r="D21" s="47" t="s">
        <v>363</v>
      </c>
      <c r="E21" s="48">
        <v>23998</v>
      </c>
      <c r="F21" s="49">
        <v>96.663944000000001</v>
      </c>
      <c r="G21" s="50">
        <v>2.668075E-2</v>
      </c>
      <c r="H21" s="40" t="s">
        <v>131</v>
      </c>
    </row>
    <row r="22" spans="1:8" x14ac:dyDescent="0.2">
      <c r="A22" s="46">
        <v>16</v>
      </c>
      <c r="B22" s="47" t="s">
        <v>357</v>
      </c>
      <c r="C22" s="47" t="s">
        <v>358</v>
      </c>
      <c r="D22" s="47" t="s">
        <v>222</v>
      </c>
      <c r="E22" s="48">
        <v>53380</v>
      </c>
      <c r="F22" s="49">
        <v>96.59111</v>
      </c>
      <c r="G22" s="50">
        <v>2.6660650000000001E-2</v>
      </c>
      <c r="H22" s="40" t="s">
        <v>131</v>
      </c>
    </row>
    <row r="23" spans="1:8" x14ac:dyDescent="0.2">
      <c r="A23" s="46">
        <v>17</v>
      </c>
      <c r="B23" s="47" t="s">
        <v>216</v>
      </c>
      <c r="C23" s="47" t="s">
        <v>217</v>
      </c>
      <c r="D23" s="47" t="s">
        <v>177</v>
      </c>
      <c r="E23" s="48">
        <v>707</v>
      </c>
      <c r="F23" s="49">
        <v>95.840919999999997</v>
      </c>
      <c r="G23" s="50">
        <v>2.6453589999999999E-2</v>
      </c>
      <c r="H23" s="40" t="s">
        <v>131</v>
      </c>
    </row>
    <row r="24" spans="1:8" x14ac:dyDescent="0.2">
      <c r="A24" s="46">
        <v>18</v>
      </c>
      <c r="B24" s="47" t="s">
        <v>359</v>
      </c>
      <c r="C24" s="47" t="s">
        <v>360</v>
      </c>
      <c r="D24" s="47" t="s">
        <v>115</v>
      </c>
      <c r="E24" s="48">
        <v>46205</v>
      </c>
      <c r="F24" s="49">
        <v>85.742618500000006</v>
      </c>
      <c r="G24" s="50">
        <v>2.3666300000000001E-2</v>
      </c>
      <c r="H24" s="40" t="s">
        <v>131</v>
      </c>
    </row>
    <row r="25" spans="1:8" x14ac:dyDescent="0.2">
      <c r="A25" s="46">
        <v>19</v>
      </c>
      <c r="B25" s="47" t="s">
        <v>320</v>
      </c>
      <c r="C25" s="47" t="s">
        <v>321</v>
      </c>
      <c r="D25" s="47" t="s">
        <v>229</v>
      </c>
      <c r="E25" s="48">
        <v>31707</v>
      </c>
      <c r="F25" s="49">
        <v>79.451400599999999</v>
      </c>
      <c r="G25" s="50">
        <v>2.1929819999999999E-2</v>
      </c>
      <c r="H25" s="40" t="s">
        <v>131</v>
      </c>
    </row>
    <row r="26" spans="1:8" x14ac:dyDescent="0.2">
      <c r="A26" s="46">
        <v>20</v>
      </c>
      <c r="B26" s="47" t="s">
        <v>368</v>
      </c>
      <c r="C26" s="47" t="s">
        <v>369</v>
      </c>
      <c r="D26" s="47" t="s">
        <v>38</v>
      </c>
      <c r="E26" s="48">
        <v>10251</v>
      </c>
      <c r="F26" s="49">
        <v>75.857399999999998</v>
      </c>
      <c r="G26" s="50">
        <v>2.0937819999999999E-2</v>
      </c>
      <c r="H26" s="40" t="s">
        <v>131</v>
      </c>
    </row>
    <row r="27" spans="1:8" x14ac:dyDescent="0.2">
      <c r="A27" s="46">
        <v>21</v>
      </c>
      <c r="B27" s="47" t="s">
        <v>364</v>
      </c>
      <c r="C27" s="47" t="s">
        <v>365</v>
      </c>
      <c r="D27" s="47" t="s">
        <v>177</v>
      </c>
      <c r="E27" s="48">
        <v>9140</v>
      </c>
      <c r="F27" s="49">
        <v>75.830010000000001</v>
      </c>
      <c r="G27" s="50">
        <v>2.0930259999999999E-2</v>
      </c>
      <c r="H27" s="40" t="s">
        <v>131</v>
      </c>
    </row>
    <row r="28" spans="1:8" x14ac:dyDescent="0.2">
      <c r="A28" s="46">
        <v>22</v>
      </c>
      <c r="B28" s="47" t="s">
        <v>370</v>
      </c>
      <c r="C28" s="47" t="s">
        <v>371</v>
      </c>
      <c r="D28" s="47" t="s">
        <v>372</v>
      </c>
      <c r="E28" s="48">
        <v>7495</v>
      </c>
      <c r="F28" s="49">
        <v>72.146870000000007</v>
      </c>
      <c r="G28" s="50">
        <v>1.991366E-2</v>
      </c>
      <c r="H28" s="40" t="s">
        <v>131</v>
      </c>
    </row>
    <row r="29" spans="1:8" x14ac:dyDescent="0.2">
      <c r="A29" s="46">
        <v>23</v>
      </c>
      <c r="B29" s="47" t="s">
        <v>373</v>
      </c>
      <c r="C29" s="47" t="s">
        <v>374</v>
      </c>
      <c r="D29" s="47" t="s">
        <v>177</v>
      </c>
      <c r="E29" s="48">
        <v>6319</v>
      </c>
      <c r="F29" s="49">
        <v>65.117294999999999</v>
      </c>
      <c r="G29" s="50">
        <v>1.7973389999999999E-2</v>
      </c>
      <c r="H29" s="40" t="s">
        <v>131</v>
      </c>
    </row>
    <row r="30" spans="1:8" x14ac:dyDescent="0.2">
      <c r="A30" s="46">
        <v>24</v>
      </c>
      <c r="B30" s="47" t="s">
        <v>375</v>
      </c>
      <c r="C30" s="47" t="s">
        <v>376</v>
      </c>
      <c r="D30" s="47" t="s">
        <v>177</v>
      </c>
      <c r="E30" s="48">
        <v>4105</v>
      </c>
      <c r="F30" s="49">
        <v>64.941100000000006</v>
      </c>
      <c r="G30" s="50">
        <v>1.792475E-2</v>
      </c>
      <c r="H30" s="40" t="s">
        <v>131</v>
      </c>
    </row>
    <row r="31" spans="1:8" x14ac:dyDescent="0.2">
      <c r="A31" s="46">
        <v>25</v>
      </c>
      <c r="B31" s="47" t="s">
        <v>379</v>
      </c>
      <c r="C31" s="47" t="s">
        <v>380</v>
      </c>
      <c r="D31" s="47" t="s">
        <v>205</v>
      </c>
      <c r="E31" s="48">
        <v>6182</v>
      </c>
      <c r="F31" s="49">
        <v>62.802937999999997</v>
      </c>
      <c r="G31" s="50">
        <v>1.733459E-2</v>
      </c>
      <c r="H31" s="40" t="s">
        <v>131</v>
      </c>
    </row>
    <row r="32" spans="1:8" x14ac:dyDescent="0.2">
      <c r="A32" s="46">
        <v>26</v>
      </c>
      <c r="B32" s="47" t="s">
        <v>377</v>
      </c>
      <c r="C32" s="47" t="s">
        <v>378</v>
      </c>
      <c r="D32" s="47" t="s">
        <v>269</v>
      </c>
      <c r="E32" s="48">
        <v>3285</v>
      </c>
      <c r="F32" s="49">
        <v>61.038584999999998</v>
      </c>
      <c r="G32" s="50">
        <v>1.6847600000000001E-2</v>
      </c>
      <c r="H32" s="40" t="s">
        <v>131</v>
      </c>
    </row>
    <row r="33" spans="1:8" x14ac:dyDescent="0.2">
      <c r="A33" s="46">
        <v>27</v>
      </c>
      <c r="B33" s="47" t="s">
        <v>381</v>
      </c>
      <c r="C33" s="47" t="s">
        <v>382</v>
      </c>
      <c r="D33" s="47" t="s">
        <v>38</v>
      </c>
      <c r="E33" s="48">
        <v>14157</v>
      </c>
      <c r="F33" s="49">
        <v>57.562362</v>
      </c>
      <c r="G33" s="50">
        <v>1.588811E-2</v>
      </c>
      <c r="H33" s="40" t="s">
        <v>131</v>
      </c>
    </row>
    <row r="34" spans="1:8" x14ac:dyDescent="0.2">
      <c r="A34" s="46">
        <v>28</v>
      </c>
      <c r="B34" s="47" t="s">
        <v>393</v>
      </c>
      <c r="C34" s="47" t="s">
        <v>394</v>
      </c>
      <c r="D34" s="47" t="s">
        <v>200</v>
      </c>
      <c r="E34" s="48">
        <v>16841</v>
      </c>
      <c r="F34" s="49">
        <v>53.781733500000001</v>
      </c>
      <c r="G34" s="50">
        <v>1.4844599999999999E-2</v>
      </c>
      <c r="H34" s="40" t="s">
        <v>131</v>
      </c>
    </row>
    <row r="35" spans="1:8" x14ac:dyDescent="0.2">
      <c r="A35" s="46">
        <v>29</v>
      </c>
      <c r="B35" s="47" t="s">
        <v>383</v>
      </c>
      <c r="C35" s="47" t="s">
        <v>384</v>
      </c>
      <c r="D35" s="47" t="s">
        <v>108</v>
      </c>
      <c r="E35" s="48">
        <v>7562</v>
      </c>
      <c r="F35" s="49">
        <v>49.330706999999997</v>
      </c>
      <c r="G35" s="50">
        <v>1.3616039999999999E-2</v>
      </c>
      <c r="H35" s="40" t="s">
        <v>131</v>
      </c>
    </row>
    <row r="36" spans="1:8" x14ac:dyDescent="0.2">
      <c r="A36" s="46">
        <v>30</v>
      </c>
      <c r="B36" s="47" t="s">
        <v>111</v>
      </c>
      <c r="C36" s="47" t="s">
        <v>112</v>
      </c>
      <c r="D36" s="47" t="s">
        <v>31</v>
      </c>
      <c r="E36" s="48">
        <v>9182</v>
      </c>
      <c r="F36" s="49">
        <v>46.828200000000002</v>
      </c>
      <c r="G36" s="50">
        <v>1.2925310000000001E-2</v>
      </c>
      <c r="H36" s="40" t="s">
        <v>131</v>
      </c>
    </row>
    <row r="37" spans="1:8" x14ac:dyDescent="0.2">
      <c r="A37" s="46">
        <v>31</v>
      </c>
      <c r="B37" s="47" t="s">
        <v>385</v>
      </c>
      <c r="C37" s="47" t="s">
        <v>386</v>
      </c>
      <c r="D37" s="47" t="s">
        <v>240</v>
      </c>
      <c r="E37" s="48">
        <v>12077</v>
      </c>
      <c r="F37" s="49">
        <v>45.814099499999998</v>
      </c>
      <c r="G37" s="50">
        <v>1.2645399999999999E-2</v>
      </c>
      <c r="H37" s="40" t="s">
        <v>131</v>
      </c>
    </row>
    <row r="38" spans="1:8" x14ac:dyDescent="0.2">
      <c r="A38" s="46">
        <v>32</v>
      </c>
      <c r="B38" s="47" t="s">
        <v>113</v>
      </c>
      <c r="C38" s="47" t="s">
        <v>114</v>
      </c>
      <c r="D38" s="47" t="s">
        <v>115</v>
      </c>
      <c r="E38" s="48">
        <v>568</v>
      </c>
      <c r="F38" s="49">
        <v>43.2532</v>
      </c>
      <c r="G38" s="50">
        <v>1.1938560000000001E-2</v>
      </c>
      <c r="H38" s="40" t="s">
        <v>131</v>
      </c>
    </row>
    <row r="39" spans="1:8" x14ac:dyDescent="0.2">
      <c r="A39" s="46">
        <v>33</v>
      </c>
      <c r="B39" s="47" t="s">
        <v>387</v>
      </c>
      <c r="C39" s="47" t="s">
        <v>388</v>
      </c>
      <c r="D39" s="47" t="s">
        <v>38</v>
      </c>
      <c r="E39" s="48">
        <v>3083</v>
      </c>
      <c r="F39" s="49">
        <v>43.100340000000003</v>
      </c>
      <c r="G39" s="50">
        <v>1.189636E-2</v>
      </c>
      <c r="H39" s="40" t="s">
        <v>131</v>
      </c>
    </row>
    <row r="40" spans="1:8" x14ac:dyDescent="0.2">
      <c r="A40" s="46">
        <v>34</v>
      </c>
      <c r="B40" s="47" t="s">
        <v>391</v>
      </c>
      <c r="C40" s="47" t="s">
        <v>392</v>
      </c>
      <c r="D40" s="47" t="s">
        <v>222</v>
      </c>
      <c r="E40" s="48">
        <v>9506</v>
      </c>
      <c r="F40" s="49">
        <v>42.767493999999999</v>
      </c>
      <c r="G40" s="50">
        <v>1.1804490000000001E-2</v>
      </c>
      <c r="H40" s="40" t="s">
        <v>131</v>
      </c>
    </row>
    <row r="41" spans="1:8" x14ac:dyDescent="0.2">
      <c r="A41" s="46">
        <v>35</v>
      </c>
      <c r="B41" s="47" t="s">
        <v>395</v>
      </c>
      <c r="C41" s="47" t="s">
        <v>396</v>
      </c>
      <c r="D41" s="47" t="s">
        <v>177</v>
      </c>
      <c r="E41" s="48">
        <v>2700</v>
      </c>
      <c r="F41" s="49">
        <v>36.2637</v>
      </c>
      <c r="G41" s="50">
        <v>1.000935E-2</v>
      </c>
      <c r="H41" s="40" t="s">
        <v>131</v>
      </c>
    </row>
    <row r="42" spans="1:8" x14ac:dyDescent="0.2">
      <c r="A42" s="46">
        <v>36</v>
      </c>
      <c r="B42" s="47" t="s">
        <v>397</v>
      </c>
      <c r="C42" s="47" t="s">
        <v>398</v>
      </c>
      <c r="D42" s="47" t="s">
        <v>256</v>
      </c>
      <c r="E42" s="48">
        <v>12789</v>
      </c>
      <c r="F42" s="49">
        <v>33.897244499999999</v>
      </c>
      <c r="G42" s="50">
        <v>9.3561700000000005E-3</v>
      </c>
      <c r="H42" s="40" t="s">
        <v>131</v>
      </c>
    </row>
    <row r="43" spans="1:8" x14ac:dyDescent="0.2">
      <c r="A43" s="46">
        <v>37</v>
      </c>
      <c r="B43" s="47" t="s">
        <v>399</v>
      </c>
      <c r="C43" s="47" t="s">
        <v>400</v>
      </c>
      <c r="D43" s="47" t="s">
        <v>401</v>
      </c>
      <c r="E43" s="48">
        <v>3350</v>
      </c>
      <c r="F43" s="49">
        <v>30.927199999999999</v>
      </c>
      <c r="G43" s="50">
        <v>8.5363899999999996E-3</v>
      </c>
      <c r="H43" s="40" t="s">
        <v>131</v>
      </c>
    </row>
    <row r="44" spans="1:8" x14ac:dyDescent="0.2">
      <c r="A44" s="46">
        <v>38</v>
      </c>
      <c r="B44" s="47" t="s">
        <v>404</v>
      </c>
      <c r="C44" s="47" t="s">
        <v>405</v>
      </c>
      <c r="D44" s="47" t="s">
        <v>406</v>
      </c>
      <c r="E44" s="48">
        <v>3522</v>
      </c>
      <c r="F44" s="49">
        <v>26.605187999999998</v>
      </c>
      <c r="G44" s="50">
        <v>7.3434499999999996E-3</v>
      </c>
      <c r="H44" s="40" t="s">
        <v>131</v>
      </c>
    </row>
    <row r="45" spans="1:8" x14ac:dyDescent="0.2">
      <c r="A45" s="46">
        <v>39</v>
      </c>
      <c r="B45" s="47" t="s">
        <v>389</v>
      </c>
      <c r="C45" s="47" t="s">
        <v>390</v>
      </c>
      <c r="D45" s="47" t="s">
        <v>115</v>
      </c>
      <c r="E45" s="48">
        <v>3365</v>
      </c>
      <c r="F45" s="49">
        <v>26.023227500000001</v>
      </c>
      <c r="G45" s="50">
        <v>7.1828200000000004E-3</v>
      </c>
      <c r="H45" s="40" t="s">
        <v>131</v>
      </c>
    </row>
    <row r="46" spans="1:8" x14ac:dyDescent="0.2">
      <c r="A46" s="46">
        <v>40</v>
      </c>
      <c r="B46" s="47" t="s">
        <v>402</v>
      </c>
      <c r="C46" s="47" t="s">
        <v>403</v>
      </c>
      <c r="D46" s="47" t="s">
        <v>115</v>
      </c>
      <c r="E46" s="48">
        <v>3782</v>
      </c>
      <c r="F46" s="49">
        <v>25.103024999999999</v>
      </c>
      <c r="G46" s="50">
        <v>6.9288300000000004E-3</v>
      </c>
      <c r="H46" s="40" t="s">
        <v>131</v>
      </c>
    </row>
    <row r="47" spans="1:8" x14ac:dyDescent="0.2">
      <c r="A47" s="51"/>
      <c r="B47" s="51"/>
      <c r="C47" s="52" t="s">
        <v>130</v>
      </c>
      <c r="D47" s="51"/>
      <c r="E47" s="51" t="s">
        <v>131</v>
      </c>
      <c r="F47" s="53">
        <v>3534.2284089</v>
      </c>
      <c r="G47" s="54">
        <v>0.97550205999999995</v>
      </c>
      <c r="H47" s="40" t="s">
        <v>131</v>
      </c>
    </row>
    <row r="48" spans="1:8" x14ac:dyDescent="0.2">
      <c r="A48" s="51"/>
      <c r="B48" s="51"/>
      <c r="C48" s="55"/>
      <c r="D48" s="51"/>
      <c r="E48" s="51"/>
      <c r="F48" s="56"/>
      <c r="G48" s="56"/>
      <c r="H48" s="40" t="s">
        <v>131</v>
      </c>
    </row>
    <row r="49" spans="1:8" x14ac:dyDescent="0.2">
      <c r="A49" s="51"/>
      <c r="B49" s="51"/>
      <c r="C49" s="52" t="s">
        <v>132</v>
      </c>
      <c r="D49" s="51"/>
      <c r="E49" s="51"/>
      <c r="F49" s="51"/>
      <c r="G49" s="51"/>
      <c r="H49" s="40" t="s">
        <v>131</v>
      </c>
    </row>
    <row r="50" spans="1:8" x14ac:dyDescent="0.2">
      <c r="A50" s="51"/>
      <c r="B50" s="51"/>
      <c r="C50" s="52" t="s">
        <v>130</v>
      </c>
      <c r="D50" s="51"/>
      <c r="E50" s="51" t="s">
        <v>131</v>
      </c>
      <c r="F50" s="57" t="s">
        <v>133</v>
      </c>
      <c r="G50" s="54">
        <v>0</v>
      </c>
      <c r="H50" s="40" t="s">
        <v>131</v>
      </c>
    </row>
    <row r="51" spans="1:8" x14ac:dyDescent="0.2">
      <c r="A51" s="51"/>
      <c r="B51" s="51"/>
      <c r="C51" s="55"/>
      <c r="D51" s="51"/>
      <c r="E51" s="51"/>
      <c r="F51" s="56"/>
      <c r="G51" s="56"/>
      <c r="H51" s="40" t="s">
        <v>131</v>
      </c>
    </row>
    <row r="52" spans="1:8" x14ac:dyDescent="0.2">
      <c r="A52" s="51"/>
      <c r="B52" s="51"/>
      <c r="C52" s="52" t="s">
        <v>134</v>
      </c>
      <c r="D52" s="51"/>
      <c r="E52" s="51"/>
      <c r="F52" s="51"/>
      <c r="G52" s="51"/>
      <c r="H52" s="40" t="s">
        <v>131</v>
      </c>
    </row>
    <row r="53" spans="1:8" x14ac:dyDescent="0.2">
      <c r="A53" s="51"/>
      <c r="B53" s="51"/>
      <c r="C53" s="52" t="s">
        <v>130</v>
      </c>
      <c r="D53" s="51"/>
      <c r="E53" s="51" t="s">
        <v>131</v>
      </c>
      <c r="F53" s="57" t="s">
        <v>133</v>
      </c>
      <c r="G53" s="54">
        <v>0</v>
      </c>
      <c r="H53" s="40" t="s">
        <v>131</v>
      </c>
    </row>
    <row r="54" spans="1:8" x14ac:dyDescent="0.2">
      <c r="A54" s="51"/>
      <c r="B54" s="51"/>
      <c r="C54" s="55"/>
      <c r="D54" s="51"/>
      <c r="E54" s="51"/>
      <c r="F54" s="56"/>
      <c r="G54" s="56"/>
      <c r="H54" s="40" t="s">
        <v>131</v>
      </c>
    </row>
    <row r="55" spans="1:8" x14ac:dyDescent="0.2">
      <c r="A55" s="51"/>
      <c r="B55" s="51"/>
      <c r="C55" s="52" t="s">
        <v>135</v>
      </c>
      <c r="D55" s="51"/>
      <c r="E55" s="51"/>
      <c r="F55" s="51"/>
      <c r="G55" s="51"/>
      <c r="H55" s="40" t="s">
        <v>131</v>
      </c>
    </row>
    <row r="56" spans="1:8" x14ac:dyDescent="0.2">
      <c r="A56" s="51"/>
      <c r="B56" s="51"/>
      <c r="C56" s="52" t="s">
        <v>130</v>
      </c>
      <c r="D56" s="51"/>
      <c r="E56" s="51" t="s">
        <v>131</v>
      </c>
      <c r="F56" s="57" t="s">
        <v>133</v>
      </c>
      <c r="G56" s="54">
        <v>0</v>
      </c>
      <c r="H56" s="40" t="s">
        <v>131</v>
      </c>
    </row>
    <row r="57" spans="1:8" x14ac:dyDescent="0.2">
      <c r="A57" s="51"/>
      <c r="B57" s="51"/>
      <c r="C57" s="55"/>
      <c r="D57" s="51"/>
      <c r="E57" s="51"/>
      <c r="F57" s="56"/>
      <c r="G57" s="56"/>
      <c r="H57" s="40" t="s">
        <v>131</v>
      </c>
    </row>
    <row r="58" spans="1:8" x14ac:dyDescent="0.2">
      <c r="A58" s="51"/>
      <c r="B58" s="51"/>
      <c r="C58" s="52" t="s">
        <v>136</v>
      </c>
      <c r="D58" s="51"/>
      <c r="E58" s="51"/>
      <c r="F58" s="56"/>
      <c r="G58" s="56"/>
      <c r="H58" s="40" t="s">
        <v>131</v>
      </c>
    </row>
    <row r="59" spans="1:8" x14ac:dyDescent="0.2">
      <c r="A59" s="51"/>
      <c r="B59" s="51"/>
      <c r="C59" s="52" t="s">
        <v>130</v>
      </c>
      <c r="D59" s="51"/>
      <c r="E59" s="51" t="s">
        <v>131</v>
      </c>
      <c r="F59" s="57" t="s">
        <v>133</v>
      </c>
      <c r="G59" s="54">
        <v>0</v>
      </c>
      <c r="H59" s="40" t="s">
        <v>131</v>
      </c>
    </row>
    <row r="60" spans="1:8" x14ac:dyDescent="0.2">
      <c r="A60" s="51"/>
      <c r="B60" s="51"/>
      <c r="C60" s="55"/>
      <c r="D60" s="51"/>
      <c r="E60" s="51"/>
      <c r="F60" s="56"/>
      <c r="G60" s="56"/>
      <c r="H60" s="40" t="s">
        <v>131</v>
      </c>
    </row>
    <row r="61" spans="1:8" x14ac:dyDescent="0.2">
      <c r="A61" s="51"/>
      <c r="B61" s="51"/>
      <c r="C61" s="52" t="s">
        <v>137</v>
      </c>
      <c r="D61" s="51"/>
      <c r="E61" s="51"/>
      <c r="F61" s="56"/>
      <c r="G61" s="56"/>
      <c r="H61" s="40" t="s">
        <v>131</v>
      </c>
    </row>
    <row r="62" spans="1:8" x14ac:dyDescent="0.2">
      <c r="A62" s="51"/>
      <c r="B62" s="51"/>
      <c r="C62" s="52" t="s">
        <v>130</v>
      </c>
      <c r="D62" s="51"/>
      <c r="E62" s="51" t="s">
        <v>131</v>
      </c>
      <c r="F62" s="57" t="s">
        <v>133</v>
      </c>
      <c r="G62" s="54">
        <v>0</v>
      </c>
      <c r="H62" s="40" t="s">
        <v>131</v>
      </c>
    </row>
    <row r="63" spans="1:8" x14ac:dyDescent="0.2">
      <c r="A63" s="51"/>
      <c r="B63" s="51"/>
      <c r="C63" s="55"/>
      <c r="D63" s="51"/>
      <c r="E63" s="51"/>
      <c r="F63" s="56"/>
      <c r="G63" s="56"/>
      <c r="H63" s="40" t="s">
        <v>131</v>
      </c>
    </row>
    <row r="64" spans="1:8" x14ac:dyDescent="0.2">
      <c r="A64" s="51"/>
      <c r="B64" s="51"/>
      <c r="C64" s="52" t="s">
        <v>138</v>
      </c>
      <c r="D64" s="51"/>
      <c r="E64" s="51"/>
      <c r="F64" s="53">
        <v>3534.2284089</v>
      </c>
      <c r="G64" s="54">
        <v>0.97550205999999995</v>
      </c>
      <c r="H64" s="40" t="s">
        <v>131</v>
      </c>
    </row>
    <row r="65" spans="1:8" x14ac:dyDescent="0.2">
      <c r="A65" s="51"/>
      <c r="B65" s="51"/>
      <c r="C65" s="55"/>
      <c r="D65" s="51"/>
      <c r="E65" s="51"/>
      <c r="F65" s="56"/>
      <c r="G65" s="56"/>
      <c r="H65" s="40" t="s">
        <v>131</v>
      </c>
    </row>
    <row r="66" spans="1:8" x14ac:dyDescent="0.2">
      <c r="A66" s="51"/>
      <c r="B66" s="51"/>
      <c r="C66" s="52" t="s">
        <v>139</v>
      </c>
      <c r="D66" s="51"/>
      <c r="E66" s="51"/>
      <c r="F66" s="56"/>
      <c r="G66" s="56"/>
      <c r="H66" s="40" t="s">
        <v>131</v>
      </c>
    </row>
    <row r="67" spans="1:8" x14ac:dyDescent="0.2">
      <c r="A67" s="51"/>
      <c r="B67" s="51"/>
      <c r="C67" s="52" t="s">
        <v>10</v>
      </c>
      <c r="D67" s="51"/>
      <c r="E67" s="51"/>
      <c r="F67" s="56"/>
      <c r="G67" s="56"/>
      <c r="H67" s="40" t="s">
        <v>131</v>
      </c>
    </row>
    <row r="68" spans="1:8" x14ac:dyDescent="0.2">
      <c r="A68" s="51"/>
      <c r="B68" s="51"/>
      <c r="C68" s="52" t="s">
        <v>130</v>
      </c>
      <c r="D68" s="51"/>
      <c r="E68" s="51" t="s">
        <v>131</v>
      </c>
      <c r="F68" s="57" t="s">
        <v>133</v>
      </c>
      <c r="G68" s="54">
        <v>0</v>
      </c>
      <c r="H68" s="40" t="s">
        <v>131</v>
      </c>
    </row>
    <row r="69" spans="1:8" x14ac:dyDescent="0.2">
      <c r="A69" s="51"/>
      <c r="B69" s="51"/>
      <c r="C69" s="55"/>
      <c r="D69" s="51"/>
      <c r="E69" s="51"/>
      <c r="F69" s="56"/>
      <c r="G69" s="56"/>
      <c r="H69" s="40" t="s">
        <v>131</v>
      </c>
    </row>
    <row r="70" spans="1:8" x14ac:dyDescent="0.2">
      <c r="A70" s="51"/>
      <c r="B70" s="51"/>
      <c r="C70" s="52" t="s">
        <v>140</v>
      </c>
      <c r="D70" s="51"/>
      <c r="E70" s="51"/>
      <c r="F70" s="51"/>
      <c r="G70" s="51"/>
      <c r="H70" s="40" t="s">
        <v>131</v>
      </c>
    </row>
    <row r="71" spans="1:8" x14ac:dyDescent="0.2">
      <c r="A71" s="51"/>
      <c r="B71" s="51"/>
      <c r="C71" s="52" t="s">
        <v>130</v>
      </c>
      <c r="D71" s="51"/>
      <c r="E71" s="51" t="s">
        <v>131</v>
      </c>
      <c r="F71" s="57" t="s">
        <v>133</v>
      </c>
      <c r="G71" s="54">
        <v>0</v>
      </c>
      <c r="H71" s="40" t="s">
        <v>131</v>
      </c>
    </row>
    <row r="72" spans="1:8" x14ac:dyDescent="0.2">
      <c r="A72" s="51"/>
      <c r="B72" s="51"/>
      <c r="C72" s="55"/>
      <c r="D72" s="51"/>
      <c r="E72" s="51"/>
      <c r="F72" s="56"/>
      <c r="G72" s="56"/>
      <c r="H72" s="40" t="s">
        <v>131</v>
      </c>
    </row>
    <row r="73" spans="1:8" x14ac:dyDescent="0.2">
      <c r="A73" s="51"/>
      <c r="B73" s="51"/>
      <c r="C73" s="52" t="s">
        <v>141</v>
      </c>
      <c r="D73" s="51"/>
      <c r="E73" s="51"/>
      <c r="F73" s="51"/>
      <c r="G73" s="51"/>
      <c r="H73" s="40" t="s">
        <v>131</v>
      </c>
    </row>
    <row r="74" spans="1:8" x14ac:dyDescent="0.2">
      <c r="A74" s="51"/>
      <c r="B74" s="51"/>
      <c r="C74" s="52" t="s">
        <v>130</v>
      </c>
      <c r="D74" s="51"/>
      <c r="E74" s="51" t="s">
        <v>131</v>
      </c>
      <c r="F74" s="57" t="s">
        <v>133</v>
      </c>
      <c r="G74" s="54">
        <v>0</v>
      </c>
      <c r="H74" s="40" t="s">
        <v>131</v>
      </c>
    </row>
    <row r="75" spans="1:8" x14ac:dyDescent="0.2">
      <c r="A75" s="51"/>
      <c r="B75" s="51"/>
      <c r="C75" s="55"/>
      <c r="D75" s="51"/>
      <c r="E75" s="51"/>
      <c r="F75" s="56"/>
      <c r="G75" s="56"/>
      <c r="H75" s="40" t="s">
        <v>131</v>
      </c>
    </row>
    <row r="76" spans="1:8" x14ac:dyDescent="0.2">
      <c r="A76" s="51"/>
      <c r="B76" s="51"/>
      <c r="C76" s="52" t="s">
        <v>142</v>
      </c>
      <c r="D76" s="51"/>
      <c r="E76" s="51"/>
      <c r="F76" s="56"/>
      <c r="G76" s="56"/>
      <c r="H76" s="40" t="s">
        <v>131</v>
      </c>
    </row>
    <row r="77" spans="1:8" x14ac:dyDescent="0.2">
      <c r="A77" s="51"/>
      <c r="B77" s="51"/>
      <c r="C77" s="52" t="s">
        <v>130</v>
      </c>
      <c r="D77" s="51"/>
      <c r="E77" s="51" t="s">
        <v>131</v>
      </c>
      <c r="F77" s="57" t="s">
        <v>133</v>
      </c>
      <c r="G77" s="54">
        <v>0</v>
      </c>
      <c r="H77" s="40" t="s">
        <v>131</v>
      </c>
    </row>
    <row r="78" spans="1:8" x14ac:dyDescent="0.2">
      <c r="A78" s="51"/>
      <c r="B78" s="51"/>
      <c r="C78" s="55"/>
      <c r="D78" s="51"/>
      <c r="E78" s="51"/>
      <c r="F78" s="56"/>
      <c r="G78" s="56"/>
      <c r="H78" s="40" t="s">
        <v>131</v>
      </c>
    </row>
    <row r="79" spans="1:8" x14ac:dyDescent="0.2">
      <c r="A79" s="51"/>
      <c r="B79" s="51"/>
      <c r="C79" s="52" t="s">
        <v>143</v>
      </c>
      <c r="D79" s="51"/>
      <c r="E79" s="51"/>
      <c r="F79" s="53">
        <v>0</v>
      </c>
      <c r="G79" s="54">
        <v>0</v>
      </c>
      <c r="H79" s="40" t="s">
        <v>131</v>
      </c>
    </row>
    <row r="80" spans="1:8" x14ac:dyDescent="0.2">
      <c r="A80" s="51"/>
      <c r="B80" s="51"/>
      <c r="C80" s="55"/>
      <c r="D80" s="51"/>
      <c r="E80" s="51"/>
      <c r="F80" s="56"/>
      <c r="G80" s="56"/>
      <c r="H80" s="40" t="s">
        <v>131</v>
      </c>
    </row>
    <row r="81" spans="1:8" x14ac:dyDescent="0.2">
      <c r="A81" s="51"/>
      <c r="B81" s="51"/>
      <c r="C81" s="52" t="s">
        <v>144</v>
      </c>
      <c r="D81" s="51"/>
      <c r="E81" s="51"/>
      <c r="F81" s="56"/>
      <c r="G81" s="56"/>
      <c r="H81" s="40" t="s">
        <v>131</v>
      </c>
    </row>
    <row r="82" spans="1:8" x14ac:dyDescent="0.2">
      <c r="A82" s="51"/>
      <c r="B82" s="51"/>
      <c r="C82" s="52" t="s">
        <v>145</v>
      </c>
      <c r="D82" s="51"/>
      <c r="E82" s="51"/>
      <c r="F82" s="56"/>
      <c r="G82" s="56"/>
      <c r="H82" s="40" t="s">
        <v>131</v>
      </c>
    </row>
    <row r="83" spans="1:8" x14ac:dyDescent="0.2">
      <c r="A83" s="51"/>
      <c r="B83" s="51"/>
      <c r="C83" s="52" t="s">
        <v>130</v>
      </c>
      <c r="D83" s="51"/>
      <c r="E83" s="51" t="s">
        <v>131</v>
      </c>
      <c r="F83" s="57" t="s">
        <v>133</v>
      </c>
      <c r="G83" s="54">
        <v>0</v>
      </c>
      <c r="H83" s="40" t="s">
        <v>131</v>
      </c>
    </row>
    <row r="84" spans="1:8" x14ac:dyDescent="0.2">
      <c r="A84" s="51"/>
      <c r="B84" s="51"/>
      <c r="C84" s="55"/>
      <c r="D84" s="51"/>
      <c r="E84" s="51"/>
      <c r="F84" s="56"/>
      <c r="G84" s="56"/>
      <c r="H84" s="40" t="s">
        <v>131</v>
      </c>
    </row>
    <row r="85" spans="1:8" x14ac:dyDescent="0.2">
      <c r="A85" s="51"/>
      <c r="B85" s="51"/>
      <c r="C85" s="52" t="s">
        <v>146</v>
      </c>
      <c r="D85" s="51"/>
      <c r="E85" s="51"/>
      <c r="F85" s="56"/>
      <c r="G85" s="56"/>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147</v>
      </c>
      <c r="D88" s="51"/>
      <c r="E88" s="51"/>
      <c r="F88" s="56"/>
      <c r="G88" s="56"/>
      <c r="H88" s="40" t="s">
        <v>131</v>
      </c>
    </row>
    <row r="89" spans="1:8" x14ac:dyDescent="0.2">
      <c r="A89" s="51"/>
      <c r="B89" s="51"/>
      <c r="C89" s="52" t="s">
        <v>130</v>
      </c>
      <c r="D89" s="51"/>
      <c r="E89" s="51" t="s">
        <v>131</v>
      </c>
      <c r="F89" s="57" t="s">
        <v>133</v>
      </c>
      <c r="G89" s="54">
        <v>0</v>
      </c>
      <c r="H89" s="40" t="s">
        <v>131</v>
      </c>
    </row>
    <row r="90" spans="1:8" x14ac:dyDescent="0.2">
      <c r="A90" s="51"/>
      <c r="B90" s="51"/>
      <c r="C90" s="55"/>
      <c r="D90" s="51"/>
      <c r="E90" s="51"/>
      <c r="F90" s="56"/>
      <c r="G90" s="56"/>
      <c r="H90" s="40" t="s">
        <v>131</v>
      </c>
    </row>
    <row r="91" spans="1:8" x14ac:dyDescent="0.2">
      <c r="A91" s="51"/>
      <c r="B91" s="51"/>
      <c r="C91" s="52" t="s">
        <v>148</v>
      </c>
      <c r="D91" s="51"/>
      <c r="E91" s="51"/>
      <c r="F91" s="56"/>
      <c r="G91" s="56"/>
      <c r="H91" s="40" t="s">
        <v>131</v>
      </c>
    </row>
    <row r="92" spans="1:8" x14ac:dyDescent="0.2">
      <c r="A92" s="46">
        <v>1</v>
      </c>
      <c r="B92" s="47"/>
      <c r="C92" s="47" t="s">
        <v>149</v>
      </c>
      <c r="D92" s="47"/>
      <c r="E92" s="58"/>
      <c r="F92" s="49">
        <v>125.15813300000001</v>
      </c>
      <c r="G92" s="50">
        <v>3.4545590000000001E-2</v>
      </c>
      <c r="H92" s="40">
        <v>5.32</v>
      </c>
    </row>
    <row r="93" spans="1:8" x14ac:dyDescent="0.2">
      <c r="A93" s="51"/>
      <c r="B93" s="51"/>
      <c r="C93" s="52" t="s">
        <v>130</v>
      </c>
      <c r="D93" s="51"/>
      <c r="E93" s="51" t="s">
        <v>131</v>
      </c>
      <c r="F93" s="53">
        <v>125.15813300000001</v>
      </c>
      <c r="G93" s="54">
        <v>3.4545590000000001E-2</v>
      </c>
      <c r="H93" s="40" t="s">
        <v>131</v>
      </c>
    </row>
    <row r="94" spans="1:8" x14ac:dyDescent="0.2">
      <c r="A94" s="51"/>
      <c r="B94" s="51"/>
      <c r="C94" s="55"/>
      <c r="D94" s="51"/>
      <c r="E94" s="51"/>
      <c r="F94" s="56"/>
      <c r="G94" s="56"/>
      <c r="H94" s="40" t="s">
        <v>131</v>
      </c>
    </row>
    <row r="95" spans="1:8" x14ac:dyDescent="0.2">
      <c r="A95" s="51"/>
      <c r="B95" s="51"/>
      <c r="C95" s="52" t="s">
        <v>150</v>
      </c>
      <c r="D95" s="51"/>
      <c r="E95" s="51"/>
      <c r="F95" s="53">
        <v>125.15813300000001</v>
      </c>
      <c r="G95" s="54">
        <v>3.4545590000000001E-2</v>
      </c>
      <c r="H95" s="40" t="s">
        <v>131</v>
      </c>
    </row>
    <row r="96" spans="1:8" x14ac:dyDescent="0.2">
      <c r="A96" s="51"/>
      <c r="B96" s="51"/>
      <c r="C96" s="56"/>
      <c r="D96" s="51"/>
      <c r="E96" s="51"/>
      <c r="F96" s="51"/>
      <c r="G96" s="51"/>
      <c r="H96" s="40" t="s">
        <v>131</v>
      </c>
    </row>
    <row r="97" spans="1:10" x14ac:dyDescent="0.2">
      <c r="A97" s="51"/>
      <c r="B97" s="51"/>
      <c r="C97" s="52" t="s">
        <v>151</v>
      </c>
      <c r="D97" s="51"/>
      <c r="E97" s="51"/>
      <c r="F97" s="51"/>
      <c r="G97" s="51"/>
      <c r="H97" s="40" t="s">
        <v>131</v>
      </c>
    </row>
    <row r="98" spans="1:10" x14ac:dyDescent="0.2">
      <c r="A98" s="51"/>
      <c r="B98" s="51"/>
      <c r="C98" s="52" t="s">
        <v>152</v>
      </c>
      <c r="D98" s="51"/>
      <c r="E98" s="51"/>
      <c r="F98" s="51"/>
      <c r="G98" s="51"/>
      <c r="H98" s="40" t="s">
        <v>131</v>
      </c>
    </row>
    <row r="99" spans="1:10" x14ac:dyDescent="0.2">
      <c r="A99" s="51"/>
      <c r="B99" s="51"/>
      <c r="C99" s="52" t="s">
        <v>130</v>
      </c>
      <c r="D99" s="51"/>
      <c r="E99" s="51" t="s">
        <v>131</v>
      </c>
      <c r="F99" s="57" t="s">
        <v>133</v>
      </c>
      <c r="G99" s="54">
        <v>0</v>
      </c>
      <c r="H99" s="40" t="s">
        <v>131</v>
      </c>
    </row>
    <row r="100" spans="1:10" x14ac:dyDescent="0.2">
      <c r="A100" s="51"/>
      <c r="B100" s="51"/>
      <c r="C100" s="55"/>
      <c r="D100" s="51"/>
      <c r="E100" s="51"/>
      <c r="F100" s="56"/>
      <c r="G100" s="56"/>
      <c r="H100" s="40" t="s">
        <v>131</v>
      </c>
    </row>
    <row r="101" spans="1:10" x14ac:dyDescent="0.2">
      <c r="A101" s="51"/>
      <c r="B101" s="51"/>
      <c r="C101" s="52" t="s">
        <v>153</v>
      </c>
      <c r="D101" s="51"/>
      <c r="E101" s="51"/>
      <c r="F101" s="51"/>
      <c r="G101" s="51"/>
      <c r="H101" s="40" t="s">
        <v>131</v>
      </c>
    </row>
    <row r="102" spans="1:10" x14ac:dyDescent="0.2">
      <c r="A102" s="51"/>
      <c r="B102" s="51"/>
      <c r="C102" s="52" t="s">
        <v>154</v>
      </c>
      <c r="D102" s="51"/>
      <c r="E102" s="51"/>
      <c r="F102" s="51"/>
      <c r="G102" s="51"/>
      <c r="H102" s="40" t="s">
        <v>131</v>
      </c>
    </row>
    <row r="103" spans="1:10" x14ac:dyDescent="0.2">
      <c r="A103" s="51"/>
      <c r="B103" s="51"/>
      <c r="C103" s="52" t="s">
        <v>130</v>
      </c>
      <c r="D103" s="51"/>
      <c r="E103" s="51" t="s">
        <v>131</v>
      </c>
      <c r="F103" s="57" t="s">
        <v>133</v>
      </c>
      <c r="G103" s="54">
        <v>0</v>
      </c>
      <c r="H103" s="40" t="s">
        <v>131</v>
      </c>
    </row>
    <row r="104" spans="1:10" x14ac:dyDescent="0.2">
      <c r="A104" s="51"/>
      <c r="B104" s="51"/>
      <c r="C104" s="55"/>
      <c r="D104" s="51"/>
      <c r="E104" s="51"/>
      <c r="F104" s="56"/>
      <c r="G104" s="56"/>
      <c r="H104" s="40" t="s">
        <v>131</v>
      </c>
    </row>
    <row r="105" spans="1:10" x14ac:dyDescent="0.2">
      <c r="A105" s="51"/>
      <c r="B105" s="51"/>
      <c r="C105" s="52" t="s">
        <v>155</v>
      </c>
      <c r="D105" s="51"/>
      <c r="E105" s="51"/>
      <c r="F105" s="56"/>
      <c r="G105" s="56"/>
      <c r="H105" s="40" t="s">
        <v>131</v>
      </c>
    </row>
    <row r="106" spans="1:10" x14ac:dyDescent="0.2">
      <c r="A106" s="51"/>
      <c r="B106" s="51"/>
      <c r="C106" s="52" t="s">
        <v>130</v>
      </c>
      <c r="D106" s="51"/>
      <c r="E106" s="51" t="s">
        <v>131</v>
      </c>
      <c r="F106" s="57" t="s">
        <v>133</v>
      </c>
      <c r="G106" s="54">
        <v>0</v>
      </c>
      <c r="H106" s="40" t="s">
        <v>131</v>
      </c>
    </row>
    <row r="107" spans="1:10" x14ac:dyDescent="0.2">
      <c r="A107" s="51"/>
      <c r="B107" s="47"/>
      <c r="C107" s="47"/>
      <c r="D107" s="52"/>
      <c r="E107" s="51"/>
      <c r="F107" s="47"/>
      <c r="G107" s="58"/>
      <c r="H107" s="40" t="s">
        <v>131</v>
      </c>
    </row>
    <row r="108" spans="1:10" x14ac:dyDescent="0.2">
      <c r="A108" s="58"/>
      <c r="B108" s="47"/>
      <c r="C108" s="47" t="s">
        <v>156</v>
      </c>
      <c r="D108" s="47"/>
      <c r="E108" s="58"/>
      <c r="F108" s="49">
        <v>-36.402363899999997</v>
      </c>
      <c r="G108" s="50">
        <v>-1.004762E-2</v>
      </c>
      <c r="H108" s="40" t="s">
        <v>131</v>
      </c>
    </row>
    <row r="109" spans="1:10" x14ac:dyDescent="0.2">
      <c r="A109" s="55"/>
      <c r="B109" s="55"/>
      <c r="C109" s="52" t="s">
        <v>157</v>
      </c>
      <c r="D109" s="56"/>
      <c r="E109" s="56"/>
      <c r="F109" s="53">
        <v>3622.9841780000002</v>
      </c>
      <c r="G109" s="59">
        <v>1.00000003</v>
      </c>
      <c r="H109" s="40" t="s">
        <v>131</v>
      </c>
    </row>
    <row r="110" spans="1:10" x14ac:dyDescent="0.2">
      <c r="A110" s="60"/>
      <c r="B110" s="60"/>
      <c r="C110" s="61"/>
      <c r="D110" s="62"/>
      <c r="E110" s="62"/>
      <c r="F110" s="63"/>
      <c r="G110" s="64"/>
      <c r="H110" s="65"/>
    </row>
    <row r="111" spans="1:10" x14ac:dyDescent="0.2">
      <c r="A111" s="60"/>
      <c r="B111" s="259" t="s">
        <v>933</v>
      </c>
      <c r="C111" s="259"/>
      <c r="D111" s="259"/>
      <c r="E111" s="259"/>
      <c r="F111" s="259"/>
      <c r="G111" s="259"/>
      <c r="H111" s="259"/>
      <c r="J111" s="67"/>
    </row>
    <row r="112" spans="1:10" x14ac:dyDescent="0.2">
      <c r="A112" s="60"/>
      <c r="B112" s="259" t="s">
        <v>934</v>
      </c>
      <c r="C112" s="259"/>
      <c r="D112" s="259"/>
      <c r="E112" s="259"/>
      <c r="F112" s="259"/>
      <c r="G112" s="259"/>
      <c r="H112" s="259"/>
      <c r="J112" s="67"/>
    </row>
    <row r="113" spans="1:17" x14ac:dyDescent="0.2">
      <c r="A113" s="60"/>
      <c r="B113" s="259" t="s">
        <v>935</v>
      </c>
      <c r="C113" s="259"/>
      <c r="D113" s="259"/>
      <c r="E113" s="259"/>
      <c r="F113" s="259"/>
      <c r="G113" s="259"/>
      <c r="H113" s="259"/>
      <c r="J113" s="67"/>
    </row>
    <row r="114" spans="1:17" s="69" customFormat="1" ht="52.5" customHeight="1" x14ac:dyDescent="0.25">
      <c r="A114" s="68"/>
      <c r="B114" s="263" t="s">
        <v>936</v>
      </c>
      <c r="C114" s="263"/>
      <c r="D114" s="263"/>
      <c r="E114" s="263"/>
      <c r="F114" s="263"/>
      <c r="G114" s="263"/>
      <c r="H114" s="263"/>
      <c r="I114"/>
      <c r="J114" s="67"/>
      <c r="K114"/>
      <c r="L114"/>
      <c r="M114"/>
      <c r="N114"/>
      <c r="O114"/>
      <c r="P114"/>
      <c r="Q114"/>
    </row>
    <row r="115" spans="1:17" x14ac:dyDescent="0.2">
      <c r="A115" s="60"/>
      <c r="B115" s="259" t="s">
        <v>937</v>
      </c>
      <c r="C115" s="259"/>
      <c r="D115" s="259"/>
      <c r="E115" s="259"/>
      <c r="F115" s="259"/>
      <c r="G115" s="259"/>
      <c r="H115" s="259"/>
      <c r="J115" s="67"/>
    </row>
    <row r="116" spans="1:17" x14ac:dyDescent="0.2">
      <c r="A116" s="60"/>
      <c r="B116" s="60"/>
      <c r="C116" s="60"/>
      <c r="D116" s="62"/>
      <c r="E116" s="62"/>
      <c r="F116" s="62"/>
      <c r="G116" s="62"/>
    </row>
    <row r="117" spans="1:17" x14ac:dyDescent="0.2">
      <c r="A117" s="60"/>
      <c r="B117" s="260" t="s">
        <v>158</v>
      </c>
      <c r="C117" s="261"/>
      <c r="D117" s="262"/>
      <c r="E117" s="70"/>
      <c r="F117" s="62"/>
      <c r="G117" s="62"/>
    </row>
    <row r="118" spans="1:17" ht="27.75" customHeight="1" x14ac:dyDescent="0.2">
      <c r="A118" s="60"/>
      <c r="B118" s="254" t="s">
        <v>159</v>
      </c>
      <c r="C118" s="255"/>
      <c r="D118" s="71" t="s">
        <v>160</v>
      </c>
      <c r="E118" s="70"/>
      <c r="F118" s="62"/>
      <c r="G118" s="62"/>
    </row>
    <row r="119" spans="1:17" x14ac:dyDescent="0.2">
      <c r="A119" s="60"/>
      <c r="B119" s="254" t="s">
        <v>939</v>
      </c>
      <c r="C119" s="255"/>
      <c r="D119" s="71" t="s">
        <v>160</v>
      </c>
      <c r="E119" s="70"/>
      <c r="F119" s="62"/>
      <c r="G119" s="62"/>
    </row>
    <row r="120" spans="1:17" x14ac:dyDescent="0.2">
      <c r="A120" s="60"/>
      <c r="B120" s="254" t="s">
        <v>161</v>
      </c>
      <c r="C120" s="255"/>
      <c r="D120" s="72" t="s">
        <v>131</v>
      </c>
      <c r="E120" s="70"/>
      <c r="F120" s="62"/>
      <c r="G120" s="62"/>
    </row>
    <row r="121" spans="1:17" x14ac:dyDescent="0.2">
      <c r="A121" s="73"/>
      <c r="B121" s="74" t="s">
        <v>131</v>
      </c>
      <c r="C121" s="74" t="s">
        <v>940</v>
      </c>
      <c r="D121" s="74" t="s">
        <v>162</v>
      </c>
      <c r="E121" s="73"/>
      <c r="F121" s="73"/>
      <c r="G121" s="73"/>
      <c r="H121" s="73"/>
      <c r="J121" s="67"/>
    </row>
    <row r="122" spans="1:17" x14ac:dyDescent="0.2">
      <c r="A122" s="73"/>
      <c r="B122" s="75" t="s">
        <v>163</v>
      </c>
      <c r="C122" s="76">
        <v>46142</v>
      </c>
      <c r="D122" s="76">
        <v>46173</v>
      </c>
      <c r="E122" s="73"/>
      <c r="F122" s="73"/>
      <c r="G122" s="73"/>
      <c r="J122" s="67"/>
    </row>
    <row r="123" spans="1:17" x14ac:dyDescent="0.2">
      <c r="A123" s="77"/>
      <c r="B123" s="78" t="s">
        <v>164</v>
      </c>
      <c r="C123" s="79">
        <v>28.932099999999998</v>
      </c>
      <c r="D123" s="79">
        <v>29.1023</v>
      </c>
      <c r="E123" s="77"/>
      <c r="F123" s="80"/>
      <c r="G123" s="81"/>
    </row>
    <row r="124" spans="1:17" x14ac:dyDescent="0.2">
      <c r="A124" s="77"/>
      <c r="B124" s="78" t="s">
        <v>941</v>
      </c>
      <c r="C124" s="79">
        <v>28.002300000000002</v>
      </c>
      <c r="D124" s="79">
        <v>28.167000000000002</v>
      </c>
      <c r="E124" s="77"/>
      <c r="F124" s="80"/>
      <c r="G124" s="81"/>
    </row>
    <row r="125" spans="1:17" x14ac:dyDescent="0.2">
      <c r="A125" s="77"/>
      <c r="B125" s="78" t="s">
        <v>165</v>
      </c>
      <c r="C125" s="79">
        <v>27.541</v>
      </c>
      <c r="D125" s="79">
        <v>27.697099999999999</v>
      </c>
      <c r="E125" s="77"/>
      <c r="F125" s="80"/>
      <c r="G125" s="81"/>
    </row>
    <row r="126" spans="1:17" x14ac:dyDescent="0.2">
      <c r="A126" s="77"/>
      <c r="B126" s="78" t="s">
        <v>942</v>
      </c>
      <c r="C126" s="79">
        <v>26.616599999999998</v>
      </c>
      <c r="D126" s="79">
        <v>26.767499999999998</v>
      </c>
      <c r="E126" s="77"/>
      <c r="F126" s="80"/>
      <c r="G126" s="81"/>
    </row>
    <row r="127" spans="1:17" x14ac:dyDescent="0.2">
      <c r="A127" s="77"/>
      <c r="B127" s="77"/>
      <c r="C127" s="77"/>
      <c r="D127" s="77"/>
      <c r="E127" s="77"/>
      <c r="F127" s="77"/>
      <c r="G127" s="77"/>
    </row>
    <row r="128" spans="1:17" x14ac:dyDescent="0.2">
      <c r="A128" s="73"/>
      <c r="B128" s="254" t="s">
        <v>943</v>
      </c>
      <c r="C128" s="255"/>
      <c r="D128" s="71" t="s">
        <v>160</v>
      </c>
      <c r="E128" s="73"/>
      <c r="F128" s="73"/>
      <c r="G128" s="73"/>
    </row>
    <row r="129" spans="1:10" x14ac:dyDescent="0.2">
      <c r="A129" s="73"/>
      <c r="B129" s="82"/>
      <c r="C129" s="82"/>
      <c r="D129" s="82"/>
      <c r="E129" s="73"/>
      <c r="F129" s="73"/>
      <c r="G129" s="73"/>
    </row>
    <row r="130" spans="1:10" x14ac:dyDescent="0.2">
      <c r="A130" s="73"/>
      <c r="B130" s="254" t="s">
        <v>167</v>
      </c>
      <c r="C130" s="255"/>
      <c r="D130" s="71" t="s">
        <v>160</v>
      </c>
      <c r="E130" s="83"/>
      <c r="F130" s="73"/>
      <c r="G130" s="73"/>
    </row>
    <row r="131" spans="1:10" x14ac:dyDescent="0.2">
      <c r="A131" s="73"/>
      <c r="B131" s="254" t="s">
        <v>168</v>
      </c>
      <c r="C131" s="255"/>
      <c r="D131" s="71" t="s">
        <v>160</v>
      </c>
      <c r="E131" s="83"/>
      <c r="F131" s="73"/>
      <c r="G131" s="73"/>
    </row>
    <row r="132" spans="1:10" x14ac:dyDescent="0.2">
      <c r="A132" s="73"/>
      <c r="B132" s="254" t="s">
        <v>169</v>
      </c>
      <c r="C132" s="255"/>
      <c r="D132" s="71" t="s">
        <v>160</v>
      </c>
      <c r="E132" s="83"/>
      <c r="F132" s="73"/>
      <c r="G132" s="73"/>
    </row>
    <row r="133" spans="1:10" x14ac:dyDescent="0.2">
      <c r="A133" s="73"/>
      <c r="B133" s="254" t="s">
        <v>170</v>
      </c>
      <c r="C133" s="255"/>
      <c r="D133" s="84">
        <v>0.15469504617994831</v>
      </c>
      <c r="E133" s="73"/>
      <c r="F133" s="66"/>
      <c r="G133" s="85"/>
    </row>
    <row r="135" spans="1:10" x14ac:dyDescent="0.2">
      <c r="B135" s="256" t="s">
        <v>944</v>
      </c>
      <c r="C135" s="256"/>
    </row>
    <row r="137" spans="1:10" ht="153.75" customHeight="1" x14ac:dyDescent="0.2"/>
    <row r="140" spans="1:10" x14ac:dyDescent="0.2">
      <c r="B140" s="86" t="s">
        <v>945</v>
      </c>
      <c r="C140" s="87"/>
      <c r="D140" s="86"/>
    </row>
    <row r="141" spans="1:10" x14ac:dyDescent="0.2">
      <c r="B141" s="86" t="s">
        <v>958</v>
      </c>
      <c r="D141" s="86"/>
    </row>
    <row r="142" spans="1:10" ht="165" customHeight="1" x14ac:dyDescent="0.2"/>
    <row r="143" spans="1:10" x14ac:dyDescent="0.2">
      <c r="J143" s="37"/>
    </row>
    <row r="161" customFormat="1" x14ac:dyDescent="0.2"/>
    <row r="162" customFormat="1" x14ac:dyDescent="0.2"/>
  </sheetData>
  <mergeCells count="18">
    <mergeCell ref="B117:D117"/>
    <mergeCell ref="B118:C118"/>
    <mergeCell ref="B130:C130"/>
    <mergeCell ref="B131:C131"/>
    <mergeCell ref="B135:C135"/>
    <mergeCell ref="B133:C133"/>
    <mergeCell ref="A1:H1"/>
    <mergeCell ref="A2:H2"/>
    <mergeCell ref="A3:H3"/>
    <mergeCell ref="B128:C128"/>
    <mergeCell ref="B132:C132"/>
    <mergeCell ref="B111:H111"/>
    <mergeCell ref="B112:H112"/>
    <mergeCell ref="B119:C119"/>
    <mergeCell ref="B120:C120"/>
    <mergeCell ref="B113:H113"/>
    <mergeCell ref="B114:H114"/>
    <mergeCell ref="B115:H115"/>
  </mergeCells>
  <hyperlinks>
    <hyperlink ref="I1" location="Index!B2" display="Index" xr:uid="{B11359DC-5B77-4E08-842D-4390F0D7179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3017-F2C0-48A8-BB68-142FE7EDC2C4}">
  <sheetPr>
    <outlinePr summaryBelow="0" summaryRight="0"/>
  </sheetPr>
  <dimension ref="A1:Q195"/>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13.5703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421</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264884</v>
      </c>
      <c r="F7" s="49">
        <v>20871.534780000002</v>
      </c>
      <c r="G7" s="50">
        <v>5.6700849999999997E-2</v>
      </c>
      <c r="H7" s="40" t="s">
        <v>131</v>
      </c>
    </row>
    <row r="8" spans="1:9" x14ac:dyDescent="0.2">
      <c r="A8" s="46">
        <v>2</v>
      </c>
      <c r="B8" s="47" t="s">
        <v>347</v>
      </c>
      <c r="C8" s="47" t="s">
        <v>348</v>
      </c>
      <c r="D8" s="47" t="s">
        <v>83</v>
      </c>
      <c r="E8" s="48">
        <v>1681362</v>
      </c>
      <c r="F8" s="49">
        <v>12246.200127</v>
      </c>
      <c r="G8" s="50">
        <v>3.3268760000000001E-2</v>
      </c>
      <c r="H8" s="40" t="s">
        <v>131</v>
      </c>
    </row>
    <row r="9" spans="1:9" x14ac:dyDescent="0.2">
      <c r="A9" s="46">
        <v>3</v>
      </c>
      <c r="B9" s="47" t="s">
        <v>41</v>
      </c>
      <c r="C9" s="47" t="s">
        <v>42</v>
      </c>
      <c r="D9" s="47" t="s">
        <v>43</v>
      </c>
      <c r="E9" s="48">
        <v>577256</v>
      </c>
      <c r="F9" s="49">
        <v>12152.393312</v>
      </c>
      <c r="G9" s="50">
        <v>3.3013920000000002E-2</v>
      </c>
      <c r="H9" s="40" t="s">
        <v>131</v>
      </c>
    </row>
    <row r="10" spans="1:9" x14ac:dyDescent="0.2">
      <c r="A10" s="46">
        <v>4</v>
      </c>
      <c r="B10" s="47" t="s">
        <v>328</v>
      </c>
      <c r="C10" s="47" t="s">
        <v>329</v>
      </c>
      <c r="D10" s="47" t="s">
        <v>200</v>
      </c>
      <c r="E10" s="48">
        <v>1534556</v>
      </c>
      <c r="F10" s="49">
        <v>11454.693262000001</v>
      </c>
      <c r="G10" s="50">
        <v>3.11185E-2</v>
      </c>
      <c r="H10" s="40" t="s">
        <v>131</v>
      </c>
    </row>
    <row r="11" spans="1:9" x14ac:dyDescent="0.2">
      <c r="A11" s="46">
        <v>5</v>
      </c>
      <c r="B11" s="47" t="s">
        <v>373</v>
      </c>
      <c r="C11" s="47" t="s">
        <v>374</v>
      </c>
      <c r="D11" s="47" t="s">
        <v>177</v>
      </c>
      <c r="E11" s="48">
        <v>957209</v>
      </c>
      <c r="F11" s="49">
        <v>9864.0387449999998</v>
      </c>
      <c r="G11" s="50">
        <v>2.679724E-2</v>
      </c>
      <c r="H11" s="40" t="s">
        <v>131</v>
      </c>
    </row>
    <row r="12" spans="1:9" x14ac:dyDescent="0.2">
      <c r="A12" s="46">
        <v>6</v>
      </c>
      <c r="B12" s="47" t="s">
        <v>65</v>
      </c>
      <c r="C12" s="47" t="s">
        <v>66</v>
      </c>
      <c r="D12" s="47" t="s">
        <v>43</v>
      </c>
      <c r="E12" s="48">
        <v>105565</v>
      </c>
      <c r="F12" s="49">
        <v>9578.9681</v>
      </c>
      <c r="G12" s="50">
        <v>2.6022799999999999E-2</v>
      </c>
      <c r="H12" s="40" t="s">
        <v>131</v>
      </c>
    </row>
    <row r="13" spans="1:9" x14ac:dyDescent="0.2">
      <c r="A13" s="46">
        <v>7</v>
      </c>
      <c r="B13" s="47" t="s">
        <v>320</v>
      </c>
      <c r="C13" s="47" t="s">
        <v>321</v>
      </c>
      <c r="D13" s="47" t="s">
        <v>229</v>
      </c>
      <c r="E13" s="48">
        <v>3614474</v>
      </c>
      <c r="F13" s="49">
        <v>9057.1489492000001</v>
      </c>
      <c r="G13" s="50">
        <v>2.4605189999999999E-2</v>
      </c>
      <c r="H13" s="40" t="s">
        <v>131</v>
      </c>
    </row>
    <row r="14" spans="1:9" x14ac:dyDescent="0.2">
      <c r="A14" s="46">
        <v>8</v>
      </c>
      <c r="B14" s="47" t="s">
        <v>326</v>
      </c>
      <c r="C14" s="47" t="s">
        <v>327</v>
      </c>
      <c r="D14" s="47" t="s">
        <v>256</v>
      </c>
      <c r="E14" s="48">
        <v>606603</v>
      </c>
      <c r="F14" s="49">
        <v>8874.6018899999999</v>
      </c>
      <c r="G14" s="50">
        <v>2.4109269999999999E-2</v>
      </c>
      <c r="H14" s="40" t="s">
        <v>131</v>
      </c>
    </row>
    <row r="15" spans="1:9" x14ac:dyDescent="0.2">
      <c r="A15" s="46">
        <v>9</v>
      </c>
      <c r="B15" s="47" t="s">
        <v>404</v>
      </c>
      <c r="C15" s="47" t="s">
        <v>405</v>
      </c>
      <c r="D15" s="47" t="s">
        <v>406</v>
      </c>
      <c r="E15" s="48">
        <v>1045263</v>
      </c>
      <c r="F15" s="49">
        <v>7895.9167020000004</v>
      </c>
      <c r="G15" s="50">
        <v>2.1450520000000001E-2</v>
      </c>
      <c r="H15" s="40" t="s">
        <v>131</v>
      </c>
    </row>
    <row r="16" spans="1:9" x14ac:dyDescent="0.2">
      <c r="A16" s="46">
        <v>10</v>
      </c>
      <c r="B16" s="47" t="s">
        <v>422</v>
      </c>
      <c r="C16" s="47" t="s">
        <v>423</v>
      </c>
      <c r="D16" s="47" t="s">
        <v>48</v>
      </c>
      <c r="E16" s="48">
        <v>4443809</v>
      </c>
      <c r="F16" s="49">
        <v>7791.3303196999996</v>
      </c>
      <c r="G16" s="50">
        <v>2.116639E-2</v>
      </c>
      <c r="H16" s="40" t="s">
        <v>131</v>
      </c>
    </row>
    <row r="17" spans="1:8" x14ac:dyDescent="0.2">
      <c r="A17" s="46">
        <v>11</v>
      </c>
      <c r="B17" s="47" t="s">
        <v>344</v>
      </c>
      <c r="C17" s="47" t="s">
        <v>345</v>
      </c>
      <c r="D17" s="47" t="s">
        <v>205</v>
      </c>
      <c r="E17" s="48">
        <v>44855</v>
      </c>
      <c r="F17" s="49">
        <v>7664.8224</v>
      </c>
      <c r="G17" s="50">
        <v>2.0822710000000001E-2</v>
      </c>
      <c r="H17" s="40" t="s">
        <v>131</v>
      </c>
    </row>
    <row r="18" spans="1:8" x14ac:dyDescent="0.2">
      <c r="A18" s="46">
        <v>12</v>
      </c>
      <c r="B18" s="47" t="s">
        <v>355</v>
      </c>
      <c r="C18" s="47" t="s">
        <v>356</v>
      </c>
      <c r="D18" s="47" t="s">
        <v>115</v>
      </c>
      <c r="E18" s="48">
        <v>498851</v>
      </c>
      <c r="F18" s="49">
        <v>7501.222487</v>
      </c>
      <c r="G18" s="50">
        <v>2.037827E-2</v>
      </c>
      <c r="H18" s="40" t="s">
        <v>131</v>
      </c>
    </row>
    <row r="19" spans="1:8" x14ac:dyDescent="0.2">
      <c r="A19" s="46">
        <v>13</v>
      </c>
      <c r="B19" s="47" t="s">
        <v>324</v>
      </c>
      <c r="C19" s="47" t="s">
        <v>325</v>
      </c>
      <c r="D19" s="47" t="s">
        <v>174</v>
      </c>
      <c r="E19" s="48">
        <v>2109680</v>
      </c>
      <c r="F19" s="49">
        <v>7115.95064</v>
      </c>
      <c r="G19" s="50">
        <v>1.9331620000000001E-2</v>
      </c>
      <c r="H19" s="40" t="s">
        <v>131</v>
      </c>
    </row>
    <row r="20" spans="1:8" x14ac:dyDescent="0.2">
      <c r="A20" s="46">
        <v>14</v>
      </c>
      <c r="B20" s="47" t="s">
        <v>51</v>
      </c>
      <c r="C20" s="47" t="s">
        <v>52</v>
      </c>
      <c r="D20" s="47" t="s">
        <v>53</v>
      </c>
      <c r="E20" s="48">
        <v>390188</v>
      </c>
      <c r="F20" s="49">
        <v>7041.3326479999996</v>
      </c>
      <c r="G20" s="50">
        <v>1.9128900000000001E-2</v>
      </c>
      <c r="H20" s="40" t="s">
        <v>131</v>
      </c>
    </row>
    <row r="21" spans="1:8" x14ac:dyDescent="0.2">
      <c r="A21" s="46">
        <v>15</v>
      </c>
      <c r="B21" s="47" t="s">
        <v>424</v>
      </c>
      <c r="C21" s="47" t="s">
        <v>425</v>
      </c>
      <c r="D21" s="47" t="s">
        <v>48</v>
      </c>
      <c r="E21" s="48">
        <v>546776</v>
      </c>
      <c r="F21" s="49">
        <v>7034.8200159999997</v>
      </c>
      <c r="G21" s="50">
        <v>1.911121E-2</v>
      </c>
      <c r="H21" s="40" t="s">
        <v>131</v>
      </c>
    </row>
    <row r="22" spans="1:8" x14ac:dyDescent="0.2">
      <c r="A22" s="46">
        <v>16</v>
      </c>
      <c r="B22" s="47" t="s">
        <v>375</v>
      </c>
      <c r="C22" s="47" t="s">
        <v>376</v>
      </c>
      <c r="D22" s="47" t="s">
        <v>177</v>
      </c>
      <c r="E22" s="48">
        <v>428200</v>
      </c>
      <c r="F22" s="49">
        <v>6774.1239999999998</v>
      </c>
      <c r="G22" s="50">
        <v>1.8402990000000001E-2</v>
      </c>
      <c r="H22" s="40" t="s">
        <v>131</v>
      </c>
    </row>
    <row r="23" spans="1:8" x14ac:dyDescent="0.2">
      <c r="A23" s="46">
        <v>17</v>
      </c>
      <c r="B23" s="47" t="s">
        <v>426</v>
      </c>
      <c r="C23" s="47" t="s">
        <v>427</v>
      </c>
      <c r="D23" s="47" t="s">
        <v>190</v>
      </c>
      <c r="E23" s="48">
        <v>1184520</v>
      </c>
      <c r="F23" s="49">
        <v>6097.9089599999998</v>
      </c>
      <c r="G23" s="50">
        <v>1.6565940000000001E-2</v>
      </c>
      <c r="H23" s="40" t="s">
        <v>131</v>
      </c>
    </row>
    <row r="24" spans="1:8" x14ac:dyDescent="0.2">
      <c r="A24" s="46">
        <v>18</v>
      </c>
      <c r="B24" s="47" t="s">
        <v>379</v>
      </c>
      <c r="C24" s="47" t="s">
        <v>380</v>
      </c>
      <c r="D24" s="47" t="s">
        <v>205</v>
      </c>
      <c r="E24" s="48">
        <v>573256</v>
      </c>
      <c r="F24" s="49">
        <v>5823.7077040000004</v>
      </c>
      <c r="G24" s="50">
        <v>1.582103E-2</v>
      </c>
      <c r="H24" s="40" t="s">
        <v>131</v>
      </c>
    </row>
    <row r="25" spans="1:8" x14ac:dyDescent="0.2">
      <c r="A25" s="46">
        <v>19</v>
      </c>
      <c r="B25" s="47" t="s">
        <v>395</v>
      </c>
      <c r="C25" s="47" t="s">
        <v>396</v>
      </c>
      <c r="D25" s="47" t="s">
        <v>177</v>
      </c>
      <c r="E25" s="48">
        <v>433592</v>
      </c>
      <c r="F25" s="49">
        <v>5823.5741520000001</v>
      </c>
      <c r="G25" s="50">
        <v>1.5820669999999998E-2</v>
      </c>
      <c r="H25" s="40" t="s">
        <v>131</v>
      </c>
    </row>
    <row r="26" spans="1:8" x14ac:dyDescent="0.2">
      <c r="A26" s="46">
        <v>20</v>
      </c>
      <c r="B26" s="47" t="s">
        <v>336</v>
      </c>
      <c r="C26" s="47" t="s">
        <v>337</v>
      </c>
      <c r="D26" s="47" t="s">
        <v>48</v>
      </c>
      <c r="E26" s="48">
        <v>10614482</v>
      </c>
      <c r="F26" s="49">
        <v>5773.2167597999996</v>
      </c>
      <c r="G26" s="50">
        <v>1.5683860000000001E-2</v>
      </c>
      <c r="H26" s="40" t="s">
        <v>131</v>
      </c>
    </row>
    <row r="27" spans="1:8" x14ac:dyDescent="0.2">
      <c r="A27" s="46">
        <v>21</v>
      </c>
      <c r="B27" s="47" t="s">
        <v>88</v>
      </c>
      <c r="C27" s="47" t="s">
        <v>89</v>
      </c>
      <c r="D27" s="47" t="s">
        <v>38</v>
      </c>
      <c r="E27" s="48">
        <v>718629</v>
      </c>
      <c r="F27" s="49">
        <v>5676.4504710000001</v>
      </c>
      <c r="G27" s="50">
        <v>1.5420980000000001E-2</v>
      </c>
      <c r="H27" s="40" t="s">
        <v>131</v>
      </c>
    </row>
    <row r="28" spans="1:8" x14ac:dyDescent="0.2">
      <c r="A28" s="46">
        <v>22</v>
      </c>
      <c r="B28" s="47" t="s">
        <v>353</v>
      </c>
      <c r="C28" s="47" t="s">
        <v>354</v>
      </c>
      <c r="D28" s="47" t="s">
        <v>48</v>
      </c>
      <c r="E28" s="48">
        <v>8067261</v>
      </c>
      <c r="F28" s="49">
        <v>5664.0239480999999</v>
      </c>
      <c r="G28" s="50">
        <v>1.538723E-2</v>
      </c>
      <c r="H28" s="40" t="s">
        <v>131</v>
      </c>
    </row>
    <row r="29" spans="1:8" x14ac:dyDescent="0.2">
      <c r="A29" s="46">
        <v>23</v>
      </c>
      <c r="B29" s="47" t="s">
        <v>111</v>
      </c>
      <c r="C29" s="47" t="s">
        <v>112</v>
      </c>
      <c r="D29" s="47" t="s">
        <v>31</v>
      </c>
      <c r="E29" s="48">
        <v>1075773</v>
      </c>
      <c r="F29" s="49">
        <v>5486.4422999999997</v>
      </c>
      <c r="G29" s="50">
        <v>1.4904799999999999E-2</v>
      </c>
      <c r="H29" s="40" t="s">
        <v>131</v>
      </c>
    </row>
    <row r="30" spans="1:8" x14ac:dyDescent="0.2">
      <c r="A30" s="46">
        <v>24</v>
      </c>
      <c r="B30" s="47" t="s">
        <v>428</v>
      </c>
      <c r="C30" s="47" t="s">
        <v>429</v>
      </c>
      <c r="D30" s="47" t="s">
        <v>205</v>
      </c>
      <c r="E30" s="48">
        <v>115603</v>
      </c>
      <c r="F30" s="49">
        <v>5304.443655</v>
      </c>
      <c r="G30" s="50">
        <v>1.441037E-2</v>
      </c>
      <c r="H30" s="40" t="s">
        <v>131</v>
      </c>
    </row>
    <row r="31" spans="1:8" x14ac:dyDescent="0.2">
      <c r="A31" s="46">
        <v>25</v>
      </c>
      <c r="B31" s="47" t="s">
        <v>113</v>
      </c>
      <c r="C31" s="47" t="s">
        <v>114</v>
      </c>
      <c r="D31" s="47" t="s">
        <v>115</v>
      </c>
      <c r="E31" s="48">
        <v>69080</v>
      </c>
      <c r="F31" s="49">
        <v>5260.442</v>
      </c>
      <c r="G31" s="50">
        <v>1.4290829999999999E-2</v>
      </c>
      <c r="H31" s="40" t="s">
        <v>131</v>
      </c>
    </row>
    <row r="32" spans="1:8" x14ac:dyDescent="0.2">
      <c r="A32" s="46">
        <v>26</v>
      </c>
      <c r="B32" s="47" t="s">
        <v>291</v>
      </c>
      <c r="C32" s="47" t="s">
        <v>292</v>
      </c>
      <c r="D32" s="47" t="s">
        <v>222</v>
      </c>
      <c r="E32" s="48">
        <v>669376</v>
      </c>
      <c r="F32" s="49">
        <v>5251.9240959999997</v>
      </c>
      <c r="G32" s="50">
        <v>1.426769E-2</v>
      </c>
      <c r="H32" s="40" t="s">
        <v>131</v>
      </c>
    </row>
    <row r="33" spans="1:8" x14ac:dyDescent="0.2">
      <c r="A33" s="46">
        <v>27</v>
      </c>
      <c r="B33" s="47" t="s">
        <v>11</v>
      </c>
      <c r="C33" s="47" t="s">
        <v>12</v>
      </c>
      <c r="D33" s="47" t="s">
        <v>13</v>
      </c>
      <c r="E33" s="48">
        <v>119155</v>
      </c>
      <c r="F33" s="49">
        <v>4857.3535750000001</v>
      </c>
      <c r="G33" s="50">
        <v>1.3195780000000001E-2</v>
      </c>
      <c r="H33" s="40" t="s">
        <v>131</v>
      </c>
    </row>
    <row r="34" spans="1:8" x14ac:dyDescent="0.2">
      <c r="A34" s="46">
        <v>28</v>
      </c>
      <c r="B34" s="47" t="s">
        <v>73</v>
      </c>
      <c r="C34" s="47" t="s">
        <v>74</v>
      </c>
      <c r="D34" s="47" t="s">
        <v>43</v>
      </c>
      <c r="E34" s="48">
        <v>31615</v>
      </c>
      <c r="F34" s="49">
        <v>4639.1850999999997</v>
      </c>
      <c r="G34" s="50">
        <v>1.2603090000000001E-2</v>
      </c>
      <c r="H34" s="40" t="s">
        <v>131</v>
      </c>
    </row>
    <row r="35" spans="1:8" x14ac:dyDescent="0.2">
      <c r="A35" s="46">
        <v>29</v>
      </c>
      <c r="B35" s="47" t="s">
        <v>377</v>
      </c>
      <c r="C35" s="47" t="s">
        <v>378</v>
      </c>
      <c r="D35" s="47" t="s">
        <v>269</v>
      </c>
      <c r="E35" s="48">
        <v>248272</v>
      </c>
      <c r="F35" s="49">
        <v>4613.1420319999997</v>
      </c>
      <c r="G35" s="50">
        <v>1.2532339999999999E-2</v>
      </c>
      <c r="H35" s="40" t="s">
        <v>131</v>
      </c>
    </row>
    <row r="36" spans="1:8" x14ac:dyDescent="0.2">
      <c r="A36" s="46">
        <v>30</v>
      </c>
      <c r="B36" s="47" t="s">
        <v>387</v>
      </c>
      <c r="C36" s="47" t="s">
        <v>388</v>
      </c>
      <c r="D36" s="47" t="s">
        <v>38</v>
      </c>
      <c r="E36" s="48">
        <v>322756</v>
      </c>
      <c r="F36" s="49">
        <v>4512.1288800000002</v>
      </c>
      <c r="G36" s="50">
        <v>1.225792E-2</v>
      </c>
      <c r="H36" s="40" t="s">
        <v>131</v>
      </c>
    </row>
    <row r="37" spans="1:8" x14ac:dyDescent="0.2">
      <c r="A37" s="46">
        <v>31</v>
      </c>
      <c r="B37" s="47" t="s">
        <v>430</v>
      </c>
      <c r="C37" s="47" t="s">
        <v>431</v>
      </c>
      <c r="D37" s="47" t="s">
        <v>101</v>
      </c>
      <c r="E37" s="48">
        <v>1102922</v>
      </c>
      <c r="F37" s="49">
        <v>4424.3716029999996</v>
      </c>
      <c r="G37" s="50">
        <v>1.2019510000000001E-2</v>
      </c>
      <c r="H37" s="40" t="s">
        <v>131</v>
      </c>
    </row>
    <row r="38" spans="1:8" x14ac:dyDescent="0.2">
      <c r="A38" s="46">
        <v>32</v>
      </c>
      <c r="B38" s="47" t="s">
        <v>54</v>
      </c>
      <c r="C38" s="47" t="s">
        <v>55</v>
      </c>
      <c r="D38" s="47" t="s">
        <v>13</v>
      </c>
      <c r="E38" s="48">
        <v>337012</v>
      </c>
      <c r="F38" s="49">
        <v>4398.0065999999997</v>
      </c>
      <c r="G38" s="50">
        <v>1.1947889999999999E-2</v>
      </c>
      <c r="H38" s="40" t="s">
        <v>131</v>
      </c>
    </row>
    <row r="39" spans="1:8" x14ac:dyDescent="0.2">
      <c r="A39" s="46">
        <v>33</v>
      </c>
      <c r="B39" s="47" t="s">
        <v>349</v>
      </c>
      <c r="C39" s="47" t="s">
        <v>350</v>
      </c>
      <c r="D39" s="47" t="s">
        <v>48</v>
      </c>
      <c r="E39" s="48">
        <v>1242284</v>
      </c>
      <c r="F39" s="49">
        <v>4383.3990940000003</v>
      </c>
      <c r="G39" s="50">
        <v>1.1908200000000001E-2</v>
      </c>
      <c r="H39" s="40" t="s">
        <v>131</v>
      </c>
    </row>
    <row r="40" spans="1:8" x14ac:dyDescent="0.2">
      <c r="A40" s="46">
        <v>34</v>
      </c>
      <c r="B40" s="47" t="s">
        <v>359</v>
      </c>
      <c r="C40" s="47" t="s">
        <v>360</v>
      </c>
      <c r="D40" s="47" t="s">
        <v>115</v>
      </c>
      <c r="E40" s="48">
        <v>2319149</v>
      </c>
      <c r="F40" s="49">
        <v>4303.6447993000002</v>
      </c>
      <c r="G40" s="50">
        <v>1.169154E-2</v>
      </c>
      <c r="H40" s="40" t="s">
        <v>131</v>
      </c>
    </row>
    <row r="41" spans="1:8" x14ac:dyDescent="0.2">
      <c r="A41" s="46">
        <v>35</v>
      </c>
      <c r="B41" s="47" t="s">
        <v>383</v>
      </c>
      <c r="C41" s="47" t="s">
        <v>384</v>
      </c>
      <c r="D41" s="47" t="s">
        <v>108</v>
      </c>
      <c r="E41" s="48">
        <v>632829</v>
      </c>
      <c r="F41" s="49">
        <v>4128.2599815000003</v>
      </c>
      <c r="G41" s="50">
        <v>1.1215080000000001E-2</v>
      </c>
      <c r="H41" s="40" t="s">
        <v>131</v>
      </c>
    </row>
    <row r="42" spans="1:8" x14ac:dyDescent="0.2">
      <c r="A42" s="46">
        <v>36</v>
      </c>
      <c r="B42" s="47" t="s">
        <v>295</v>
      </c>
      <c r="C42" s="47" t="s">
        <v>296</v>
      </c>
      <c r="D42" s="47" t="s">
        <v>229</v>
      </c>
      <c r="E42" s="48">
        <v>410201</v>
      </c>
      <c r="F42" s="49">
        <v>4081.4999499999999</v>
      </c>
      <c r="G42" s="50">
        <v>1.108805E-2</v>
      </c>
      <c r="H42" s="40" t="s">
        <v>131</v>
      </c>
    </row>
    <row r="43" spans="1:8" x14ac:dyDescent="0.2">
      <c r="A43" s="46">
        <v>37</v>
      </c>
      <c r="B43" s="47" t="s">
        <v>432</v>
      </c>
      <c r="C43" s="47" t="s">
        <v>433</v>
      </c>
      <c r="D43" s="47" t="s">
        <v>83</v>
      </c>
      <c r="E43" s="48">
        <v>75317</v>
      </c>
      <c r="F43" s="49">
        <v>4037.3677849999999</v>
      </c>
      <c r="G43" s="50">
        <v>1.0968149999999999E-2</v>
      </c>
      <c r="H43" s="40" t="s">
        <v>131</v>
      </c>
    </row>
    <row r="44" spans="1:8" x14ac:dyDescent="0.2">
      <c r="A44" s="46">
        <v>38</v>
      </c>
      <c r="B44" s="47" t="s">
        <v>381</v>
      </c>
      <c r="C44" s="47" t="s">
        <v>382</v>
      </c>
      <c r="D44" s="47" t="s">
        <v>38</v>
      </c>
      <c r="E44" s="48">
        <v>988128</v>
      </c>
      <c r="F44" s="49">
        <v>4017.7284479999998</v>
      </c>
      <c r="G44" s="50">
        <v>1.0914800000000001E-2</v>
      </c>
      <c r="H44" s="40" t="s">
        <v>131</v>
      </c>
    </row>
    <row r="45" spans="1:8" x14ac:dyDescent="0.2">
      <c r="A45" s="46">
        <v>39</v>
      </c>
      <c r="B45" s="47" t="s">
        <v>434</v>
      </c>
      <c r="C45" s="47" t="s">
        <v>435</v>
      </c>
      <c r="D45" s="47" t="s">
        <v>436</v>
      </c>
      <c r="E45" s="48">
        <v>1099116</v>
      </c>
      <c r="F45" s="49">
        <v>3979.3494780000001</v>
      </c>
      <c r="G45" s="50">
        <v>1.081054E-2</v>
      </c>
      <c r="H45" s="40" t="s">
        <v>131</v>
      </c>
    </row>
    <row r="46" spans="1:8" x14ac:dyDescent="0.2">
      <c r="A46" s="46">
        <v>40</v>
      </c>
      <c r="B46" s="47" t="s">
        <v>437</v>
      </c>
      <c r="C46" s="47" t="s">
        <v>438</v>
      </c>
      <c r="D46" s="47" t="s">
        <v>177</v>
      </c>
      <c r="E46" s="48">
        <v>1458534</v>
      </c>
      <c r="F46" s="49">
        <v>3973.9217364000001</v>
      </c>
      <c r="G46" s="50">
        <v>1.079579E-2</v>
      </c>
      <c r="H46" s="40" t="s">
        <v>131</v>
      </c>
    </row>
    <row r="47" spans="1:8" x14ac:dyDescent="0.2">
      <c r="A47" s="46">
        <v>41</v>
      </c>
      <c r="B47" s="47" t="s">
        <v>439</v>
      </c>
      <c r="C47" s="47" t="s">
        <v>440</v>
      </c>
      <c r="D47" s="47" t="s">
        <v>115</v>
      </c>
      <c r="E47" s="48">
        <v>1125412</v>
      </c>
      <c r="F47" s="49">
        <v>3896.176344</v>
      </c>
      <c r="G47" s="50">
        <v>1.058459E-2</v>
      </c>
      <c r="H47" s="40" t="s">
        <v>131</v>
      </c>
    </row>
    <row r="48" spans="1:8" x14ac:dyDescent="0.2">
      <c r="A48" s="46">
        <v>42</v>
      </c>
      <c r="B48" s="47" t="s">
        <v>441</v>
      </c>
      <c r="C48" s="47" t="s">
        <v>442</v>
      </c>
      <c r="D48" s="47" t="s">
        <v>174</v>
      </c>
      <c r="E48" s="48">
        <v>142505</v>
      </c>
      <c r="F48" s="49">
        <v>3876.42101</v>
      </c>
      <c r="G48" s="50">
        <v>1.0530919999999999E-2</v>
      </c>
      <c r="H48" s="40" t="s">
        <v>131</v>
      </c>
    </row>
    <row r="49" spans="1:8" x14ac:dyDescent="0.2">
      <c r="A49" s="46">
        <v>43</v>
      </c>
      <c r="B49" s="47" t="s">
        <v>267</v>
      </c>
      <c r="C49" s="47" t="s">
        <v>268</v>
      </c>
      <c r="D49" s="47" t="s">
        <v>269</v>
      </c>
      <c r="E49" s="48">
        <v>227105</v>
      </c>
      <c r="F49" s="49">
        <v>3819.9061000000002</v>
      </c>
      <c r="G49" s="50">
        <v>1.037738E-2</v>
      </c>
      <c r="H49" s="40" t="s">
        <v>131</v>
      </c>
    </row>
    <row r="50" spans="1:8" x14ac:dyDescent="0.2">
      <c r="A50" s="46">
        <v>44</v>
      </c>
      <c r="B50" s="47" t="s">
        <v>443</v>
      </c>
      <c r="C50" s="47" t="s">
        <v>444</v>
      </c>
      <c r="D50" s="47" t="s">
        <v>180</v>
      </c>
      <c r="E50" s="48">
        <v>1009877</v>
      </c>
      <c r="F50" s="49">
        <v>3722.406622</v>
      </c>
      <c r="G50" s="50">
        <v>1.011251E-2</v>
      </c>
      <c r="H50" s="40" t="s">
        <v>131</v>
      </c>
    </row>
    <row r="51" spans="1:8" x14ac:dyDescent="0.2">
      <c r="A51" s="46">
        <v>45</v>
      </c>
      <c r="B51" s="47" t="s">
        <v>368</v>
      </c>
      <c r="C51" s="47" t="s">
        <v>369</v>
      </c>
      <c r="D51" s="47" t="s">
        <v>38</v>
      </c>
      <c r="E51" s="48">
        <v>501420</v>
      </c>
      <c r="F51" s="49">
        <v>3710.5079999999998</v>
      </c>
      <c r="G51" s="50">
        <v>1.0080189999999999E-2</v>
      </c>
      <c r="H51" s="40" t="s">
        <v>131</v>
      </c>
    </row>
    <row r="52" spans="1:8" x14ac:dyDescent="0.2">
      <c r="A52" s="46">
        <v>46</v>
      </c>
      <c r="B52" s="47" t="s">
        <v>445</v>
      </c>
      <c r="C52" s="47" t="s">
        <v>446</v>
      </c>
      <c r="D52" s="47" t="s">
        <v>25</v>
      </c>
      <c r="E52" s="48">
        <v>361495</v>
      </c>
      <c r="F52" s="49">
        <v>3605.1896350000002</v>
      </c>
      <c r="G52" s="50">
        <v>9.7940700000000002E-3</v>
      </c>
      <c r="H52" s="40" t="s">
        <v>131</v>
      </c>
    </row>
    <row r="53" spans="1:8" x14ac:dyDescent="0.2">
      <c r="A53" s="46">
        <v>47</v>
      </c>
      <c r="B53" s="47" t="s">
        <v>60</v>
      </c>
      <c r="C53" s="47" t="s">
        <v>61</v>
      </c>
      <c r="D53" s="47" t="s">
        <v>38</v>
      </c>
      <c r="E53" s="48">
        <v>52052</v>
      </c>
      <c r="F53" s="49">
        <v>3389.10572</v>
      </c>
      <c r="G53" s="50">
        <v>9.2070499999999996E-3</v>
      </c>
      <c r="H53" s="40" t="s">
        <v>131</v>
      </c>
    </row>
    <row r="54" spans="1:8" x14ac:dyDescent="0.2">
      <c r="A54" s="46">
        <v>48</v>
      </c>
      <c r="B54" s="47" t="s">
        <v>447</v>
      </c>
      <c r="C54" s="47" t="s">
        <v>448</v>
      </c>
      <c r="D54" s="47" t="s">
        <v>229</v>
      </c>
      <c r="E54" s="48">
        <v>2924815</v>
      </c>
      <c r="F54" s="49">
        <v>3334.2891</v>
      </c>
      <c r="G54" s="50">
        <v>9.0581299999999993E-3</v>
      </c>
      <c r="H54" s="40" t="s">
        <v>131</v>
      </c>
    </row>
    <row r="55" spans="1:8" x14ac:dyDescent="0.2">
      <c r="A55" s="46">
        <v>49</v>
      </c>
      <c r="B55" s="47" t="s">
        <v>449</v>
      </c>
      <c r="C55" s="47" t="s">
        <v>450</v>
      </c>
      <c r="D55" s="47" t="s">
        <v>401</v>
      </c>
      <c r="E55" s="48">
        <v>318890</v>
      </c>
      <c r="F55" s="49">
        <v>3082.0718499999998</v>
      </c>
      <c r="G55" s="50">
        <v>8.3729400000000006E-3</v>
      </c>
      <c r="H55" s="40" t="s">
        <v>131</v>
      </c>
    </row>
    <row r="56" spans="1:8" x14ac:dyDescent="0.2">
      <c r="A56" s="46">
        <v>50</v>
      </c>
      <c r="B56" s="47" t="s">
        <v>451</v>
      </c>
      <c r="C56" s="47" t="s">
        <v>452</v>
      </c>
      <c r="D56" s="47" t="s">
        <v>115</v>
      </c>
      <c r="E56" s="48">
        <v>1603225</v>
      </c>
      <c r="F56" s="49">
        <v>3021.1171899999999</v>
      </c>
      <c r="G56" s="50">
        <v>8.2073500000000004E-3</v>
      </c>
      <c r="H56" s="40" t="s">
        <v>131</v>
      </c>
    </row>
    <row r="57" spans="1:8" x14ac:dyDescent="0.2">
      <c r="A57" s="46">
        <v>51</v>
      </c>
      <c r="B57" s="47" t="s">
        <v>391</v>
      </c>
      <c r="C57" s="47" t="s">
        <v>392</v>
      </c>
      <c r="D57" s="47" t="s">
        <v>222</v>
      </c>
      <c r="E57" s="48">
        <v>656141</v>
      </c>
      <c r="F57" s="49">
        <v>2951.9783590000002</v>
      </c>
      <c r="G57" s="50">
        <v>8.0195200000000005E-3</v>
      </c>
      <c r="H57" s="40" t="s">
        <v>131</v>
      </c>
    </row>
    <row r="58" spans="1:8" x14ac:dyDescent="0.2">
      <c r="A58" s="46">
        <v>52</v>
      </c>
      <c r="B58" s="47" t="s">
        <v>453</v>
      </c>
      <c r="C58" s="47" t="s">
        <v>454</v>
      </c>
      <c r="D58" s="47" t="s">
        <v>256</v>
      </c>
      <c r="E58" s="48">
        <v>314897</v>
      </c>
      <c r="F58" s="49">
        <v>2860.0520025000001</v>
      </c>
      <c r="G58" s="50">
        <v>7.7697900000000004E-3</v>
      </c>
      <c r="H58" s="40" t="s">
        <v>131</v>
      </c>
    </row>
    <row r="59" spans="1:8" x14ac:dyDescent="0.2">
      <c r="A59" s="46">
        <v>53</v>
      </c>
      <c r="B59" s="47" t="s">
        <v>455</v>
      </c>
      <c r="C59" s="47" t="s">
        <v>456</v>
      </c>
      <c r="D59" s="47" t="s">
        <v>174</v>
      </c>
      <c r="E59" s="48">
        <v>298340</v>
      </c>
      <c r="F59" s="49">
        <v>2806.4843799999999</v>
      </c>
      <c r="G59" s="50">
        <v>7.6242599999999999E-3</v>
      </c>
      <c r="H59" s="40" t="s">
        <v>131</v>
      </c>
    </row>
    <row r="60" spans="1:8" x14ac:dyDescent="0.2">
      <c r="A60" s="46">
        <v>54</v>
      </c>
      <c r="B60" s="47" t="s">
        <v>457</v>
      </c>
      <c r="C60" s="47" t="s">
        <v>458</v>
      </c>
      <c r="D60" s="47" t="s">
        <v>43</v>
      </c>
      <c r="E60" s="48">
        <v>85925</v>
      </c>
      <c r="F60" s="49">
        <v>2784.8292499999998</v>
      </c>
      <c r="G60" s="50">
        <v>7.5654299999999997E-3</v>
      </c>
      <c r="H60" s="40" t="s">
        <v>131</v>
      </c>
    </row>
    <row r="61" spans="1:8" x14ac:dyDescent="0.2">
      <c r="A61" s="46">
        <v>55</v>
      </c>
      <c r="B61" s="47" t="s">
        <v>270</v>
      </c>
      <c r="C61" s="47" t="s">
        <v>271</v>
      </c>
      <c r="D61" s="47" t="s">
        <v>251</v>
      </c>
      <c r="E61" s="48">
        <v>675223</v>
      </c>
      <c r="F61" s="49">
        <v>2694.814993</v>
      </c>
      <c r="G61" s="50">
        <v>7.3209E-3</v>
      </c>
      <c r="H61" s="40" t="s">
        <v>131</v>
      </c>
    </row>
    <row r="62" spans="1:8" x14ac:dyDescent="0.2">
      <c r="A62" s="46">
        <v>56</v>
      </c>
      <c r="B62" s="47" t="s">
        <v>397</v>
      </c>
      <c r="C62" s="47" t="s">
        <v>398</v>
      </c>
      <c r="D62" s="47" t="s">
        <v>256</v>
      </c>
      <c r="E62" s="48">
        <v>1007525</v>
      </c>
      <c r="F62" s="49">
        <v>2670.4450124999998</v>
      </c>
      <c r="G62" s="50">
        <v>7.2546900000000003E-3</v>
      </c>
      <c r="H62" s="40" t="s">
        <v>131</v>
      </c>
    </row>
    <row r="63" spans="1:8" x14ac:dyDescent="0.2">
      <c r="A63" s="46">
        <v>57</v>
      </c>
      <c r="B63" s="47" t="s">
        <v>459</v>
      </c>
      <c r="C63" s="47" t="s">
        <v>460</v>
      </c>
      <c r="D63" s="47" t="s">
        <v>38</v>
      </c>
      <c r="E63" s="48">
        <v>123267</v>
      </c>
      <c r="F63" s="49">
        <v>2666.388477</v>
      </c>
      <c r="G63" s="50">
        <v>7.2436699999999998E-3</v>
      </c>
      <c r="H63" s="40" t="s">
        <v>131</v>
      </c>
    </row>
    <row r="64" spans="1:8" x14ac:dyDescent="0.2">
      <c r="A64" s="46">
        <v>58</v>
      </c>
      <c r="B64" s="47" t="s">
        <v>106</v>
      </c>
      <c r="C64" s="47" t="s">
        <v>107</v>
      </c>
      <c r="D64" s="47" t="s">
        <v>108</v>
      </c>
      <c r="E64" s="48">
        <v>179724</v>
      </c>
      <c r="F64" s="49">
        <v>2548.48632</v>
      </c>
      <c r="G64" s="50">
        <v>6.9233699999999999E-3</v>
      </c>
      <c r="H64" s="40" t="s">
        <v>131</v>
      </c>
    </row>
    <row r="65" spans="1:8" x14ac:dyDescent="0.2">
      <c r="A65" s="46">
        <v>59</v>
      </c>
      <c r="B65" s="47" t="s">
        <v>461</v>
      </c>
      <c r="C65" s="47" t="s">
        <v>462</v>
      </c>
      <c r="D65" s="47" t="s">
        <v>463</v>
      </c>
      <c r="E65" s="48">
        <v>137220</v>
      </c>
      <c r="F65" s="49">
        <v>2423.3051999999998</v>
      </c>
      <c r="G65" s="50">
        <v>6.5833000000000003E-3</v>
      </c>
      <c r="H65" s="40" t="s">
        <v>131</v>
      </c>
    </row>
    <row r="66" spans="1:8" x14ac:dyDescent="0.2">
      <c r="A66" s="46">
        <v>60</v>
      </c>
      <c r="B66" s="47" t="s">
        <v>370</v>
      </c>
      <c r="C66" s="47" t="s">
        <v>371</v>
      </c>
      <c r="D66" s="47" t="s">
        <v>372</v>
      </c>
      <c r="E66" s="48">
        <v>251030</v>
      </c>
      <c r="F66" s="49">
        <v>2416.4147800000001</v>
      </c>
      <c r="G66" s="50">
        <v>6.5645800000000004E-3</v>
      </c>
      <c r="H66" s="40" t="s">
        <v>131</v>
      </c>
    </row>
    <row r="67" spans="1:8" x14ac:dyDescent="0.2">
      <c r="A67" s="46">
        <v>61</v>
      </c>
      <c r="B67" s="47" t="s">
        <v>366</v>
      </c>
      <c r="C67" s="47" t="s">
        <v>367</v>
      </c>
      <c r="D67" s="47" t="s">
        <v>205</v>
      </c>
      <c r="E67" s="48">
        <v>104333</v>
      </c>
      <c r="F67" s="49">
        <v>2261.3134420000001</v>
      </c>
      <c r="G67" s="50">
        <v>6.1432199999999996E-3</v>
      </c>
      <c r="H67" s="40" t="s">
        <v>131</v>
      </c>
    </row>
    <row r="68" spans="1:8" x14ac:dyDescent="0.2">
      <c r="A68" s="46">
        <v>62</v>
      </c>
      <c r="B68" s="47" t="s">
        <v>214</v>
      </c>
      <c r="C68" s="47" t="s">
        <v>215</v>
      </c>
      <c r="D68" s="47" t="s">
        <v>205</v>
      </c>
      <c r="E68" s="48">
        <v>99028</v>
      </c>
      <c r="F68" s="49">
        <v>2228.13</v>
      </c>
      <c r="G68" s="50">
        <v>6.0530699999999998E-3</v>
      </c>
      <c r="H68" s="40" t="s">
        <v>131</v>
      </c>
    </row>
    <row r="69" spans="1:8" x14ac:dyDescent="0.2">
      <c r="A69" s="46">
        <v>63</v>
      </c>
      <c r="B69" s="47" t="s">
        <v>399</v>
      </c>
      <c r="C69" s="47" t="s">
        <v>400</v>
      </c>
      <c r="D69" s="47" t="s">
        <v>401</v>
      </c>
      <c r="E69" s="48">
        <v>217650</v>
      </c>
      <c r="F69" s="49">
        <v>2009.3448000000001</v>
      </c>
      <c r="G69" s="50">
        <v>5.4587100000000003E-3</v>
      </c>
      <c r="H69" s="40" t="s">
        <v>131</v>
      </c>
    </row>
    <row r="70" spans="1:8" x14ac:dyDescent="0.2">
      <c r="A70" s="46">
        <v>64</v>
      </c>
      <c r="B70" s="47" t="s">
        <v>318</v>
      </c>
      <c r="C70" s="47" t="s">
        <v>319</v>
      </c>
      <c r="D70" s="47" t="s">
        <v>177</v>
      </c>
      <c r="E70" s="48">
        <v>430215</v>
      </c>
      <c r="F70" s="49">
        <v>1915.1020725000001</v>
      </c>
      <c r="G70" s="50">
        <v>5.2026800000000003E-3</v>
      </c>
      <c r="H70" s="40" t="s">
        <v>131</v>
      </c>
    </row>
    <row r="71" spans="1:8" x14ac:dyDescent="0.2">
      <c r="A71" s="46">
        <v>65</v>
      </c>
      <c r="B71" s="47" t="s">
        <v>464</v>
      </c>
      <c r="C71" s="47" t="s">
        <v>465</v>
      </c>
      <c r="D71" s="47" t="s">
        <v>48</v>
      </c>
      <c r="E71" s="48">
        <v>698895</v>
      </c>
      <c r="F71" s="49">
        <v>1455.7982850000001</v>
      </c>
      <c r="G71" s="50">
        <v>3.9549099999999998E-3</v>
      </c>
      <c r="H71" s="40" t="s">
        <v>131</v>
      </c>
    </row>
    <row r="72" spans="1:8" x14ac:dyDescent="0.2">
      <c r="A72" s="46">
        <v>66</v>
      </c>
      <c r="B72" s="47" t="s">
        <v>409</v>
      </c>
      <c r="C72" s="47" t="s">
        <v>410</v>
      </c>
      <c r="D72" s="47" t="s">
        <v>38</v>
      </c>
      <c r="E72" s="48">
        <v>131129</v>
      </c>
      <c r="F72" s="49">
        <v>1349.3829745</v>
      </c>
      <c r="G72" s="50">
        <v>3.6658099999999998E-3</v>
      </c>
      <c r="H72" s="40" t="s">
        <v>131</v>
      </c>
    </row>
    <row r="73" spans="1:8" x14ac:dyDescent="0.2">
      <c r="A73" s="46">
        <v>67</v>
      </c>
      <c r="B73" s="47" t="s">
        <v>466</v>
      </c>
      <c r="C73" s="47" t="s">
        <v>467</v>
      </c>
      <c r="D73" s="47" t="s">
        <v>269</v>
      </c>
      <c r="E73" s="48">
        <v>18394</v>
      </c>
      <c r="F73" s="49">
        <v>1311.30826</v>
      </c>
      <c r="G73" s="50">
        <v>3.56238E-3</v>
      </c>
      <c r="H73" s="40" t="s">
        <v>131</v>
      </c>
    </row>
    <row r="74" spans="1:8" x14ac:dyDescent="0.2">
      <c r="A74" s="46">
        <v>68</v>
      </c>
      <c r="B74" s="47" t="s">
        <v>393</v>
      </c>
      <c r="C74" s="47" t="s">
        <v>394</v>
      </c>
      <c r="D74" s="47" t="s">
        <v>200</v>
      </c>
      <c r="E74" s="48">
        <v>410447</v>
      </c>
      <c r="F74" s="49">
        <v>1310.7624945</v>
      </c>
      <c r="G74" s="50">
        <v>3.5609000000000001E-3</v>
      </c>
      <c r="H74" s="40" t="s">
        <v>131</v>
      </c>
    </row>
    <row r="75" spans="1:8" x14ac:dyDescent="0.2">
      <c r="A75" s="46">
        <v>69</v>
      </c>
      <c r="B75" s="47" t="s">
        <v>39</v>
      </c>
      <c r="C75" s="47" t="s">
        <v>40</v>
      </c>
      <c r="D75" s="47" t="s">
        <v>31</v>
      </c>
      <c r="E75" s="48">
        <v>82992</v>
      </c>
      <c r="F75" s="49">
        <v>1094.332512</v>
      </c>
      <c r="G75" s="50">
        <v>2.9729299999999999E-3</v>
      </c>
      <c r="H75" s="40" t="s">
        <v>131</v>
      </c>
    </row>
    <row r="76" spans="1:8" x14ac:dyDescent="0.2">
      <c r="A76" s="51"/>
      <c r="B76" s="51"/>
      <c r="C76" s="52" t="s">
        <v>130</v>
      </c>
      <c r="D76" s="51"/>
      <c r="E76" s="51" t="s">
        <v>131</v>
      </c>
      <c r="F76" s="53">
        <v>346646.45667901897</v>
      </c>
      <c r="G76" s="54">
        <v>0.94172047000000003</v>
      </c>
      <c r="H76" s="40" t="s">
        <v>131</v>
      </c>
    </row>
    <row r="77" spans="1:8" x14ac:dyDescent="0.2">
      <c r="A77" s="51"/>
      <c r="B77" s="51"/>
      <c r="C77" s="55"/>
      <c r="D77" s="51"/>
      <c r="E77" s="51"/>
      <c r="F77" s="56"/>
      <c r="G77" s="56"/>
      <c r="H77" s="40" t="s">
        <v>131</v>
      </c>
    </row>
    <row r="78" spans="1:8" x14ac:dyDescent="0.2">
      <c r="A78" s="51"/>
      <c r="B78" s="51"/>
      <c r="C78" s="52" t="s">
        <v>132</v>
      </c>
      <c r="D78" s="51"/>
      <c r="E78" s="51"/>
      <c r="F78" s="51"/>
      <c r="G78" s="51"/>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8" x14ac:dyDescent="0.2">
      <c r="A81" s="51"/>
      <c r="B81" s="51"/>
      <c r="C81" s="52" t="s">
        <v>134</v>
      </c>
      <c r="D81" s="51"/>
      <c r="E81" s="51"/>
      <c r="F81" s="51"/>
      <c r="G81" s="51"/>
      <c r="H81" s="40" t="s">
        <v>131</v>
      </c>
    </row>
    <row r="82" spans="1:8" x14ac:dyDescent="0.2">
      <c r="A82" s="146">
        <v>1</v>
      </c>
      <c r="B82" s="147" t="s">
        <v>127</v>
      </c>
      <c r="C82" s="78" t="s">
        <v>932</v>
      </c>
      <c r="D82" s="147" t="s">
        <v>128</v>
      </c>
      <c r="E82" s="150">
        <v>375961</v>
      </c>
      <c r="F82" s="151">
        <v>7.5190000000000003E-6</v>
      </c>
      <c r="G82" s="153" t="s">
        <v>129</v>
      </c>
      <c r="H82" s="95" t="s">
        <v>131</v>
      </c>
    </row>
    <row r="83" spans="1:8" x14ac:dyDescent="0.2">
      <c r="A83" s="51"/>
      <c r="B83" s="51"/>
      <c r="C83" s="52" t="s">
        <v>130</v>
      </c>
      <c r="D83" s="51"/>
      <c r="E83" s="51" t="s">
        <v>131</v>
      </c>
      <c r="F83" s="57" t="s">
        <v>133</v>
      </c>
      <c r="G83" s="54">
        <v>0</v>
      </c>
      <c r="H83" s="40" t="s">
        <v>131</v>
      </c>
    </row>
    <row r="84" spans="1:8" x14ac:dyDescent="0.2">
      <c r="A84" s="51"/>
      <c r="B84" s="51"/>
      <c r="C84" s="55"/>
      <c r="D84" s="51"/>
      <c r="E84" s="51"/>
      <c r="F84" s="56"/>
      <c r="G84" s="56"/>
      <c r="H84" s="40" t="s">
        <v>131</v>
      </c>
    </row>
    <row r="85" spans="1:8" x14ac:dyDescent="0.2">
      <c r="A85" s="51"/>
      <c r="B85" s="51"/>
      <c r="C85" s="52" t="s">
        <v>135</v>
      </c>
      <c r="D85" s="51"/>
      <c r="E85" s="51"/>
      <c r="F85" s="51"/>
      <c r="G85" s="51"/>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136</v>
      </c>
      <c r="D88" s="51"/>
      <c r="E88" s="51"/>
      <c r="F88" s="56"/>
      <c r="G88" s="56"/>
      <c r="H88" s="40" t="s">
        <v>131</v>
      </c>
    </row>
    <row r="89" spans="1:8" x14ac:dyDescent="0.2">
      <c r="A89" s="51"/>
      <c r="B89" s="51"/>
      <c r="C89" s="52" t="s">
        <v>130</v>
      </c>
      <c r="D89" s="51"/>
      <c r="E89" s="51" t="s">
        <v>131</v>
      </c>
      <c r="F89" s="57" t="s">
        <v>133</v>
      </c>
      <c r="G89" s="54">
        <v>0</v>
      </c>
      <c r="H89" s="40" t="s">
        <v>131</v>
      </c>
    </row>
    <row r="90" spans="1:8" x14ac:dyDescent="0.2">
      <c r="A90" s="51"/>
      <c r="B90" s="51"/>
      <c r="C90" s="55"/>
      <c r="D90" s="51"/>
      <c r="E90" s="51"/>
      <c r="F90" s="56"/>
      <c r="G90" s="56"/>
      <c r="H90" s="40" t="s">
        <v>131</v>
      </c>
    </row>
    <row r="91" spans="1:8" x14ac:dyDescent="0.2">
      <c r="A91" s="51"/>
      <c r="B91" s="51"/>
      <c r="C91" s="52" t="s">
        <v>137</v>
      </c>
      <c r="D91" s="51"/>
      <c r="E91" s="51"/>
      <c r="F91" s="56"/>
      <c r="G91" s="56"/>
      <c r="H91" s="40" t="s">
        <v>131</v>
      </c>
    </row>
    <row r="92" spans="1:8" x14ac:dyDescent="0.2">
      <c r="A92" s="51"/>
      <c r="B92" s="51"/>
      <c r="C92" s="52" t="s">
        <v>130</v>
      </c>
      <c r="D92" s="51"/>
      <c r="E92" s="51" t="s">
        <v>131</v>
      </c>
      <c r="F92" s="57" t="s">
        <v>133</v>
      </c>
      <c r="G92" s="54">
        <v>0</v>
      </c>
      <c r="H92" s="40" t="s">
        <v>131</v>
      </c>
    </row>
    <row r="93" spans="1:8" x14ac:dyDescent="0.2">
      <c r="A93" s="51"/>
      <c r="B93" s="51"/>
      <c r="C93" s="55"/>
      <c r="D93" s="51"/>
      <c r="E93" s="51"/>
      <c r="F93" s="56"/>
      <c r="G93" s="56"/>
      <c r="H93" s="40" t="s">
        <v>131</v>
      </c>
    </row>
    <row r="94" spans="1:8" x14ac:dyDescent="0.2">
      <c r="A94" s="51"/>
      <c r="B94" s="51"/>
      <c r="C94" s="52" t="s">
        <v>138</v>
      </c>
      <c r="D94" s="51"/>
      <c r="E94" s="51"/>
      <c r="F94" s="53">
        <v>346646.45667901897</v>
      </c>
      <c r="G94" s="54">
        <v>0.94172047000000003</v>
      </c>
      <c r="H94" s="40" t="s">
        <v>131</v>
      </c>
    </row>
    <row r="95" spans="1:8" x14ac:dyDescent="0.2">
      <c r="A95" s="51"/>
      <c r="B95" s="51"/>
      <c r="C95" s="55"/>
      <c r="D95" s="51"/>
      <c r="E95" s="51"/>
      <c r="F95" s="56"/>
      <c r="G95" s="56"/>
      <c r="H95" s="40" t="s">
        <v>131</v>
      </c>
    </row>
    <row r="96" spans="1:8" x14ac:dyDescent="0.2">
      <c r="A96" s="51"/>
      <c r="B96" s="51"/>
      <c r="C96" s="52" t="s">
        <v>139</v>
      </c>
      <c r="D96" s="51"/>
      <c r="E96" s="51"/>
      <c r="F96" s="56"/>
      <c r="G96" s="56"/>
      <c r="H96" s="40" t="s">
        <v>131</v>
      </c>
    </row>
    <row r="97" spans="1:8" x14ac:dyDescent="0.2">
      <c r="A97" s="51"/>
      <c r="B97" s="51"/>
      <c r="C97" s="52" t="s">
        <v>10</v>
      </c>
      <c r="D97" s="51"/>
      <c r="E97" s="51"/>
      <c r="F97" s="56"/>
      <c r="G97" s="56"/>
      <c r="H97" s="40" t="s">
        <v>131</v>
      </c>
    </row>
    <row r="98" spans="1:8" x14ac:dyDescent="0.2">
      <c r="A98" s="51"/>
      <c r="B98" s="51"/>
      <c r="C98" s="52" t="s">
        <v>130</v>
      </c>
      <c r="D98" s="51"/>
      <c r="E98" s="51" t="s">
        <v>131</v>
      </c>
      <c r="F98" s="57" t="s">
        <v>133</v>
      </c>
      <c r="G98" s="54">
        <v>0</v>
      </c>
      <c r="H98" s="40" t="s">
        <v>131</v>
      </c>
    </row>
    <row r="99" spans="1:8" x14ac:dyDescent="0.2">
      <c r="A99" s="51"/>
      <c r="B99" s="51"/>
      <c r="C99" s="55"/>
      <c r="D99" s="51"/>
      <c r="E99" s="51"/>
      <c r="F99" s="56"/>
      <c r="G99" s="56"/>
      <c r="H99" s="40" t="s">
        <v>131</v>
      </c>
    </row>
    <row r="100" spans="1:8" x14ac:dyDescent="0.2">
      <c r="A100" s="51"/>
      <c r="B100" s="51"/>
      <c r="C100" s="52" t="s">
        <v>140</v>
      </c>
      <c r="D100" s="51"/>
      <c r="E100" s="51"/>
      <c r="F100" s="51"/>
      <c r="G100" s="51"/>
      <c r="H100" s="40" t="s">
        <v>131</v>
      </c>
    </row>
    <row r="101" spans="1:8" x14ac:dyDescent="0.2">
      <c r="A101" s="51"/>
      <c r="B101" s="51"/>
      <c r="C101" s="52" t="s">
        <v>130</v>
      </c>
      <c r="D101" s="51"/>
      <c r="E101" s="51" t="s">
        <v>131</v>
      </c>
      <c r="F101" s="57" t="s">
        <v>133</v>
      </c>
      <c r="G101" s="54">
        <v>0</v>
      </c>
      <c r="H101" s="40" t="s">
        <v>131</v>
      </c>
    </row>
    <row r="102" spans="1:8" x14ac:dyDescent="0.2">
      <c r="A102" s="51"/>
      <c r="B102" s="51"/>
      <c r="C102" s="55"/>
      <c r="D102" s="51"/>
      <c r="E102" s="51"/>
      <c r="F102" s="56"/>
      <c r="G102" s="56"/>
      <c r="H102" s="40" t="s">
        <v>131</v>
      </c>
    </row>
    <row r="103" spans="1:8" x14ac:dyDescent="0.2">
      <c r="A103" s="51"/>
      <c r="B103" s="51"/>
      <c r="C103" s="52" t="s">
        <v>141</v>
      </c>
      <c r="D103" s="51"/>
      <c r="E103" s="51"/>
      <c r="F103" s="51"/>
      <c r="G103" s="51"/>
      <c r="H103" s="40" t="s">
        <v>131</v>
      </c>
    </row>
    <row r="104" spans="1:8" x14ac:dyDescent="0.2">
      <c r="A104" s="51"/>
      <c r="B104" s="51"/>
      <c r="C104" s="52" t="s">
        <v>130</v>
      </c>
      <c r="D104" s="51"/>
      <c r="E104" s="51" t="s">
        <v>131</v>
      </c>
      <c r="F104" s="57" t="s">
        <v>133</v>
      </c>
      <c r="G104" s="54">
        <v>0</v>
      </c>
      <c r="H104" s="40" t="s">
        <v>131</v>
      </c>
    </row>
    <row r="105" spans="1:8" x14ac:dyDescent="0.2">
      <c r="A105" s="51"/>
      <c r="B105" s="51"/>
      <c r="C105" s="55"/>
      <c r="D105" s="51"/>
      <c r="E105" s="51"/>
      <c r="F105" s="56"/>
      <c r="G105" s="56"/>
      <c r="H105" s="40" t="s">
        <v>131</v>
      </c>
    </row>
    <row r="106" spans="1:8" x14ac:dyDescent="0.2">
      <c r="A106" s="51"/>
      <c r="B106" s="51"/>
      <c r="C106" s="52" t="s">
        <v>142</v>
      </c>
      <c r="D106" s="51"/>
      <c r="E106" s="51"/>
      <c r="F106" s="56"/>
      <c r="G106" s="56"/>
      <c r="H106" s="40" t="s">
        <v>131</v>
      </c>
    </row>
    <row r="107" spans="1:8" x14ac:dyDescent="0.2">
      <c r="A107" s="51"/>
      <c r="B107" s="51"/>
      <c r="C107" s="52" t="s">
        <v>130</v>
      </c>
      <c r="D107" s="51"/>
      <c r="E107" s="51" t="s">
        <v>131</v>
      </c>
      <c r="F107" s="57" t="s">
        <v>133</v>
      </c>
      <c r="G107" s="54">
        <v>0</v>
      </c>
      <c r="H107" s="40" t="s">
        <v>131</v>
      </c>
    </row>
    <row r="108" spans="1:8" x14ac:dyDescent="0.2">
      <c r="A108" s="51"/>
      <c r="B108" s="51"/>
      <c r="C108" s="55"/>
      <c r="D108" s="51"/>
      <c r="E108" s="51"/>
      <c r="F108" s="56"/>
      <c r="G108" s="56"/>
      <c r="H108" s="40" t="s">
        <v>131</v>
      </c>
    </row>
    <row r="109" spans="1:8" x14ac:dyDescent="0.2">
      <c r="A109" s="51"/>
      <c r="B109" s="51"/>
      <c r="C109" s="52" t="s">
        <v>143</v>
      </c>
      <c r="D109" s="51"/>
      <c r="E109" s="51"/>
      <c r="F109" s="53">
        <v>0</v>
      </c>
      <c r="G109" s="54">
        <v>0</v>
      </c>
      <c r="H109" s="40" t="s">
        <v>131</v>
      </c>
    </row>
    <row r="110" spans="1:8" x14ac:dyDescent="0.2">
      <c r="A110" s="51"/>
      <c r="B110" s="51"/>
      <c r="C110" s="55"/>
      <c r="D110" s="51"/>
      <c r="E110" s="51"/>
      <c r="F110" s="56"/>
      <c r="G110" s="56"/>
      <c r="H110" s="40" t="s">
        <v>131</v>
      </c>
    </row>
    <row r="111" spans="1:8" x14ac:dyDescent="0.2">
      <c r="A111" s="51"/>
      <c r="B111" s="51"/>
      <c r="C111" s="52" t="s">
        <v>144</v>
      </c>
      <c r="D111" s="51"/>
      <c r="E111" s="51"/>
      <c r="F111" s="56"/>
      <c r="G111" s="56"/>
      <c r="H111" s="40" t="s">
        <v>131</v>
      </c>
    </row>
    <row r="112" spans="1:8" x14ac:dyDescent="0.2">
      <c r="A112" s="51"/>
      <c r="B112" s="51"/>
      <c r="C112" s="52" t="s">
        <v>145</v>
      </c>
      <c r="D112" s="51"/>
      <c r="E112" s="51"/>
      <c r="F112" s="56"/>
      <c r="G112" s="56"/>
      <c r="H112" s="40" t="s">
        <v>131</v>
      </c>
    </row>
    <row r="113" spans="1:8" x14ac:dyDescent="0.2">
      <c r="A113" s="51"/>
      <c r="B113" s="51"/>
      <c r="C113" s="52" t="s">
        <v>130</v>
      </c>
      <c r="D113" s="51"/>
      <c r="E113" s="51" t="s">
        <v>131</v>
      </c>
      <c r="F113" s="57" t="s">
        <v>133</v>
      </c>
      <c r="G113" s="54">
        <v>0</v>
      </c>
      <c r="H113" s="40" t="s">
        <v>131</v>
      </c>
    </row>
    <row r="114" spans="1:8" x14ac:dyDescent="0.2">
      <c r="A114" s="51"/>
      <c r="B114" s="51"/>
      <c r="C114" s="55"/>
      <c r="D114" s="51"/>
      <c r="E114" s="51"/>
      <c r="F114" s="56"/>
      <c r="G114" s="56"/>
      <c r="H114" s="40" t="s">
        <v>131</v>
      </c>
    </row>
    <row r="115" spans="1:8" x14ac:dyDescent="0.2">
      <c r="A115" s="51"/>
      <c r="B115" s="51"/>
      <c r="C115" s="52" t="s">
        <v>146</v>
      </c>
      <c r="D115" s="51"/>
      <c r="E115" s="51"/>
      <c r="F115" s="56"/>
      <c r="G115" s="56"/>
      <c r="H115" s="40" t="s">
        <v>131</v>
      </c>
    </row>
    <row r="116" spans="1:8" x14ac:dyDescent="0.2">
      <c r="A116" s="51"/>
      <c r="B116" s="51"/>
      <c r="C116" s="52" t="s">
        <v>130</v>
      </c>
      <c r="D116" s="51"/>
      <c r="E116" s="51" t="s">
        <v>131</v>
      </c>
      <c r="F116" s="57" t="s">
        <v>133</v>
      </c>
      <c r="G116" s="54">
        <v>0</v>
      </c>
      <c r="H116" s="40" t="s">
        <v>131</v>
      </c>
    </row>
    <row r="117" spans="1:8" x14ac:dyDescent="0.2">
      <c r="A117" s="51"/>
      <c r="B117" s="51"/>
      <c r="C117" s="55"/>
      <c r="D117" s="51"/>
      <c r="E117" s="51"/>
      <c r="F117" s="56"/>
      <c r="G117" s="56"/>
      <c r="H117" s="40" t="s">
        <v>131</v>
      </c>
    </row>
    <row r="118" spans="1:8" x14ac:dyDescent="0.2">
      <c r="A118" s="51"/>
      <c r="B118" s="51"/>
      <c r="C118" s="52" t="s">
        <v>147</v>
      </c>
      <c r="D118" s="51"/>
      <c r="E118" s="51"/>
      <c r="F118" s="56"/>
      <c r="G118" s="56"/>
      <c r="H118" s="40" t="s">
        <v>131</v>
      </c>
    </row>
    <row r="119" spans="1:8" x14ac:dyDescent="0.2">
      <c r="A119" s="46">
        <v>1</v>
      </c>
      <c r="B119" s="47" t="s">
        <v>468</v>
      </c>
      <c r="C119" s="47" t="s">
        <v>469</v>
      </c>
      <c r="D119" s="47" t="s">
        <v>470</v>
      </c>
      <c r="E119" s="48">
        <v>3200000</v>
      </c>
      <c r="F119" s="49">
        <v>3025.7024000000001</v>
      </c>
      <c r="G119" s="50">
        <v>8.2197999999999993E-3</v>
      </c>
      <c r="H119" s="40">
        <v>5.9565000000000001</v>
      </c>
    </row>
    <row r="120" spans="1:8" x14ac:dyDescent="0.2">
      <c r="A120" s="51"/>
      <c r="B120" s="51"/>
      <c r="C120" s="52" t="s">
        <v>130</v>
      </c>
      <c r="D120" s="51"/>
      <c r="E120" s="51" t="s">
        <v>131</v>
      </c>
      <c r="F120" s="53">
        <v>3025.7024000000001</v>
      </c>
      <c r="G120" s="54">
        <v>8.2197999999999993E-3</v>
      </c>
      <c r="H120" s="40" t="s">
        <v>131</v>
      </c>
    </row>
    <row r="121" spans="1:8" x14ac:dyDescent="0.2">
      <c r="A121" s="51"/>
      <c r="B121" s="51"/>
      <c r="C121" s="55"/>
      <c r="D121" s="51"/>
      <c r="E121" s="51"/>
      <c r="F121" s="56"/>
      <c r="G121" s="56"/>
      <c r="H121" s="40" t="s">
        <v>131</v>
      </c>
    </row>
    <row r="122" spans="1:8" x14ac:dyDescent="0.2">
      <c r="A122" s="51"/>
      <c r="B122" s="51"/>
      <c r="C122" s="52" t="s">
        <v>148</v>
      </c>
      <c r="D122" s="51"/>
      <c r="E122" s="51"/>
      <c r="F122" s="56"/>
      <c r="G122" s="56"/>
      <c r="H122" s="40" t="s">
        <v>131</v>
      </c>
    </row>
    <row r="123" spans="1:8" x14ac:dyDescent="0.2">
      <c r="A123" s="46">
        <v>1</v>
      </c>
      <c r="B123" s="47"/>
      <c r="C123" s="47" t="s">
        <v>149</v>
      </c>
      <c r="D123" s="47"/>
      <c r="E123" s="58"/>
      <c r="F123" s="49">
        <v>15475.520817023</v>
      </c>
      <c r="G123" s="50">
        <v>4.2041719999999998E-2</v>
      </c>
      <c r="H123" s="40">
        <v>5.32</v>
      </c>
    </row>
    <row r="124" spans="1:8" x14ac:dyDescent="0.2">
      <c r="A124" s="51"/>
      <c r="B124" s="51"/>
      <c r="C124" s="52" t="s">
        <v>130</v>
      </c>
      <c r="D124" s="51"/>
      <c r="E124" s="51" t="s">
        <v>131</v>
      </c>
      <c r="F124" s="53">
        <v>15475.520817023</v>
      </c>
      <c r="G124" s="54">
        <v>4.2041719999999998E-2</v>
      </c>
      <c r="H124" s="40" t="s">
        <v>131</v>
      </c>
    </row>
    <row r="125" spans="1:8" x14ac:dyDescent="0.2">
      <c r="A125" s="51"/>
      <c r="B125" s="51"/>
      <c r="C125" s="55"/>
      <c r="D125" s="51"/>
      <c r="E125" s="51"/>
      <c r="F125" s="56"/>
      <c r="G125" s="56"/>
      <c r="H125" s="40" t="s">
        <v>131</v>
      </c>
    </row>
    <row r="126" spans="1:8" x14ac:dyDescent="0.2">
      <c r="A126" s="51"/>
      <c r="B126" s="51"/>
      <c r="C126" s="52" t="s">
        <v>150</v>
      </c>
      <c r="D126" s="51"/>
      <c r="E126" s="51"/>
      <c r="F126" s="53">
        <v>18501.223217023002</v>
      </c>
      <c r="G126" s="54">
        <v>5.0261519999999997E-2</v>
      </c>
      <c r="H126" s="40" t="s">
        <v>131</v>
      </c>
    </row>
    <row r="127" spans="1:8" x14ac:dyDescent="0.2">
      <c r="A127" s="51"/>
      <c r="B127" s="51"/>
      <c r="C127" s="56"/>
      <c r="D127" s="51"/>
      <c r="E127" s="51"/>
      <c r="F127" s="51"/>
      <c r="G127" s="51"/>
      <c r="H127" s="40" t="s">
        <v>131</v>
      </c>
    </row>
    <row r="128" spans="1:8" x14ac:dyDescent="0.2">
      <c r="A128" s="51"/>
      <c r="B128" s="51"/>
      <c r="C128" s="52" t="s">
        <v>151</v>
      </c>
      <c r="D128" s="51"/>
      <c r="E128" s="51"/>
      <c r="F128" s="51"/>
      <c r="G128" s="51"/>
      <c r="H128" s="40" t="s">
        <v>131</v>
      </c>
    </row>
    <row r="129" spans="1:10" x14ac:dyDescent="0.2">
      <c r="A129" s="51"/>
      <c r="B129" s="51"/>
      <c r="C129" s="52" t="s">
        <v>152</v>
      </c>
      <c r="D129" s="51"/>
      <c r="E129" s="51"/>
      <c r="F129" s="51"/>
      <c r="G129" s="51"/>
      <c r="H129" s="40" t="s">
        <v>131</v>
      </c>
    </row>
    <row r="130" spans="1:10" x14ac:dyDescent="0.2">
      <c r="A130" s="46">
        <v>1</v>
      </c>
      <c r="B130" s="47" t="s">
        <v>471</v>
      </c>
      <c r="C130" s="47" t="s">
        <v>1160</v>
      </c>
      <c r="D130" s="47"/>
      <c r="E130" s="97">
        <v>13395446.6942</v>
      </c>
      <c r="F130" s="49">
        <v>2132.3006002289999</v>
      </c>
      <c r="G130" s="50">
        <v>5.7927400000000002E-3</v>
      </c>
      <c r="H130" s="40" t="s">
        <v>131</v>
      </c>
    </row>
    <row r="131" spans="1:10" x14ac:dyDescent="0.2">
      <c r="A131" s="51"/>
      <c r="B131" s="51"/>
      <c r="C131" s="52" t="s">
        <v>130</v>
      </c>
      <c r="D131" s="51"/>
      <c r="E131" s="51" t="s">
        <v>131</v>
      </c>
      <c r="F131" s="53">
        <v>2132.3006002289999</v>
      </c>
      <c r="G131" s="54">
        <v>5.7927400000000002E-3</v>
      </c>
      <c r="H131" s="40" t="s">
        <v>131</v>
      </c>
    </row>
    <row r="132" spans="1:10" x14ac:dyDescent="0.2">
      <c r="A132" s="51"/>
      <c r="B132" s="51"/>
      <c r="C132" s="55"/>
      <c r="D132" s="51"/>
      <c r="E132" s="51"/>
      <c r="F132" s="56"/>
      <c r="G132" s="56"/>
      <c r="H132" s="40" t="s">
        <v>131</v>
      </c>
    </row>
    <row r="133" spans="1:10" x14ac:dyDescent="0.2">
      <c r="A133" s="51"/>
      <c r="B133" s="51"/>
      <c r="C133" s="52" t="s">
        <v>153</v>
      </c>
      <c r="D133" s="51"/>
      <c r="E133" s="51"/>
      <c r="F133" s="51"/>
      <c r="G133" s="51"/>
      <c r="H133" s="40" t="s">
        <v>131</v>
      </c>
    </row>
    <row r="134" spans="1:10" x14ac:dyDescent="0.2">
      <c r="A134" s="51"/>
      <c r="B134" s="51"/>
      <c r="C134" s="52" t="s">
        <v>154</v>
      </c>
      <c r="D134" s="51"/>
      <c r="E134" s="51"/>
      <c r="F134" s="51"/>
      <c r="G134" s="51"/>
      <c r="H134" s="40" t="s">
        <v>131</v>
      </c>
    </row>
    <row r="135" spans="1:10" x14ac:dyDescent="0.2">
      <c r="A135" s="51"/>
      <c r="B135" s="51"/>
      <c r="C135" s="52" t="s">
        <v>130</v>
      </c>
      <c r="D135" s="51"/>
      <c r="E135" s="51" t="s">
        <v>131</v>
      </c>
      <c r="F135" s="57" t="s">
        <v>133</v>
      </c>
      <c r="G135" s="54">
        <v>0</v>
      </c>
      <c r="H135" s="40" t="s">
        <v>131</v>
      </c>
    </row>
    <row r="136" spans="1:10" x14ac:dyDescent="0.2">
      <c r="A136" s="51"/>
      <c r="B136" s="51"/>
      <c r="C136" s="55"/>
      <c r="D136" s="51"/>
      <c r="E136" s="51"/>
      <c r="F136" s="56"/>
      <c r="G136" s="56"/>
      <c r="H136" s="40" t="s">
        <v>131</v>
      </c>
    </row>
    <row r="137" spans="1:10" x14ac:dyDescent="0.2">
      <c r="A137" s="51"/>
      <c r="B137" s="51"/>
      <c r="C137" s="52" t="s">
        <v>155</v>
      </c>
      <c r="D137" s="51"/>
      <c r="E137" s="51"/>
      <c r="F137" s="56"/>
      <c r="G137" s="56"/>
      <c r="H137" s="40" t="s">
        <v>131</v>
      </c>
    </row>
    <row r="138" spans="1:10" x14ac:dyDescent="0.2">
      <c r="A138" s="51"/>
      <c r="B138" s="51"/>
      <c r="C138" s="52" t="s">
        <v>130</v>
      </c>
      <c r="D138" s="51"/>
      <c r="E138" s="51" t="s">
        <v>131</v>
      </c>
      <c r="F138" s="57" t="s">
        <v>133</v>
      </c>
      <c r="G138" s="54">
        <v>0</v>
      </c>
      <c r="H138" s="40" t="s">
        <v>131</v>
      </c>
    </row>
    <row r="139" spans="1:10" x14ac:dyDescent="0.2">
      <c r="A139" s="51"/>
      <c r="B139" s="47"/>
      <c r="C139" s="47"/>
      <c r="D139" s="52"/>
      <c r="E139" s="51"/>
      <c r="F139" s="47"/>
      <c r="G139" s="58"/>
      <c r="H139" s="40" t="s">
        <v>131</v>
      </c>
    </row>
    <row r="140" spans="1:10" x14ac:dyDescent="0.2">
      <c r="A140" s="58"/>
      <c r="B140" s="47"/>
      <c r="C140" s="47" t="s">
        <v>156</v>
      </c>
      <c r="D140" s="47"/>
      <c r="E140" s="58"/>
      <c r="F140" s="49">
        <v>819.14622383000005</v>
      </c>
      <c r="G140" s="50">
        <v>2.2253400000000001E-3</v>
      </c>
      <c r="H140" s="40" t="s">
        <v>131</v>
      </c>
    </row>
    <row r="141" spans="1:10" x14ac:dyDescent="0.2">
      <c r="A141" s="55"/>
      <c r="B141" s="55"/>
      <c r="C141" s="52" t="s">
        <v>157</v>
      </c>
      <c r="D141" s="56"/>
      <c r="E141" s="56"/>
      <c r="F141" s="53">
        <v>368099.12672010099</v>
      </c>
      <c r="G141" s="59">
        <v>1.00000007</v>
      </c>
      <c r="H141" s="40" t="s">
        <v>131</v>
      </c>
    </row>
    <row r="142" spans="1:10" x14ac:dyDescent="0.2">
      <c r="A142" s="60"/>
      <c r="B142" s="60"/>
      <c r="C142" s="61"/>
      <c r="D142" s="62"/>
      <c r="E142" s="62"/>
      <c r="F142" s="63"/>
      <c r="G142" s="64"/>
      <c r="H142" s="65"/>
    </row>
    <row r="143" spans="1:10" x14ac:dyDescent="0.2">
      <c r="A143" s="60"/>
      <c r="B143" s="259" t="s">
        <v>933</v>
      </c>
      <c r="C143" s="259"/>
      <c r="D143" s="259"/>
      <c r="E143" s="259"/>
      <c r="F143" s="259"/>
      <c r="G143" s="259"/>
      <c r="H143" s="259"/>
      <c r="J143" s="67"/>
    </row>
    <row r="144" spans="1:10" x14ac:dyDescent="0.2">
      <c r="A144" s="60"/>
      <c r="B144" s="259" t="s">
        <v>934</v>
      </c>
      <c r="C144" s="259"/>
      <c r="D144" s="259"/>
      <c r="E144" s="259"/>
      <c r="F144" s="259"/>
      <c r="G144" s="259"/>
      <c r="H144" s="259"/>
      <c r="J144" s="67"/>
    </row>
    <row r="145" spans="1:17" x14ac:dyDescent="0.2">
      <c r="A145" s="60"/>
      <c r="B145" s="259" t="s">
        <v>935</v>
      </c>
      <c r="C145" s="259"/>
      <c r="D145" s="259"/>
      <c r="E145" s="259"/>
      <c r="F145" s="259"/>
      <c r="G145" s="259"/>
      <c r="H145" s="259"/>
      <c r="J145" s="67"/>
    </row>
    <row r="146" spans="1:17" s="69" customFormat="1" ht="52.5" customHeight="1" x14ac:dyDescent="0.25">
      <c r="A146" s="68"/>
      <c r="B146" s="263" t="s">
        <v>936</v>
      </c>
      <c r="C146" s="263"/>
      <c r="D146" s="263"/>
      <c r="E146" s="263"/>
      <c r="F146" s="263"/>
      <c r="G146" s="263"/>
      <c r="H146" s="263"/>
      <c r="I146"/>
      <c r="J146" s="67"/>
      <c r="K146"/>
      <c r="L146"/>
      <c r="M146"/>
      <c r="N146"/>
      <c r="O146"/>
      <c r="P146"/>
      <c r="Q146"/>
    </row>
    <row r="147" spans="1:17" x14ac:dyDescent="0.2">
      <c r="A147" s="60"/>
      <c r="B147" s="259" t="s">
        <v>937</v>
      </c>
      <c r="C147" s="259"/>
      <c r="D147" s="259"/>
      <c r="E147" s="259"/>
      <c r="F147" s="259"/>
      <c r="G147" s="259"/>
      <c r="H147" s="259"/>
      <c r="J147" s="67"/>
    </row>
    <row r="148" spans="1:17" ht="24.75" customHeight="1" x14ac:dyDescent="0.2">
      <c r="A148" s="60"/>
      <c r="B148" s="264" t="s">
        <v>938</v>
      </c>
      <c r="C148" s="259"/>
      <c r="D148" s="259"/>
      <c r="E148" s="259"/>
      <c r="F148" s="259"/>
      <c r="G148" s="259"/>
      <c r="H148" s="259"/>
      <c r="J148" s="67"/>
    </row>
    <row r="149" spans="1:17" x14ac:dyDescent="0.2">
      <c r="A149" s="60"/>
      <c r="B149" s="60"/>
      <c r="C149" s="60"/>
      <c r="D149" s="62"/>
      <c r="E149" s="62"/>
      <c r="F149" s="62"/>
      <c r="G149" s="62"/>
    </row>
    <row r="150" spans="1:17" x14ac:dyDescent="0.2">
      <c r="A150" s="60"/>
      <c r="B150" s="260" t="s">
        <v>158</v>
      </c>
      <c r="C150" s="261"/>
      <c r="D150" s="262"/>
      <c r="E150" s="70"/>
      <c r="F150" s="62"/>
      <c r="G150" s="62"/>
    </row>
    <row r="151" spans="1:17" ht="27.75" customHeight="1" x14ac:dyDescent="0.2">
      <c r="A151" s="60"/>
      <c r="B151" s="254" t="s">
        <v>159</v>
      </c>
      <c r="C151" s="255"/>
      <c r="D151" s="71" t="s">
        <v>160</v>
      </c>
      <c r="E151" s="70"/>
      <c r="F151" s="62"/>
      <c r="G151" s="62"/>
    </row>
    <row r="152" spans="1:17" ht="12.75" customHeight="1" x14ac:dyDescent="0.2">
      <c r="A152" s="60"/>
      <c r="B152" s="254" t="s">
        <v>939</v>
      </c>
      <c r="C152" s="255"/>
      <c r="D152" s="71" t="str">
        <f>"Rs. "&amp;TEXT(F84,"0.00")&amp;" lacs/ #"</f>
        <v>Rs. 0.00 lacs/ #</v>
      </c>
      <c r="E152" s="70"/>
      <c r="F152" s="62"/>
      <c r="G152" s="62"/>
    </row>
    <row r="153" spans="1:17" x14ac:dyDescent="0.2">
      <c r="A153" s="60"/>
      <c r="B153" s="254" t="s">
        <v>161</v>
      </c>
      <c r="C153" s="255"/>
      <c r="D153" s="72" t="s">
        <v>131</v>
      </c>
      <c r="E153" s="70"/>
      <c r="F153" s="62"/>
      <c r="G153" s="62"/>
    </row>
    <row r="154" spans="1:17" x14ac:dyDescent="0.2">
      <c r="A154" s="73"/>
      <c r="B154" s="74" t="s">
        <v>131</v>
      </c>
      <c r="C154" s="74" t="s">
        <v>940</v>
      </c>
      <c r="D154" s="74" t="s">
        <v>162</v>
      </c>
      <c r="E154" s="73"/>
      <c r="F154" s="73"/>
      <c r="G154" s="73"/>
      <c r="H154" s="73"/>
      <c r="J154" s="67"/>
    </row>
    <row r="155" spans="1:17" x14ac:dyDescent="0.2">
      <c r="A155" s="73"/>
      <c r="B155" s="75" t="s">
        <v>163</v>
      </c>
      <c r="C155" s="76">
        <v>46142</v>
      </c>
      <c r="D155" s="76">
        <v>46173</v>
      </c>
      <c r="E155" s="73"/>
      <c r="F155" s="73"/>
      <c r="G155" s="73"/>
      <c r="J155" s="67"/>
    </row>
    <row r="156" spans="1:17" x14ac:dyDescent="0.2">
      <c r="A156" s="77"/>
      <c r="B156" s="78" t="s">
        <v>164</v>
      </c>
      <c r="C156" s="79">
        <v>299.87970000000001</v>
      </c>
      <c r="D156" s="79">
        <v>308.572</v>
      </c>
      <c r="E156" s="77"/>
      <c r="F156" s="80"/>
      <c r="G156" s="81"/>
    </row>
    <row r="157" spans="1:17" x14ac:dyDescent="0.2">
      <c r="A157" s="77"/>
      <c r="B157" s="78" t="s">
        <v>941</v>
      </c>
      <c r="C157" s="79">
        <v>39.407499999999999</v>
      </c>
      <c r="D157" s="79">
        <v>40.549700000000001</v>
      </c>
      <c r="E157" s="77"/>
      <c r="F157" s="80"/>
      <c r="G157" s="81"/>
    </row>
    <row r="158" spans="1:17" x14ac:dyDescent="0.2">
      <c r="A158" s="77"/>
      <c r="B158" s="78" t="s">
        <v>165</v>
      </c>
      <c r="C158" s="79">
        <v>268.58800000000002</v>
      </c>
      <c r="D158" s="79">
        <v>276.12479999999999</v>
      </c>
      <c r="E158" s="77"/>
      <c r="F158" s="80"/>
      <c r="G158" s="81"/>
    </row>
    <row r="159" spans="1:17" x14ac:dyDescent="0.2">
      <c r="A159" s="77"/>
      <c r="B159" s="78" t="s">
        <v>942</v>
      </c>
      <c r="C159" s="79">
        <v>34.336100000000002</v>
      </c>
      <c r="D159" s="79">
        <v>35.299599999999998</v>
      </c>
      <c r="E159" s="77"/>
      <c r="F159" s="80"/>
      <c r="G159" s="81"/>
    </row>
    <row r="160" spans="1:17" x14ac:dyDescent="0.2">
      <c r="A160" s="77"/>
      <c r="B160" s="77"/>
      <c r="C160" s="77"/>
      <c r="D160" s="77"/>
      <c r="E160" s="77"/>
      <c r="F160" s="77"/>
      <c r="G160" s="77"/>
    </row>
    <row r="161" spans="1:7" x14ac:dyDescent="0.2">
      <c r="A161" s="73"/>
      <c r="B161" s="254" t="s">
        <v>943</v>
      </c>
      <c r="C161" s="255"/>
      <c r="D161" s="71" t="s">
        <v>160</v>
      </c>
      <c r="E161" s="73"/>
      <c r="F161" s="73"/>
      <c r="G161" s="73"/>
    </row>
    <row r="162" spans="1:7" x14ac:dyDescent="0.2">
      <c r="A162" s="73"/>
      <c r="B162" s="159"/>
      <c r="C162" s="159"/>
      <c r="D162" s="160"/>
      <c r="E162" s="73"/>
      <c r="F162" s="66"/>
      <c r="G162" s="85"/>
    </row>
    <row r="163" spans="1:7" x14ac:dyDescent="0.2">
      <c r="A163" s="73"/>
      <c r="B163" s="254" t="s">
        <v>167</v>
      </c>
      <c r="C163" s="255"/>
      <c r="D163" s="71" t="s">
        <v>160</v>
      </c>
      <c r="E163" s="83"/>
      <c r="F163" s="73"/>
      <c r="G163" s="73"/>
    </row>
    <row r="164" spans="1:7" x14ac:dyDescent="0.2">
      <c r="A164" s="73"/>
      <c r="B164" s="254" t="s">
        <v>168</v>
      </c>
      <c r="C164" s="255"/>
      <c r="D164" s="71" t="s">
        <v>160</v>
      </c>
      <c r="E164" s="83"/>
      <c r="F164" s="73"/>
      <c r="G164" s="73"/>
    </row>
    <row r="165" spans="1:7" x14ac:dyDescent="0.2">
      <c r="A165" s="73"/>
      <c r="B165" s="254" t="s">
        <v>169</v>
      </c>
      <c r="C165" s="255"/>
      <c r="D165" s="71" t="s">
        <v>160</v>
      </c>
      <c r="E165" s="83"/>
      <c r="F165" s="73"/>
      <c r="G165" s="73"/>
    </row>
    <row r="166" spans="1:7" x14ac:dyDescent="0.2">
      <c r="A166" s="73"/>
      <c r="B166" s="254" t="s">
        <v>170</v>
      </c>
      <c r="C166" s="255"/>
      <c r="D166" s="84">
        <v>0.37759272246708681</v>
      </c>
      <c r="E166" s="73"/>
      <c r="F166" s="66"/>
      <c r="G166" s="85"/>
    </row>
    <row r="168" spans="1:7" x14ac:dyDescent="0.2">
      <c r="B168" s="256" t="s">
        <v>944</v>
      </c>
      <c r="C168" s="256"/>
    </row>
    <row r="170" spans="1:7" ht="153.75" customHeight="1" x14ac:dyDescent="0.2"/>
    <row r="173" spans="1:7" x14ac:dyDescent="0.2">
      <c r="B173" s="86" t="s">
        <v>945</v>
      </c>
      <c r="C173" s="87"/>
      <c r="D173" s="86" t="s">
        <v>949</v>
      </c>
    </row>
    <row r="174" spans="1:7" x14ac:dyDescent="0.2">
      <c r="B174" s="86" t="s">
        <v>959</v>
      </c>
      <c r="D174" s="86" t="s">
        <v>960</v>
      </c>
    </row>
    <row r="175" spans="1:7" ht="165" customHeight="1" x14ac:dyDescent="0.2"/>
    <row r="177" customFormat="1" ht="12.75" customHeight="1" x14ac:dyDescent="0.2"/>
    <row r="178" customFormat="1" ht="12.75" customHeight="1" x14ac:dyDescent="0.2"/>
    <row r="179" customFormat="1" ht="12.75" customHeight="1" x14ac:dyDescent="0.2"/>
    <row r="193" customFormat="1" x14ac:dyDescent="0.2"/>
    <row r="194" customFormat="1" x14ac:dyDescent="0.2"/>
    <row r="195" customFormat="1" x14ac:dyDescent="0.2"/>
  </sheetData>
  <mergeCells count="19">
    <mergeCell ref="B164:C164"/>
    <mergeCell ref="B168:C168"/>
    <mergeCell ref="A1:H1"/>
    <mergeCell ref="A2:H2"/>
    <mergeCell ref="A3:H3"/>
    <mergeCell ref="B161:C161"/>
    <mergeCell ref="B165:C165"/>
    <mergeCell ref="B166:C166"/>
    <mergeCell ref="B143:H143"/>
    <mergeCell ref="B144:H144"/>
    <mergeCell ref="B145:H145"/>
    <mergeCell ref="B146:H146"/>
    <mergeCell ref="B147:H147"/>
    <mergeCell ref="B148:H148"/>
    <mergeCell ref="B150:D150"/>
    <mergeCell ref="B151:C151"/>
    <mergeCell ref="B152:C152"/>
    <mergeCell ref="B153:C153"/>
    <mergeCell ref="B163:C163"/>
  </mergeCells>
  <hyperlinks>
    <hyperlink ref="I1" location="Index!B2" display="Index" xr:uid="{F852058A-6970-4027-9F4A-6D98DBC0A08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B6133-4502-4303-A508-056C0A8FD524}">
  <sheetPr>
    <outlinePr summaryBelow="0" summaryRight="0"/>
  </sheetPr>
  <dimension ref="A1:Q346"/>
  <sheetViews>
    <sheetView showGridLines="0" workbookViewId="0">
      <selection sqref="A1:I1"/>
    </sheetView>
  </sheetViews>
  <sheetFormatPr defaultRowHeight="12.75" x14ac:dyDescent="0.2"/>
  <cols>
    <col min="1" max="1" width="5.85546875" bestFit="1" customWidth="1"/>
    <col min="2" max="2" width="21.5703125" customWidth="1"/>
    <col min="3" max="3" width="56" customWidth="1"/>
    <col min="4" max="4" width="33.85546875" customWidth="1"/>
    <col min="5" max="5" width="13.5703125" bestFit="1" customWidth="1"/>
    <col min="6" max="6" width="10.140625" bestFit="1" customWidth="1"/>
    <col min="7" max="7" width="14" bestFit="1" customWidth="1"/>
    <col min="8" max="8" width="9.85546875" customWidth="1"/>
    <col min="9" max="9" width="9.140625" customWidth="1"/>
  </cols>
  <sheetData>
    <row r="1" spans="1:10" ht="15" customHeight="1" x14ac:dyDescent="0.2">
      <c r="A1" s="285" t="s">
        <v>0</v>
      </c>
      <c r="B1" s="285"/>
      <c r="C1" s="285"/>
      <c r="D1" s="285"/>
      <c r="E1" s="285"/>
      <c r="F1" s="285"/>
      <c r="G1" s="285"/>
      <c r="H1" s="285"/>
      <c r="I1" s="285"/>
      <c r="J1" s="19" t="s">
        <v>930</v>
      </c>
    </row>
    <row r="2" spans="1:10" ht="15" customHeight="1" x14ac:dyDescent="0.2">
      <c r="A2" s="285" t="s">
        <v>473</v>
      </c>
      <c r="B2" s="285"/>
      <c r="C2" s="285"/>
      <c r="D2" s="285"/>
      <c r="E2" s="285"/>
      <c r="F2" s="285"/>
      <c r="G2" s="285"/>
      <c r="H2" s="285"/>
      <c r="I2" s="285"/>
    </row>
    <row r="3" spans="1:10" ht="15" customHeight="1" x14ac:dyDescent="0.2">
      <c r="A3" s="285" t="s">
        <v>931</v>
      </c>
      <c r="B3" s="285"/>
      <c r="C3" s="285"/>
      <c r="D3" s="285"/>
      <c r="E3" s="285"/>
      <c r="F3" s="285"/>
      <c r="G3" s="285"/>
      <c r="H3" s="285"/>
      <c r="I3" s="285"/>
    </row>
    <row r="4" spans="1:10" s="37" customFormat="1" ht="45" x14ac:dyDescent="0.2">
      <c r="A4" s="140" t="s">
        <v>2</v>
      </c>
      <c r="B4" s="140" t="s">
        <v>3</v>
      </c>
      <c r="C4" s="140" t="s">
        <v>4</v>
      </c>
      <c r="D4" s="140" t="s">
        <v>5</v>
      </c>
      <c r="E4" s="140" t="s">
        <v>6</v>
      </c>
      <c r="F4" s="140" t="s">
        <v>7</v>
      </c>
      <c r="G4" s="140" t="s">
        <v>8</v>
      </c>
      <c r="H4" s="140" t="s">
        <v>929</v>
      </c>
      <c r="I4" s="140" t="s">
        <v>961</v>
      </c>
    </row>
    <row r="5" spans="1:10" x14ac:dyDescent="0.2">
      <c r="A5" s="206"/>
      <c r="B5" s="206"/>
      <c r="C5" s="207" t="s">
        <v>9</v>
      </c>
      <c r="D5" s="206"/>
      <c r="E5" s="206"/>
      <c r="F5" s="206"/>
      <c r="G5" s="206"/>
      <c r="H5" s="208" t="s">
        <v>131</v>
      </c>
      <c r="I5" s="208"/>
    </row>
    <row r="6" spans="1:10" x14ac:dyDescent="0.2">
      <c r="A6" s="91"/>
      <c r="B6" s="78"/>
      <c r="C6" s="78" t="s">
        <v>10</v>
      </c>
      <c r="D6" s="78"/>
      <c r="E6" s="92"/>
      <c r="F6" s="93"/>
      <c r="G6" s="94"/>
      <c r="H6" s="95" t="s">
        <v>131</v>
      </c>
      <c r="I6" s="208"/>
    </row>
    <row r="7" spans="1:10" x14ac:dyDescent="0.2">
      <c r="A7" s="46">
        <v>1</v>
      </c>
      <c r="B7" s="47" t="s">
        <v>474</v>
      </c>
      <c r="C7" s="47" t="s">
        <v>475</v>
      </c>
      <c r="D7" s="47" t="s">
        <v>48</v>
      </c>
      <c r="E7" s="48">
        <v>6942005</v>
      </c>
      <c r="F7" s="49">
        <v>51686.698227499997</v>
      </c>
      <c r="G7" s="50">
        <v>5.9896339999999999E-2</v>
      </c>
      <c r="H7" s="40" t="s">
        <v>131</v>
      </c>
      <c r="I7" s="208"/>
    </row>
    <row r="8" spans="1:10" x14ac:dyDescent="0.2">
      <c r="A8" s="46">
        <v>2</v>
      </c>
      <c r="B8" s="47" t="s">
        <v>49</v>
      </c>
      <c r="C8" s="47" t="s">
        <v>50</v>
      </c>
      <c r="D8" s="47" t="s">
        <v>48</v>
      </c>
      <c r="E8" s="48">
        <v>4040005</v>
      </c>
      <c r="F8" s="49">
        <v>50758.622819999997</v>
      </c>
      <c r="G8" s="50">
        <v>5.8820850000000001E-2</v>
      </c>
      <c r="H8" s="40" t="s">
        <v>131</v>
      </c>
      <c r="I8" s="208"/>
    </row>
    <row r="9" spans="1:10" x14ac:dyDescent="0.2">
      <c r="A9" s="46">
        <v>3</v>
      </c>
      <c r="B9" s="47" t="s">
        <v>17</v>
      </c>
      <c r="C9" s="47" t="s">
        <v>18</v>
      </c>
      <c r="D9" s="47" t="s">
        <v>19</v>
      </c>
      <c r="E9" s="48">
        <v>3210808</v>
      </c>
      <c r="F9" s="49">
        <v>42421.195295999998</v>
      </c>
      <c r="G9" s="50">
        <v>4.9159149999999999E-2</v>
      </c>
      <c r="H9" s="40" t="s">
        <v>131</v>
      </c>
      <c r="I9" s="208"/>
    </row>
    <row r="10" spans="1:10" x14ac:dyDescent="0.2">
      <c r="A10" s="46">
        <v>4</v>
      </c>
      <c r="B10" s="47" t="s">
        <v>14</v>
      </c>
      <c r="C10" s="47" t="s">
        <v>15</v>
      </c>
      <c r="D10" s="47" t="s">
        <v>16</v>
      </c>
      <c r="E10" s="48">
        <v>1859194</v>
      </c>
      <c r="F10" s="49">
        <v>34004.658259999997</v>
      </c>
      <c r="G10" s="50">
        <v>3.9405780000000001E-2</v>
      </c>
      <c r="H10" s="40" t="s">
        <v>131</v>
      </c>
      <c r="I10" s="208"/>
    </row>
    <row r="11" spans="1:10" x14ac:dyDescent="0.2">
      <c r="A11" s="46">
        <v>5</v>
      </c>
      <c r="B11" s="47" t="s">
        <v>11</v>
      </c>
      <c r="C11" s="47" t="s">
        <v>12</v>
      </c>
      <c r="D11" s="47" t="s">
        <v>13</v>
      </c>
      <c r="E11" s="48">
        <v>794629</v>
      </c>
      <c r="F11" s="49">
        <v>32393.051185</v>
      </c>
      <c r="G11" s="50">
        <v>3.7538189999999999E-2</v>
      </c>
      <c r="H11" s="40" t="s">
        <v>131</v>
      </c>
      <c r="I11" s="208"/>
    </row>
    <row r="12" spans="1:10" x14ac:dyDescent="0.2">
      <c r="A12" s="46">
        <v>6</v>
      </c>
      <c r="B12" s="47" t="s">
        <v>338</v>
      </c>
      <c r="C12" s="47" t="s">
        <v>339</v>
      </c>
      <c r="D12" s="47" t="s">
        <v>240</v>
      </c>
      <c r="E12" s="48">
        <v>861907</v>
      </c>
      <c r="F12" s="49">
        <v>26250.239592000002</v>
      </c>
      <c r="G12" s="50">
        <v>3.0419689999999999E-2</v>
      </c>
      <c r="H12" s="40" t="s">
        <v>131</v>
      </c>
      <c r="I12" s="208"/>
    </row>
    <row r="13" spans="1:10" x14ac:dyDescent="0.2">
      <c r="A13" s="46">
        <v>7</v>
      </c>
      <c r="B13" s="47" t="s">
        <v>476</v>
      </c>
      <c r="C13" s="47" t="s">
        <v>477</v>
      </c>
      <c r="D13" s="47" t="s">
        <v>48</v>
      </c>
      <c r="E13" s="48">
        <v>5730884</v>
      </c>
      <c r="F13" s="49">
        <v>22018.056327999999</v>
      </c>
      <c r="G13" s="50">
        <v>2.5515289999999999E-2</v>
      </c>
      <c r="H13" s="40" t="s">
        <v>131</v>
      </c>
      <c r="I13" s="208"/>
    </row>
    <row r="14" spans="1:10" x14ac:dyDescent="0.2">
      <c r="A14" s="46">
        <v>8</v>
      </c>
      <c r="B14" s="47" t="s">
        <v>478</v>
      </c>
      <c r="C14" s="47" t="s">
        <v>479</v>
      </c>
      <c r="D14" s="47" t="s">
        <v>177</v>
      </c>
      <c r="E14" s="48">
        <v>2100378</v>
      </c>
      <c r="F14" s="49">
        <v>19076.683185000002</v>
      </c>
      <c r="G14" s="50">
        <v>2.210672E-2</v>
      </c>
      <c r="H14" s="40" t="s">
        <v>131</v>
      </c>
      <c r="I14" s="208"/>
    </row>
    <row r="15" spans="1:10" x14ac:dyDescent="0.2">
      <c r="A15" s="46">
        <v>9</v>
      </c>
      <c r="B15" s="47" t="s">
        <v>120</v>
      </c>
      <c r="C15" s="47" t="s">
        <v>121</v>
      </c>
      <c r="D15" s="47" t="s">
        <v>122</v>
      </c>
      <c r="E15" s="48">
        <v>7596680</v>
      </c>
      <c r="F15" s="49">
        <v>15802.613735999999</v>
      </c>
      <c r="G15" s="50">
        <v>1.8312620000000002E-2</v>
      </c>
      <c r="H15" s="40" t="s">
        <v>131</v>
      </c>
      <c r="I15" s="208"/>
    </row>
    <row r="16" spans="1:10" x14ac:dyDescent="0.2">
      <c r="A16" s="46">
        <v>10</v>
      </c>
      <c r="B16" s="47" t="s">
        <v>26</v>
      </c>
      <c r="C16" s="47" t="s">
        <v>27</v>
      </c>
      <c r="D16" s="47" t="s">
        <v>28</v>
      </c>
      <c r="E16" s="48">
        <v>3583793</v>
      </c>
      <c r="F16" s="49">
        <v>14720.4297475</v>
      </c>
      <c r="G16" s="50">
        <v>1.7058540000000001E-2</v>
      </c>
      <c r="H16" s="40" t="s">
        <v>131</v>
      </c>
      <c r="I16" s="208"/>
    </row>
    <row r="17" spans="1:9" x14ac:dyDescent="0.2">
      <c r="A17" s="46">
        <v>11</v>
      </c>
      <c r="B17" s="47" t="s">
        <v>71</v>
      </c>
      <c r="C17" s="47" t="s">
        <v>72</v>
      </c>
      <c r="D17" s="47" t="s">
        <v>38</v>
      </c>
      <c r="E17" s="48">
        <v>228660</v>
      </c>
      <c r="F17" s="49">
        <v>13447.4946</v>
      </c>
      <c r="G17" s="50">
        <v>1.5583420000000001E-2</v>
      </c>
      <c r="H17" s="40" t="s">
        <v>131</v>
      </c>
      <c r="I17" s="208"/>
    </row>
    <row r="18" spans="1:9" x14ac:dyDescent="0.2">
      <c r="A18" s="46">
        <v>12</v>
      </c>
      <c r="B18" s="47" t="s">
        <v>322</v>
      </c>
      <c r="C18" s="47" t="s">
        <v>323</v>
      </c>
      <c r="D18" s="47" t="s">
        <v>177</v>
      </c>
      <c r="E18" s="48">
        <v>871149</v>
      </c>
      <c r="F18" s="49">
        <v>13395.658173</v>
      </c>
      <c r="G18" s="50">
        <v>1.552335E-2</v>
      </c>
      <c r="H18" s="40" t="s">
        <v>131</v>
      </c>
      <c r="I18" s="208"/>
    </row>
    <row r="19" spans="1:9" x14ac:dyDescent="0.2">
      <c r="A19" s="46">
        <v>13</v>
      </c>
      <c r="B19" s="47" t="s">
        <v>195</v>
      </c>
      <c r="C19" s="47" t="s">
        <v>196</v>
      </c>
      <c r="D19" s="47" t="s">
        <v>197</v>
      </c>
      <c r="E19" s="48">
        <v>782666</v>
      </c>
      <c r="F19" s="49">
        <v>13324.888650000001</v>
      </c>
      <c r="G19" s="50">
        <v>1.544134E-2</v>
      </c>
      <c r="H19" s="40" t="s">
        <v>131</v>
      </c>
      <c r="I19" s="208"/>
    </row>
    <row r="20" spans="1:9" x14ac:dyDescent="0.2">
      <c r="A20" s="46">
        <v>14</v>
      </c>
      <c r="B20" s="47" t="s">
        <v>198</v>
      </c>
      <c r="C20" s="47" t="s">
        <v>199</v>
      </c>
      <c r="D20" s="47" t="s">
        <v>200</v>
      </c>
      <c r="E20" s="48">
        <v>915779</v>
      </c>
      <c r="F20" s="49">
        <v>13020.545822</v>
      </c>
      <c r="G20" s="50">
        <v>1.508866E-2</v>
      </c>
      <c r="H20" s="40" t="s">
        <v>131</v>
      </c>
      <c r="I20" s="208"/>
    </row>
    <row r="21" spans="1:9" x14ac:dyDescent="0.2">
      <c r="A21" s="46">
        <v>15</v>
      </c>
      <c r="B21" s="47" t="s">
        <v>283</v>
      </c>
      <c r="C21" s="47" t="s">
        <v>284</v>
      </c>
      <c r="D21" s="47" t="s">
        <v>200</v>
      </c>
      <c r="E21" s="48">
        <v>1273723</v>
      </c>
      <c r="F21" s="49">
        <v>12767.799352</v>
      </c>
      <c r="G21" s="50">
        <v>1.479577E-2</v>
      </c>
      <c r="H21" s="40" t="s">
        <v>131</v>
      </c>
      <c r="I21" s="208"/>
    </row>
    <row r="22" spans="1:9" x14ac:dyDescent="0.2">
      <c r="A22" s="46">
        <v>16</v>
      </c>
      <c r="B22" s="47" t="s">
        <v>56</v>
      </c>
      <c r="C22" s="47" t="s">
        <v>57</v>
      </c>
      <c r="D22" s="47" t="s">
        <v>22</v>
      </c>
      <c r="E22" s="48">
        <v>2891256</v>
      </c>
      <c r="F22" s="49">
        <v>12164.95962</v>
      </c>
      <c r="G22" s="50">
        <v>1.4097180000000001E-2</v>
      </c>
      <c r="H22" s="40" t="s">
        <v>131</v>
      </c>
      <c r="I22" s="208"/>
    </row>
    <row r="23" spans="1:9" x14ac:dyDescent="0.2">
      <c r="A23" s="46">
        <v>17</v>
      </c>
      <c r="B23" s="47" t="s">
        <v>480</v>
      </c>
      <c r="C23" s="47" t="s">
        <v>481</v>
      </c>
      <c r="D23" s="47" t="s">
        <v>200</v>
      </c>
      <c r="E23" s="48">
        <v>975703</v>
      </c>
      <c r="F23" s="49">
        <v>11550.372114</v>
      </c>
      <c r="G23" s="50">
        <v>1.338497E-2</v>
      </c>
      <c r="H23" s="40" t="s">
        <v>131</v>
      </c>
      <c r="I23" s="208"/>
    </row>
    <row r="24" spans="1:9" x14ac:dyDescent="0.2">
      <c r="A24" s="46">
        <v>18</v>
      </c>
      <c r="B24" s="47" t="s">
        <v>482</v>
      </c>
      <c r="C24" s="47" t="s">
        <v>483</v>
      </c>
      <c r="D24" s="47" t="s">
        <v>177</v>
      </c>
      <c r="E24" s="48">
        <v>344900</v>
      </c>
      <c r="F24" s="49">
        <v>11529.6621</v>
      </c>
      <c r="G24" s="50">
        <v>1.336097E-2</v>
      </c>
      <c r="H24" s="40" t="s">
        <v>131</v>
      </c>
      <c r="I24" s="208"/>
    </row>
    <row r="25" spans="1:9" x14ac:dyDescent="0.2">
      <c r="A25" s="91">
        <v>19</v>
      </c>
      <c r="B25" s="78" t="s">
        <v>962</v>
      </c>
      <c r="C25" s="78" t="s">
        <v>963</v>
      </c>
      <c r="D25" s="78" t="s">
        <v>108</v>
      </c>
      <c r="E25" s="92">
        <v>2539384</v>
      </c>
      <c r="F25" s="93">
        <v>10847.486632799999</v>
      </c>
      <c r="G25" s="173">
        <f>F25/$F$204</f>
        <v>1.2570443111883104E-2</v>
      </c>
      <c r="H25" s="95" t="s">
        <v>131</v>
      </c>
      <c r="I25" s="208"/>
    </row>
    <row r="26" spans="1:9" x14ac:dyDescent="0.2">
      <c r="A26" s="46">
        <v>20</v>
      </c>
      <c r="B26" s="47" t="s">
        <v>272</v>
      </c>
      <c r="C26" s="47" t="s">
        <v>273</v>
      </c>
      <c r="D26" s="47" t="s">
        <v>174</v>
      </c>
      <c r="E26" s="48">
        <v>5594525</v>
      </c>
      <c r="F26" s="49">
        <v>10343.7172725</v>
      </c>
      <c r="G26" s="50">
        <v>1.198666E-2</v>
      </c>
      <c r="H26" s="40" t="s">
        <v>131</v>
      </c>
      <c r="I26" s="208"/>
    </row>
    <row r="27" spans="1:9" x14ac:dyDescent="0.2">
      <c r="A27" s="46">
        <v>21</v>
      </c>
      <c r="B27" s="47" t="s">
        <v>484</v>
      </c>
      <c r="C27" s="47" t="s">
        <v>485</v>
      </c>
      <c r="D27" s="47" t="s">
        <v>486</v>
      </c>
      <c r="E27" s="48">
        <v>479110</v>
      </c>
      <c r="F27" s="49">
        <v>10317.63385</v>
      </c>
      <c r="G27" s="50">
        <v>1.1956430000000001E-2</v>
      </c>
      <c r="H27" s="40" t="s">
        <v>131</v>
      </c>
      <c r="I27" s="208"/>
    </row>
    <row r="28" spans="1:9" x14ac:dyDescent="0.2">
      <c r="A28" s="46">
        <v>22</v>
      </c>
      <c r="B28" s="47" t="s">
        <v>238</v>
      </c>
      <c r="C28" s="47" t="s">
        <v>239</v>
      </c>
      <c r="D28" s="47" t="s">
        <v>240</v>
      </c>
      <c r="E28" s="48">
        <v>305718</v>
      </c>
      <c r="F28" s="49">
        <v>10258.978926</v>
      </c>
      <c r="G28" s="50">
        <v>1.188846E-2</v>
      </c>
      <c r="H28" s="40" t="s">
        <v>131</v>
      </c>
      <c r="I28" s="208"/>
    </row>
    <row r="29" spans="1:9" x14ac:dyDescent="0.2">
      <c r="A29" s="46">
        <v>23</v>
      </c>
      <c r="B29" s="47" t="s">
        <v>113</v>
      </c>
      <c r="C29" s="47" t="s">
        <v>114</v>
      </c>
      <c r="D29" s="47" t="s">
        <v>115</v>
      </c>
      <c r="E29" s="48">
        <v>133756</v>
      </c>
      <c r="F29" s="49">
        <v>10185.519399999999</v>
      </c>
      <c r="G29" s="50">
        <v>1.1803330000000001E-2</v>
      </c>
      <c r="H29" s="40" t="s">
        <v>131</v>
      </c>
      <c r="I29" s="208"/>
    </row>
    <row r="30" spans="1:9" x14ac:dyDescent="0.2">
      <c r="A30" s="46">
        <v>24</v>
      </c>
      <c r="B30" s="47" t="s">
        <v>183</v>
      </c>
      <c r="C30" s="47" t="s">
        <v>184</v>
      </c>
      <c r="D30" s="47" t="s">
        <v>185</v>
      </c>
      <c r="E30" s="48">
        <v>574770</v>
      </c>
      <c r="F30" s="49">
        <v>10079.166719999999</v>
      </c>
      <c r="G30" s="50">
        <v>1.1680090000000001E-2</v>
      </c>
      <c r="H30" s="40" t="s">
        <v>131</v>
      </c>
      <c r="I30" s="208"/>
    </row>
    <row r="31" spans="1:9" x14ac:dyDescent="0.2">
      <c r="A31" s="46">
        <v>25</v>
      </c>
      <c r="B31" s="47" t="s">
        <v>259</v>
      </c>
      <c r="C31" s="47" t="s">
        <v>260</v>
      </c>
      <c r="D31" s="47" t="s">
        <v>197</v>
      </c>
      <c r="E31" s="48">
        <v>850810</v>
      </c>
      <c r="F31" s="49">
        <v>9518.8622799999994</v>
      </c>
      <c r="G31" s="50">
        <v>1.103079E-2</v>
      </c>
      <c r="H31" s="40" t="s">
        <v>131</v>
      </c>
      <c r="I31" s="208"/>
    </row>
    <row r="32" spans="1:9" x14ac:dyDescent="0.2">
      <c r="A32" s="46">
        <v>26</v>
      </c>
      <c r="B32" s="47" t="s">
        <v>23</v>
      </c>
      <c r="C32" s="47" t="s">
        <v>24</v>
      </c>
      <c r="D32" s="47" t="s">
        <v>25</v>
      </c>
      <c r="E32" s="48">
        <v>77340</v>
      </c>
      <c r="F32" s="49">
        <v>8880.1787999999997</v>
      </c>
      <c r="G32" s="50">
        <v>1.029066E-2</v>
      </c>
      <c r="H32" s="40" t="s">
        <v>131</v>
      </c>
      <c r="I32" s="208"/>
    </row>
    <row r="33" spans="1:9" x14ac:dyDescent="0.2">
      <c r="A33" s="46">
        <v>27</v>
      </c>
      <c r="B33" s="47" t="s">
        <v>487</v>
      </c>
      <c r="C33" s="47" t="s">
        <v>488</v>
      </c>
      <c r="D33" s="47" t="s">
        <v>43</v>
      </c>
      <c r="E33" s="48">
        <v>926664</v>
      </c>
      <c r="F33" s="49">
        <v>8211.1697039999999</v>
      </c>
      <c r="G33" s="50">
        <v>9.5153900000000003E-3</v>
      </c>
      <c r="H33" s="40" t="s">
        <v>131</v>
      </c>
      <c r="I33" s="208"/>
    </row>
    <row r="34" spans="1:9" x14ac:dyDescent="0.2">
      <c r="A34" s="46">
        <v>28</v>
      </c>
      <c r="B34" s="47" t="s">
        <v>332</v>
      </c>
      <c r="C34" s="47" t="s">
        <v>333</v>
      </c>
      <c r="D34" s="47" t="s">
        <v>174</v>
      </c>
      <c r="E34" s="48">
        <v>276370</v>
      </c>
      <c r="F34" s="49">
        <v>8165.3516499999996</v>
      </c>
      <c r="G34" s="50">
        <v>9.4622899999999999E-3</v>
      </c>
      <c r="H34" s="40" t="s">
        <v>131</v>
      </c>
      <c r="I34" s="208"/>
    </row>
    <row r="35" spans="1:9" x14ac:dyDescent="0.2">
      <c r="A35" s="46">
        <v>29</v>
      </c>
      <c r="B35" s="47" t="s">
        <v>489</v>
      </c>
      <c r="C35" s="47" t="s">
        <v>490</v>
      </c>
      <c r="D35" s="47" t="s">
        <v>190</v>
      </c>
      <c r="E35" s="48">
        <v>684157</v>
      </c>
      <c r="F35" s="49">
        <v>8062.1060880000005</v>
      </c>
      <c r="G35" s="50">
        <v>9.3426499999999992E-3</v>
      </c>
      <c r="H35" s="40" t="s">
        <v>131</v>
      </c>
      <c r="I35" s="208"/>
    </row>
    <row r="36" spans="1:9" x14ac:dyDescent="0.2">
      <c r="A36" s="46">
        <v>30</v>
      </c>
      <c r="B36" s="47" t="s">
        <v>245</v>
      </c>
      <c r="C36" s="47" t="s">
        <v>246</v>
      </c>
      <c r="D36" s="47" t="s">
        <v>205</v>
      </c>
      <c r="E36" s="48">
        <v>313006</v>
      </c>
      <c r="F36" s="49">
        <v>7435.770536</v>
      </c>
      <c r="G36" s="50">
        <v>8.6168300000000007E-3</v>
      </c>
      <c r="H36" s="40" t="s">
        <v>131</v>
      </c>
      <c r="I36" s="208"/>
    </row>
    <row r="37" spans="1:9" x14ac:dyDescent="0.2">
      <c r="A37" s="46">
        <v>31</v>
      </c>
      <c r="B37" s="47" t="s">
        <v>491</v>
      </c>
      <c r="C37" s="47" t="s">
        <v>492</v>
      </c>
      <c r="D37" s="47" t="s">
        <v>177</v>
      </c>
      <c r="E37" s="48">
        <v>667867</v>
      </c>
      <c r="F37" s="49">
        <v>7114.1192840000003</v>
      </c>
      <c r="G37" s="50">
        <v>8.2440900000000008E-3</v>
      </c>
      <c r="H37" s="40" t="s">
        <v>131</v>
      </c>
      <c r="I37" s="208"/>
    </row>
    <row r="38" spans="1:9" x14ac:dyDescent="0.2">
      <c r="A38" s="46">
        <v>32</v>
      </c>
      <c r="B38" s="47" t="s">
        <v>95</v>
      </c>
      <c r="C38" s="47" t="s">
        <v>96</v>
      </c>
      <c r="D38" s="47" t="s">
        <v>92</v>
      </c>
      <c r="E38" s="48">
        <v>161209</v>
      </c>
      <c r="F38" s="49">
        <v>7101.2564499999999</v>
      </c>
      <c r="G38" s="50">
        <v>8.2291799999999991E-3</v>
      </c>
      <c r="H38" s="40" t="s">
        <v>131</v>
      </c>
      <c r="I38" s="208"/>
    </row>
    <row r="39" spans="1:9" x14ac:dyDescent="0.2">
      <c r="A39" s="46">
        <v>33</v>
      </c>
      <c r="B39" s="47" t="s">
        <v>62</v>
      </c>
      <c r="C39" s="47" t="s">
        <v>63</v>
      </c>
      <c r="D39" s="47" t="s">
        <v>64</v>
      </c>
      <c r="E39" s="48">
        <v>2650510</v>
      </c>
      <c r="F39" s="49">
        <v>7034.4535400000004</v>
      </c>
      <c r="G39" s="50">
        <v>8.1517699999999992E-3</v>
      </c>
      <c r="H39" s="40" t="s">
        <v>131</v>
      </c>
      <c r="I39" s="208"/>
    </row>
    <row r="40" spans="1:9" x14ac:dyDescent="0.2">
      <c r="A40" s="46">
        <v>34</v>
      </c>
      <c r="B40" s="47" t="s">
        <v>493</v>
      </c>
      <c r="C40" s="47" t="s">
        <v>494</v>
      </c>
      <c r="D40" s="47" t="s">
        <v>240</v>
      </c>
      <c r="E40" s="48">
        <v>48340</v>
      </c>
      <c r="F40" s="49">
        <v>6345.5918000000001</v>
      </c>
      <c r="G40" s="50">
        <v>7.3534899999999999E-3</v>
      </c>
      <c r="H40" s="40" t="s">
        <v>131</v>
      </c>
      <c r="I40" s="208"/>
    </row>
    <row r="41" spans="1:9" x14ac:dyDescent="0.2">
      <c r="A41" s="46">
        <v>35</v>
      </c>
      <c r="B41" s="47" t="s">
        <v>495</v>
      </c>
      <c r="C41" s="47" t="s">
        <v>496</v>
      </c>
      <c r="D41" s="47" t="s">
        <v>205</v>
      </c>
      <c r="E41" s="48">
        <v>344610</v>
      </c>
      <c r="F41" s="49">
        <v>6200.2231199999997</v>
      </c>
      <c r="G41" s="50">
        <v>7.1850300000000002E-3</v>
      </c>
      <c r="H41" s="40" t="s">
        <v>131</v>
      </c>
      <c r="I41" s="208"/>
    </row>
    <row r="42" spans="1:9" x14ac:dyDescent="0.2">
      <c r="A42" s="46">
        <v>36</v>
      </c>
      <c r="B42" s="47" t="s">
        <v>347</v>
      </c>
      <c r="C42" s="47" t="s">
        <v>348</v>
      </c>
      <c r="D42" s="47" t="s">
        <v>83</v>
      </c>
      <c r="E42" s="48">
        <v>850905</v>
      </c>
      <c r="F42" s="49">
        <v>6197.5665675</v>
      </c>
      <c r="G42" s="50">
        <v>7.1819600000000003E-3</v>
      </c>
      <c r="H42" s="40" t="s">
        <v>131</v>
      </c>
      <c r="I42" s="208"/>
    </row>
    <row r="43" spans="1:9" x14ac:dyDescent="0.2">
      <c r="A43" s="46">
        <v>37</v>
      </c>
      <c r="B43" s="47" t="s">
        <v>77</v>
      </c>
      <c r="C43" s="47" t="s">
        <v>78</v>
      </c>
      <c r="D43" s="47" t="s">
        <v>25</v>
      </c>
      <c r="E43" s="48">
        <v>117075</v>
      </c>
      <c r="F43" s="49">
        <v>6053.9482500000004</v>
      </c>
      <c r="G43" s="50">
        <v>7.0155299999999999E-3</v>
      </c>
      <c r="H43" s="40" t="s">
        <v>131</v>
      </c>
      <c r="I43" s="208"/>
    </row>
    <row r="44" spans="1:9" x14ac:dyDescent="0.2">
      <c r="A44" s="46">
        <v>38</v>
      </c>
      <c r="B44" s="47" t="s">
        <v>326</v>
      </c>
      <c r="C44" s="47" t="s">
        <v>327</v>
      </c>
      <c r="D44" s="47" t="s">
        <v>256</v>
      </c>
      <c r="E44" s="48">
        <v>409475</v>
      </c>
      <c r="F44" s="49">
        <v>5990.6192499999997</v>
      </c>
      <c r="G44" s="50">
        <v>6.9421400000000003E-3</v>
      </c>
      <c r="H44" s="40" t="s">
        <v>131</v>
      </c>
      <c r="I44" s="208"/>
    </row>
    <row r="45" spans="1:9" x14ac:dyDescent="0.2">
      <c r="A45" s="46">
        <v>39</v>
      </c>
      <c r="B45" s="47" t="s">
        <v>497</v>
      </c>
      <c r="C45" s="47" t="s">
        <v>498</v>
      </c>
      <c r="D45" s="47" t="s">
        <v>177</v>
      </c>
      <c r="E45" s="48">
        <v>145939</v>
      </c>
      <c r="F45" s="49">
        <v>5762.2554760000003</v>
      </c>
      <c r="G45" s="50">
        <v>6.6775000000000003E-3</v>
      </c>
      <c r="H45" s="40" t="s">
        <v>131</v>
      </c>
      <c r="I45" s="208"/>
    </row>
    <row r="46" spans="1:9" x14ac:dyDescent="0.2">
      <c r="A46" s="46">
        <v>40</v>
      </c>
      <c r="B46" s="47" t="s">
        <v>278</v>
      </c>
      <c r="C46" s="47" t="s">
        <v>279</v>
      </c>
      <c r="D46" s="47" t="s">
        <v>43</v>
      </c>
      <c r="E46" s="48">
        <v>504308</v>
      </c>
      <c r="F46" s="49">
        <v>5555.9612360000001</v>
      </c>
      <c r="G46" s="50">
        <v>6.4384400000000001E-3</v>
      </c>
      <c r="H46" s="40" t="s">
        <v>131</v>
      </c>
      <c r="I46" s="208"/>
    </row>
    <row r="47" spans="1:9" x14ac:dyDescent="0.2">
      <c r="A47" s="91">
        <v>41</v>
      </c>
      <c r="B47" s="78" t="s">
        <v>964</v>
      </c>
      <c r="C47" s="78" t="s">
        <v>965</v>
      </c>
      <c r="D47" s="78" t="s">
        <v>108</v>
      </c>
      <c r="E47" s="92">
        <v>1720474</v>
      </c>
      <c r="F47" s="93">
        <v>5486.2474911999998</v>
      </c>
      <c r="G47" s="173">
        <f>F47/F204</f>
        <v>6.3576535579504632E-3</v>
      </c>
      <c r="H47" s="95" t="s">
        <v>131</v>
      </c>
      <c r="I47" s="208"/>
    </row>
    <row r="48" spans="1:9" x14ac:dyDescent="0.2">
      <c r="A48" s="46">
        <v>42</v>
      </c>
      <c r="B48" s="47" t="s">
        <v>334</v>
      </c>
      <c r="C48" s="47" t="s">
        <v>335</v>
      </c>
      <c r="D48" s="47" t="s">
        <v>31</v>
      </c>
      <c r="E48" s="48">
        <v>66560</v>
      </c>
      <c r="F48" s="49">
        <v>5244.5951999999997</v>
      </c>
      <c r="G48" s="50">
        <v>6.0776199999999997E-3</v>
      </c>
      <c r="H48" s="40" t="s">
        <v>131</v>
      </c>
      <c r="I48" s="208"/>
    </row>
    <row r="49" spans="1:9" x14ac:dyDescent="0.2">
      <c r="A49" s="46">
        <v>43</v>
      </c>
      <c r="B49" s="47" t="s">
        <v>441</v>
      </c>
      <c r="C49" s="47" t="s">
        <v>442</v>
      </c>
      <c r="D49" s="47" t="s">
        <v>174</v>
      </c>
      <c r="E49" s="48">
        <v>186172</v>
      </c>
      <c r="F49" s="49">
        <v>5064.2507439999999</v>
      </c>
      <c r="G49" s="50">
        <v>5.8686299999999997E-3</v>
      </c>
      <c r="H49" s="40" t="s">
        <v>131</v>
      </c>
      <c r="I49" s="208"/>
    </row>
    <row r="50" spans="1:9" x14ac:dyDescent="0.2">
      <c r="A50" s="46">
        <v>44</v>
      </c>
      <c r="B50" s="47" t="s">
        <v>297</v>
      </c>
      <c r="C50" s="47" t="s">
        <v>298</v>
      </c>
      <c r="D50" s="47" t="s">
        <v>83</v>
      </c>
      <c r="E50" s="48">
        <v>966711</v>
      </c>
      <c r="F50" s="49">
        <v>5041.8812205000004</v>
      </c>
      <c r="G50" s="50">
        <v>5.8427100000000001E-3</v>
      </c>
      <c r="H50" s="40" t="s">
        <v>131</v>
      </c>
      <c r="I50" s="208"/>
    </row>
    <row r="51" spans="1:9" x14ac:dyDescent="0.2">
      <c r="A51" s="46">
        <v>45</v>
      </c>
      <c r="B51" s="47" t="s">
        <v>499</v>
      </c>
      <c r="C51" s="47" t="s">
        <v>500</v>
      </c>
      <c r="D51" s="47" t="s">
        <v>190</v>
      </c>
      <c r="E51" s="48">
        <v>440250</v>
      </c>
      <c r="F51" s="49">
        <v>4639.3545000000004</v>
      </c>
      <c r="G51" s="50">
        <v>5.37625E-3</v>
      </c>
      <c r="H51" s="40" t="s">
        <v>131</v>
      </c>
      <c r="I51" s="208"/>
    </row>
    <row r="52" spans="1:9" x14ac:dyDescent="0.2">
      <c r="A52" s="46">
        <v>46</v>
      </c>
      <c r="B52" s="47" t="s">
        <v>501</v>
      </c>
      <c r="C52" s="47" t="s">
        <v>502</v>
      </c>
      <c r="D52" s="47" t="s">
        <v>282</v>
      </c>
      <c r="E52" s="48">
        <v>1236580</v>
      </c>
      <c r="F52" s="49">
        <v>4542.947604</v>
      </c>
      <c r="G52" s="50">
        <v>5.2645299999999999E-3</v>
      </c>
      <c r="H52" s="40" t="s">
        <v>131</v>
      </c>
      <c r="I52" s="208"/>
    </row>
    <row r="53" spans="1:9" x14ac:dyDescent="0.2">
      <c r="A53" s="46">
        <v>47</v>
      </c>
      <c r="B53" s="47" t="s">
        <v>503</v>
      </c>
      <c r="C53" s="47" t="s">
        <v>504</v>
      </c>
      <c r="D53" s="47" t="s">
        <v>505</v>
      </c>
      <c r="E53" s="48">
        <v>1236580</v>
      </c>
      <c r="F53" s="49">
        <v>4360.1810800000003</v>
      </c>
      <c r="G53" s="50">
        <v>5.0527300000000001E-3</v>
      </c>
      <c r="H53" s="40" t="s">
        <v>131</v>
      </c>
      <c r="I53" s="208"/>
    </row>
    <row r="54" spans="1:9" x14ac:dyDescent="0.2">
      <c r="A54" s="46">
        <v>48</v>
      </c>
      <c r="B54" s="47" t="s">
        <v>506</v>
      </c>
      <c r="C54" s="47" t="s">
        <v>507</v>
      </c>
      <c r="D54" s="47" t="s">
        <v>101</v>
      </c>
      <c r="E54" s="48">
        <v>2485155</v>
      </c>
      <c r="F54" s="49">
        <v>3987.9282284999999</v>
      </c>
      <c r="G54" s="50">
        <v>4.6213499999999998E-3</v>
      </c>
      <c r="H54" s="40" t="s">
        <v>131</v>
      </c>
      <c r="I54" s="208"/>
    </row>
    <row r="55" spans="1:9" x14ac:dyDescent="0.2">
      <c r="A55" s="46">
        <v>49</v>
      </c>
      <c r="B55" s="47" t="s">
        <v>99</v>
      </c>
      <c r="C55" s="47" t="s">
        <v>100</v>
      </c>
      <c r="D55" s="47" t="s">
        <v>101</v>
      </c>
      <c r="E55" s="48">
        <v>2412950</v>
      </c>
      <c r="F55" s="49">
        <v>3969.5440450000001</v>
      </c>
      <c r="G55" s="50">
        <v>4.6000499999999996E-3</v>
      </c>
      <c r="H55" s="40" t="s">
        <v>131</v>
      </c>
      <c r="I55" s="208"/>
    </row>
    <row r="56" spans="1:9" x14ac:dyDescent="0.2">
      <c r="A56" s="46">
        <v>50</v>
      </c>
      <c r="B56" s="47" t="s">
        <v>252</v>
      </c>
      <c r="C56" s="47" t="s">
        <v>253</v>
      </c>
      <c r="D56" s="47" t="s">
        <v>108</v>
      </c>
      <c r="E56" s="48">
        <v>286365</v>
      </c>
      <c r="F56" s="49">
        <v>3920.90958</v>
      </c>
      <c r="G56" s="50">
        <v>4.5436900000000004E-3</v>
      </c>
      <c r="H56" s="40" t="s">
        <v>131</v>
      </c>
      <c r="I56" s="208"/>
    </row>
    <row r="57" spans="1:9" x14ac:dyDescent="0.2">
      <c r="A57" s="46">
        <v>51</v>
      </c>
      <c r="B57" s="47" t="s">
        <v>407</v>
      </c>
      <c r="C57" s="47" t="s">
        <v>408</v>
      </c>
      <c r="D57" s="47" t="s">
        <v>38</v>
      </c>
      <c r="E57" s="48">
        <v>59690</v>
      </c>
      <c r="F57" s="49">
        <v>3144.1707500000002</v>
      </c>
      <c r="G57" s="50">
        <v>3.6435700000000001E-3</v>
      </c>
      <c r="H57" s="40" t="s">
        <v>131</v>
      </c>
      <c r="I57" s="208"/>
    </row>
    <row r="58" spans="1:9" x14ac:dyDescent="0.2">
      <c r="A58" s="46">
        <v>52</v>
      </c>
      <c r="B58" s="47" t="s">
        <v>111</v>
      </c>
      <c r="C58" s="47" t="s">
        <v>112</v>
      </c>
      <c r="D58" s="47" t="s">
        <v>31</v>
      </c>
      <c r="E58" s="48">
        <v>492400</v>
      </c>
      <c r="F58" s="49">
        <v>2511.2399999999998</v>
      </c>
      <c r="G58" s="50">
        <v>2.91011E-3</v>
      </c>
      <c r="H58" s="40" t="s">
        <v>131</v>
      </c>
      <c r="I58" s="208"/>
    </row>
    <row r="59" spans="1:9" x14ac:dyDescent="0.2">
      <c r="A59" s="46">
        <v>53</v>
      </c>
      <c r="B59" s="47" t="s">
        <v>508</v>
      </c>
      <c r="C59" s="47" t="s">
        <v>509</v>
      </c>
      <c r="D59" s="47" t="s">
        <v>406</v>
      </c>
      <c r="E59" s="48">
        <v>1312800</v>
      </c>
      <c r="F59" s="49">
        <v>2254.2088800000001</v>
      </c>
      <c r="G59" s="50">
        <v>2.6122599999999999E-3</v>
      </c>
      <c r="H59" s="40" t="s">
        <v>131</v>
      </c>
      <c r="I59" s="208"/>
    </row>
    <row r="60" spans="1:9" x14ac:dyDescent="0.2">
      <c r="A60" s="46">
        <v>54</v>
      </c>
      <c r="B60" s="47" t="s">
        <v>220</v>
      </c>
      <c r="C60" s="47" t="s">
        <v>221</v>
      </c>
      <c r="D60" s="47" t="s">
        <v>222</v>
      </c>
      <c r="E60" s="48">
        <v>372393</v>
      </c>
      <c r="F60" s="49">
        <v>1591.9800749999999</v>
      </c>
      <c r="G60" s="50">
        <v>1.8448399999999999E-3</v>
      </c>
      <c r="H60" s="40" t="s">
        <v>131</v>
      </c>
      <c r="I60" s="208"/>
    </row>
    <row r="61" spans="1:9" x14ac:dyDescent="0.2">
      <c r="A61" s="46">
        <v>55</v>
      </c>
      <c r="B61" s="47" t="s">
        <v>510</v>
      </c>
      <c r="C61" s="47" t="s">
        <v>511</v>
      </c>
      <c r="D61" s="47" t="s">
        <v>240</v>
      </c>
      <c r="E61" s="48">
        <v>7047</v>
      </c>
      <c r="F61" s="49">
        <v>737.11620000000005</v>
      </c>
      <c r="G61" s="50">
        <v>8.5419999999999995E-4</v>
      </c>
      <c r="H61" s="40" t="s">
        <v>131</v>
      </c>
      <c r="I61" s="208"/>
    </row>
    <row r="62" spans="1:9" x14ac:dyDescent="0.2">
      <c r="A62" s="46">
        <v>56</v>
      </c>
      <c r="B62" s="47" t="s">
        <v>512</v>
      </c>
      <c r="C62" s="47" t="s">
        <v>513</v>
      </c>
      <c r="D62" s="47" t="s">
        <v>22</v>
      </c>
      <c r="E62" s="48">
        <v>1236580</v>
      </c>
      <c r="F62" s="49">
        <v>575.998964</v>
      </c>
      <c r="G62" s="50">
        <v>6.6748999999999997E-4</v>
      </c>
      <c r="H62" s="40" t="s">
        <v>131</v>
      </c>
      <c r="I62" s="208"/>
    </row>
    <row r="63" spans="1:9" x14ac:dyDescent="0.2">
      <c r="A63" s="46">
        <v>57</v>
      </c>
      <c r="B63" s="47" t="s">
        <v>514</v>
      </c>
      <c r="C63" s="47" t="s">
        <v>515</v>
      </c>
      <c r="D63" s="47" t="s">
        <v>31</v>
      </c>
      <c r="E63" s="48">
        <v>1236580</v>
      </c>
      <c r="F63" s="49">
        <v>492.03518200000002</v>
      </c>
      <c r="G63" s="50">
        <v>5.7019000000000004E-4</v>
      </c>
      <c r="H63" s="40" t="s">
        <v>131</v>
      </c>
      <c r="I63" s="208"/>
    </row>
    <row r="64" spans="1:9" x14ac:dyDescent="0.2">
      <c r="A64" s="46">
        <v>58</v>
      </c>
      <c r="B64" s="47" t="s">
        <v>516</v>
      </c>
      <c r="C64" s="47" t="s">
        <v>517</v>
      </c>
      <c r="D64" s="47" t="s">
        <v>122</v>
      </c>
      <c r="E64" s="48">
        <v>1236580</v>
      </c>
      <c r="F64" s="49">
        <v>375.30203</v>
      </c>
      <c r="G64" s="50">
        <v>4.3490999999999999E-4</v>
      </c>
      <c r="H64" s="40" t="s">
        <v>131</v>
      </c>
      <c r="I64" s="208"/>
    </row>
    <row r="65" spans="1:9" x14ac:dyDescent="0.2">
      <c r="A65" s="46">
        <v>59</v>
      </c>
      <c r="B65" s="47" t="s">
        <v>518</v>
      </c>
      <c r="C65" s="47" t="s">
        <v>519</v>
      </c>
      <c r="D65" s="47" t="s">
        <v>406</v>
      </c>
      <c r="E65" s="48">
        <v>488383</v>
      </c>
      <c r="F65" s="49">
        <v>131.81457169999999</v>
      </c>
      <c r="G65" s="50">
        <v>1.5275E-4</v>
      </c>
      <c r="H65" s="40" t="s">
        <v>131</v>
      </c>
      <c r="I65" s="208"/>
    </row>
    <row r="66" spans="1:9" x14ac:dyDescent="0.2">
      <c r="A66" s="51"/>
      <c r="B66" s="51"/>
      <c r="C66" s="52" t="s">
        <v>130</v>
      </c>
      <c r="D66" s="51"/>
      <c r="E66" s="51" t="s">
        <v>131</v>
      </c>
      <c r="F66" s="53">
        <f>SUM(F7:F65)</f>
        <v>644067.2719866999</v>
      </c>
      <c r="G66" s="54">
        <f>SUM(G7:G65)</f>
        <v>0.74636751666983381</v>
      </c>
      <c r="H66" s="40" t="s">
        <v>131</v>
      </c>
      <c r="I66" s="208"/>
    </row>
    <row r="67" spans="1:9" x14ac:dyDescent="0.2">
      <c r="A67" s="51"/>
      <c r="B67" s="51"/>
      <c r="C67" s="55"/>
      <c r="D67" s="51"/>
      <c r="E67" s="51"/>
      <c r="F67" s="56"/>
      <c r="G67" s="56"/>
      <c r="H67" s="40" t="s">
        <v>131</v>
      </c>
      <c r="I67" s="208"/>
    </row>
    <row r="68" spans="1:9" x14ac:dyDescent="0.2">
      <c r="A68" s="51"/>
      <c r="B68" s="51"/>
      <c r="C68" s="52" t="s">
        <v>132</v>
      </c>
      <c r="D68" s="51"/>
      <c r="E68" s="51"/>
      <c r="F68" s="51"/>
      <c r="G68" s="51"/>
      <c r="H68" s="40" t="s">
        <v>131</v>
      </c>
      <c r="I68" s="208"/>
    </row>
    <row r="69" spans="1:9" x14ac:dyDescent="0.2">
      <c r="A69" s="51"/>
      <c r="B69" s="51"/>
      <c r="C69" s="52" t="s">
        <v>130</v>
      </c>
      <c r="D69" s="51"/>
      <c r="E69" s="51" t="s">
        <v>131</v>
      </c>
      <c r="F69" s="57" t="s">
        <v>133</v>
      </c>
      <c r="G69" s="54">
        <v>0</v>
      </c>
      <c r="H69" s="40" t="s">
        <v>131</v>
      </c>
      <c r="I69" s="208"/>
    </row>
    <row r="70" spans="1:9" x14ac:dyDescent="0.2">
      <c r="A70" s="51"/>
      <c r="B70" s="51"/>
      <c r="C70" s="55"/>
      <c r="D70" s="51"/>
      <c r="E70" s="51"/>
      <c r="F70" s="56"/>
      <c r="G70" s="56"/>
      <c r="H70" s="40" t="s">
        <v>131</v>
      </c>
      <c r="I70" s="208"/>
    </row>
    <row r="71" spans="1:9" x14ac:dyDescent="0.2">
      <c r="A71" s="51"/>
      <c r="B71" s="51"/>
      <c r="C71" s="52" t="s">
        <v>134</v>
      </c>
      <c r="D71" s="51"/>
      <c r="E71" s="51"/>
      <c r="F71" s="51"/>
      <c r="G71" s="51"/>
      <c r="H71" s="40" t="s">
        <v>131</v>
      </c>
      <c r="I71" s="208"/>
    </row>
    <row r="72" spans="1:9" x14ac:dyDescent="0.2">
      <c r="A72" s="146">
        <v>1</v>
      </c>
      <c r="B72" s="147" t="s">
        <v>520</v>
      </c>
      <c r="C72" s="147" t="s">
        <v>966</v>
      </c>
      <c r="D72" s="147" t="s">
        <v>222</v>
      </c>
      <c r="E72" s="150">
        <v>30579</v>
      </c>
      <c r="F72" s="151">
        <v>4.7672660999999996</v>
      </c>
      <c r="G72" s="152" t="s">
        <v>129</v>
      </c>
      <c r="H72" s="95"/>
      <c r="I72" s="208"/>
    </row>
    <row r="73" spans="1:9" x14ac:dyDescent="0.2">
      <c r="A73" s="51"/>
      <c r="B73" s="51"/>
      <c r="C73" s="52" t="s">
        <v>130</v>
      </c>
      <c r="D73" s="51"/>
      <c r="E73" s="51" t="s">
        <v>131</v>
      </c>
      <c r="F73" s="53">
        <f>F72</f>
        <v>4.7672660999999996</v>
      </c>
      <c r="G73" s="54">
        <v>0</v>
      </c>
      <c r="H73" s="40" t="s">
        <v>131</v>
      </c>
      <c r="I73" s="208"/>
    </row>
    <row r="74" spans="1:9" x14ac:dyDescent="0.2">
      <c r="A74" s="51"/>
      <c r="B74" s="51"/>
      <c r="C74" s="55"/>
      <c r="D74" s="51"/>
      <c r="E74" s="51"/>
      <c r="F74" s="56"/>
      <c r="G74" s="56"/>
      <c r="H74" s="40" t="s">
        <v>131</v>
      </c>
      <c r="I74" s="208"/>
    </row>
    <row r="75" spans="1:9" x14ac:dyDescent="0.2">
      <c r="A75" s="51"/>
      <c r="B75" s="51"/>
      <c r="C75" s="52" t="s">
        <v>135</v>
      </c>
      <c r="D75" s="51"/>
      <c r="E75" s="51"/>
      <c r="F75" s="51"/>
      <c r="G75" s="51"/>
      <c r="H75" s="40" t="s">
        <v>131</v>
      </c>
      <c r="I75" s="208"/>
    </row>
    <row r="76" spans="1:9" x14ac:dyDescent="0.2">
      <c r="A76" s="51"/>
      <c r="B76" s="51"/>
      <c r="C76" s="52" t="s">
        <v>130</v>
      </c>
      <c r="D76" s="51"/>
      <c r="E76" s="51" t="s">
        <v>131</v>
      </c>
      <c r="F76" s="57" t="s">
        <v>133</v>
      </c>
      <c r="G76" s="54">
        <v>0</v>
      </c>
      <c r="H76" s="40" t="s">
        <v>131</v>
      </c>
      <c r="I76" s="208"/>
    </row>
    <row r="77" spans="1:9" x14ac:dyDescent="0.2">
      <c r="A77" s="51"/>
      <c r="B77" s="51"/>
      <c r="C77" s="55"/>
      <c r="D77" s="51"/>
      <c r="E77" s="51"/>
      <c r="F77" s="56"/>
      <c r="G77" s="56"/>
      <c r="H77" s="40" t="s">
        <v>131</v>
      </c>
      <c r="I77" s="208"/>
    </row>
    <row r="78" spans="1:9" x14ac:dyDescent="0.2">
      <c r="A78" s="51"/>
      <c r="B78" s="51"/>
      <c r="C78" s="52" t="s">
        <v>136</v>
      </c>
      <c r="D78" s="51"/>
      <c r="E78" s="51"/>
      <c r="F78" s="56"/>
      <c r="G78" s="56"/>
      <c r="H78" s="40" t="s">
        <v>131</v>
      </c>
      <c r="I78" s="208"/>
    </row>
    <row r="79" spans="1:9" x14ac:dyDescent="0.2">
      <c r="A79" s="51"/>
      <c r="B79" s="51"/>
      <c r="C79" s="52" t="s">
        <v>130</v>
      </c>
      <c r="D79" s="51"/>
      <c r="E79" s="51" t="s">
        <v>131</v>
      </c>
      <c r="F79" s="57" t="s">
        <v>133</v>
      </c>
      <c r="G79" s="54">
        <v>0</v>
      </c>
      <c r="H79" s="40" t="s">
        <v>131</v>
      </c>
      <c r="I79" s="208"/>
    </row>
    <row r="80" spans="1:9" x14ac:dyDescent="0.2">
      <c r="A80" s="88"/>
      <c r="B80" s="88"/>
      <c r="C80" s="71"/>
      <c r="D80" s="88"/>
      <c r="E80" s="88"/>
      <c r="F80" s="89"/>
      <c r="G80" s="90"/>
      <c r="H80" s="95" t="s">
        <v>131</v>
      </c>
      <c r="I80" s="208" t="s">
        <v>131</v>
      </c>
    </row>
    <row r="81" spans="1:9" x14ac:dyDescent="0.2">
      <c r="A81" s="88"/>
      <c r="B81" s="88"/>
      <c r="C81" s="71" t="s">
        <v>979</v>
      </c>
      <c r="D81" s="88"/>
      <c r="E81" s="88"/>
      <c r="F81" s="88"/>
      <c r="G81" s="88"/>
      <c r="H81" s="95" t="s">
        <v>131</v>
      </c>
      <c r="I81" s="208" t="s">
        <v>131</v>
      </c>
    </row>
    <row r="82" spans="1:9" x14ac:dyDescent="0.2">
      <c r="A82" s="91">
        <v>1</v>
      </c>
      <c r="B82" s="78" t="s">
        <v>980</v>
      </c>
      <c r="C82" s="78" t="s">
        <v>981</v>
      </c>
      <c r="D82" s="78" t="s">
        <v>982</v>
      </c>
      <c r="E82" s="92">
        <v>1750</v>
      </c>
      <c r="F82" s="93">
        <v>2046.4982615000001</v>
      </c>
      <c r="G82" s="94">
        <f>F82/F204</f>
        <v>2.3715530468566321E-3</v>
      </c>
      <c r="H82" s="95">
        <v>7.37</v>
      </c>
      <c r="I82" s="208" t="s">
        <v>131</v>
      </c>
    </row>
    <row r="83" spans="1:9" x14ac:dyDescent="0.2">
      <c r="A83" s="88"/>
      <c r="B83" s="88"/>
      <c r="C83" s="71" t="s">
        <v>130</v>
      </c>
      <c r="D83" s="88"/>
      <c r="E83" s="88" t="s">
        <v>131</v>
      </c>
      <c r="F83" s="96">
        <f>SUM(F82)</f>
        <v>2046.4982615000001</v>
      </c>
      <c r="G83" s="90">
        <f>SUM(G82)</f>
        <v>2.3715530468566321E-3</v>
      </c>
      <c r="H83" s="95" t="s">
        <v>131</v>
      </c>
      <c r="I83" s="208" t="s">
        <v>131</v>
      </c>
    </row>
    <row r="84" spans="1:9" x14ac:dyDescent="0.2">
      <c r="A84" s="51"/>
      <c r="B84" s="51"/>
      <c r="C84" s="55"/>
      <c r="D84" s="51"/>
      <c r="E84" s="51"/>
      <c r="F84" s="56"/>
      <c r="G84" s="56"/>
      <c r="H84" s="40" t="s">
        <v>131</v>
      </c>
      <c r="I84" s="208"/>
    </row>
    <row r="85" spans="1:9" x14ac:dyDescent="0.2">
      <c r="A85" s="51"/>
      <c r="B85" s="51"/>
      <c r="C85" s="52" t="s">
        <v>983</v>
      </c>
      <c r="D85" s="51"/>
      <c r="E85" s="51"/>
      <c r="F85" s="56"/>
      <c r="G85" s="56"/>
      <c r="H85" s="40" t="s">
        <v>131</v>
      </c>
      <c r="I85" s="208"/>
    </row>
    <row r="86" spans="1:9" x14ac:dyDescent="0.2">
      <c r="A86" s="46">
        <v>1</v>
      </c>
      <c r="B86" s="47"/>
      <c r="C86" s="47" t="s">
        <v>967</v>
      </c>
      <c r="D86" s="47" t="s">
        <v>521</v>
      </c>
      <c r="E86" s="48">
        <v>60000</v>
      </c>
      <c r="F86" s="49">
        <v>6165.9</v>
      </c>
      <c r="G86" s="50">
        <v>7.1452599999999996E-3</v>
      </c>
      <c r="H86" s="40" t="s">
        <v>131</v>
      </c>
      <c r="I86" s="208"/>
    </row>
    <row r="87" spans="1:9" x14ac:dyDescent="0.2">
      <c r="A87" s="46">
        <v>2</v>
      </c>
      <c r="B87" s="47"/>
      <c r="C87" s="47" t="s">
        <v>968</v>
      </c>
      <c r="D87" s="47" t="s">
        <v>521</v>
      </c>
      <c r="E87" s="48">
        <v>-1250</v>
      </c>
      <c r="F87" s="49">
        <v>-165.91249999999999</v>
      </c>
      <c r="G87" s="50">
        <f>F87/$F$204</f>
        <v>-1.9226514983609281E-4</v>
      </c>
      <c r="H87" s="40" t="s">
        <v>131</v>
      </c>
      <c r="I87" s="208"/>
    </row>
    <row r="88" spans="1:9" x14ac:dyDescent="0.2">
      <c r="A88" s="46">
        <v>3</v>
      </c>
      <c r="B88" s="47"/>
      <c r="C88" s="47" t="s">
        <v>969</v>
      </c>
      <c r="D88" s="47" t="s">
        <v>521</v>
      </c>
      <c r="E88" s="48">
        <v>-22350</v>
      </c>
      <c r="F88" s="49">
        <v>-995.24549999999999</v>
      </c>
      <c r="G88" s="50">
        <f t="shared" ref="G88:G97" si="0">F88/$F$204</f>
        <v>-1.1533249464699591E-3</v>
      </c>
      <c r="H88" s="40" t="s">
        <v>131</v>
      </c>
      <c r="I88" s="208"/>
    </row>
    <row r="89" spans="1:9" x14ac:dyDescent="0.2">
      <c r="A89" s="46">
        <v>4</v>
      </c>
      <c r="B89" s="47"/>
      <c r="C89" s="47" t="s">
        <v>970</v>
      </c>
      <c r="D89" s="47" t="s">
        <v>521</v>
      </c>
      <c r="E89" s="48">
        <v>-138000</v>
      </c>
      <c r="F89" s="49">
        <v>-1260.2159999999999</v>
      </c>
      <c r="G89" s="50">
        <f t="shared" si="0"/>
        <v>-1.4603819366584285E-3</v>
      </c>
      <c r="H89" s="40" t="s">
        <v>131</v>
      </c>
      <c r="I89" s="208"/>
    </row>
    <row r="90" spans="1:9" x14ac:dyDescent="0.2">
      <c r="A90" s="46">
        <v>5</v>
      </c>
      <c r="B90" s="47"/>
      <c r="C90" s="47" t="s">
        <v>971</v>
      </c>
      <c r="D90" s="47" t="s">
        <v>521</v>
      </c>
      <c r="E90" s="48">
        <v>-59700</v>
      </c>
      <c r="F90" s="49">
        <v>-1287.4304999999999</v>
      </c>
      <c r="G90" s="50">
        <f t="shared" si="0"/>
        <v>-1.4919190415794824E-3</v>
      </c>
      <c r="H90" s="40" t="s">
        <v>131</v>
      </c>
      <c r="I90" s="208"/>
    </row>
    <row r="91" spans="1:9" x14ac:dyDescent="0.2">
      <c r="A91" s="46">
        <v>6</v>
      </c>
      <c r="B91" s="47"/>
      <c r="C91" s="47" t="s">
        <v>972</v>
      </c>
      <c r="D91" s="47" t="s">
        <v>521</v>
      </c>
      <c r="E91" s="48">
        <v>-327750</v>
      </c>
      <c r="F91" s="49">
        <v>-1361.637375</v>
      </c>
      <c r="G91" s="50">
        <f t="shared" si="0"/>
        <v>-1.5779125377943137E-3</v>
      </c>
      <c r="H91" s="40" t="s">
        <v>131</v>
      </c>
      <c r="I91" s="208"/>
    </row>
    <row r="92" spans="1:9" x14ac:dyDescent="0.2">
      <c r="A92" s="46">
        <v>7</v>
      </c>
      <c r="B92" s="47"/>
      <c r="C92" s="47" t="s">
        <v>973</v>
      </c>
      <c r="D92" s="47" t="s">
        <v>521</v>
      </c>
      <c r="E92" s="48">
        <v>-430000</v>
      </c>
      <c r="F92" s="49">
        <v>-1669.4749999999999</v>
      </c>
      <c r="G92" s="50">
        <f t="shared" si="0"/>
        <v>-1.9346454367369006E-3</v>
      </c>
      <c r="H92" s="40" t="s">
        <v>131</v>
      </c>
      <c r="I92" s="208"/>
    </row>
    <row r="93" spans="1:9" x14ac:dyDescent="0.2">
      <c r="A93" s="46">
        <v>8</v>
      </c>
      <c r="B93" s="47"/>
      <c r="C93" s="47" t="s">
        <v>974</v>
      </c>
      <c r="D93" s="47" t="s">
        <v>521</v>
      </c>
      <c r="E93" s="48">
        <v>-255550</v>
      </c>
      <c r="F93" s="49">
        <v>-4714.8975</v>
      </c>
      <c r="G93" s="50">
        <f t="shared" si="0"/>
        <v>-5.4637864796161792E-3</v>
      </c>
      <c r="H93" s="40" t="s">
        <v>131</v>
      </c>
      <c r="I93" s="208"/>
    </row>
    <row r="94" spans="1:9" x14ac:dyDescent="0.2">
      <c r="A94" s="46">
        <v>9</v>
      </c>
      <c r="B94" s="47"/>
      <c r="C94" s="47" t="s">
        <v>975</v>
      </c>
      <c r="D94" s="47" t="s">
        <v>521</v>
      </c>
      <c r="E94" s="48">
        <v>-176000</v>
      </c>
      <c r="F94" s="49">
        <v>-5419.5680000000002</v>
      </c>
      <c r="G94" s="50">
        <f t="shared" si="0"/>
        <v>-6.2803830547239889E-3</v>
      </c>
      <c r="H94" s="40" t="s">
        <v>131</v>
      </c>
      <c r="I94" s="208"/>
    </row>
    <row r="95" spans="1:9" x14ac:dyDescent="0.2">
      <c r="A95" s="46">
        <v>10</v>
      </c>
      <c r="B95" s="47"/>
      <c r="C95" s="47" t="s">
        <v>976</v>
      </c>
      <c r="D95" s="47" t="s">
        <v>521</v>
      </c>
      <c r="E95" s="48">
        <v>-770550</v>
      </c>
      <c r="F95" s="49">
        <v>-5709.7754999999997</v>
      </c>
      <c r="G95" s="50">
        <f t="shared" si="0"/>
        <v>-6.6166855543611947E-3</v>
      </c>
      <c r="H95" s="40" t="s">
        <v>131</v>
      </c>
      <c r="I95" s="208"/>
    </row>
    <row r="96" spans="1:9" x14ac:dyDescent="0.2">
      <c r="A96" s="46">
        <v>11</v>
      </c>
      <c r="B96" s="47"/>
      <c r="C96" s="47" t="s">
        <v>977</v>
      </c>
      <c r="D96" s="47" t="s">
        <v>521</v>
      </c>
      <c r="E96" s="48">
        <v>-600500</v>
      </c>
      <c r="F96" s="49">
        <v>-7986.0495000000001</v>
      </c>
      <c r="G96" s="50">
        <f t="shared" si="0"/>
        <v>-9.2545106831369191E-3</v>
      </c>
      <c r="H96" s="40" t="s">
        <v>131</v>
      </c>
      <c r="I96" s="208"/>
    </row>
    <row r="97" spans="1:9" x14ac:dyDescent="0.2">
      <c r="A97" s="46">
        <v>12</v>
      </c>
      <c r="B97" s="47"/>
      <c r="C97" s="47" t="s">
        <v>978</v>
      </c>
      <c r="D97" s="47" t="s">
        <v>521</v>
      </c>
      <c r="E97" s="48">
        <v>-726600</v>
      </c>
      <c r="F97" s="49">
        <v>-9227.82</v>
      </c>
      <c r="G97" s="50">
        <f t="shared" si="0"/>
        <v>-1.0693517335707038E-2</v>
      </c>
      <c r="H97" s="40" t="s">
        <v>131</v>
      </c>
      <c r="I97" s="208"/>
    </row>
    <row r="98" spans="1:9" x14ac:dyDescent="0.2">
      <c r="A98" s="51"/>
      <c r="B98" s="51"/>
      <c r="C98" s="52" t="s">
        <v>130</v>
      </c>
      <c r="D98" s="51"/>
      <c r="E98" s="51" t="s">
        <v>131</v>
      </c>
      <c r="F98" s="53">
        <f>SUM(F87:F97)</f>
        <v>-39798.027374999998</v>
      </c>
      <c r="G98" s="54">
        <f>SUM(G87:G97)</f>
        <v>-4.61193321566205E-2</v>
      </c>
      <c r="H98" s="40" t="s">
        <v>131</v>
      </c>
      <c r="I98" s="208"/>
    </row>
    <row r="99" spans="1:9" x14ac:dyDescent="0.2">
      <c r="A99" s="51"/>
      <c r="B99" s="51"/>
      <c r="C99" s="55"/>
      <c r="D99" s="51"/>
      <c r="E99" s="51"/>
      <c r="F99" s="56"/>
      <c r="G99" s="56"/>
      <c r="H99" s="40" t="s">
        <v>131</v>
      </c>
      <c r="I99" s="208"/>
    </row>
    <row r="100" spans="1:9" x14ac:dyDescent="0.2">
      <c r="A100" s="51"/>
      <c r="B100" s="51"/>
      <c r="C100" s="52" t="s">
        <v>138</v>
      </c>
      <c r="D100" s="51"/>
      <c r="E100" s="51"/>
      <c r="F100" s="53">
        <f>F86+F73+F66+F83</f>
        <v>652284.43751429988</v>
      </c>
      <c r="G100" s="54">
        <f>G86+G73+G66+G83</f>
        <v>0.75588432971669051</v>
      </c>
      <c r="H100" s="40" t="s">
        <v>131</v>
      </c>
      <c r="I100" s="208"/>
    </row>
    <row r="101" spans="1:9" x14ac:dyDescent="0.2">
      <c r="A101" s="51"/>
      <c r="B101" s="51"/>
      <c r="C101" s="55"/>
      <c r="D101" s="51"/>
      <c r="E101" s="51"/>
      <c r="F101" s="56"/>
      <c r="G101" s="56"/>
      <c r="H101" s="40" t="s">
        <v>131</v>
      </c>
      <c r="I101" s="208"/>
    </row>
    <row r="102" spans="1:9" x14ac:dyDescent="0.2">
      <c r="A102" s="51"/>
      <c r="B102" s="51"/>
      <c r="C102" s="52" t="s">
        <v>139</v>
      </c>
      <c r="D102" s="51"/>
      <c r="E102" s="51"/>
      <c r="F102" s="56"/>
      <c r="G102" s="56"/>
      <c r="H102" s="40" t="s">
        <v>131</v>
      </c>
      <c r="I102" s="208"/>
    </row>
    <row r="103" spans="1:9" x14ac:dyDescent="0.2">
      <c r="A103" s="51"/>
      <c r="B103" s="51"/>
      <c r="C103" s="52" t="s">
        <v>10</v>
      </c>
      <c r="D103" s="51"/>
      <c r="E103" s="51"/>
      <c r="F103" s="56"/>
      <c r="G103" s="56"/>
      <c r="H103" s="40" t="s">
        <v>131</v>
      </c>
      <c r="I103" s="208"/>
    </row>
    <row r="104" spans="1:9" ht="25.5" x14ac:dyDescent="0.2">
      <c r="A104" s="46">
        <v>1</v>
      </c>
      <c r="B104" s="47" t="s">
        <v>522</v>
      </c>
      <c r="C104" s="47" t="s">
        <v>523</v>
      </c>
      <c r="D104" s="47" t="s">
        <v>524</v>
      </c>
      <c r="E104" s="48">
        <v>8500</v>
      </c>
      <c r="F104" s="49">
        <v>8457.0239999999994</v>
      </c>
      <c r="G104" s="50">
        <v>9.8002899999999997E-3</v>
      </c>
      <c r="H104" s="40">
        <v>7.8137999999999996</v>
      </c>
      <c r="I104" s="208"/>
    </row>
    <row r="105" spans="1:9" ht="25.5" x14ac:dyDescent="0.2">
      <c r="A105" s="46">
        <v>2</v>
      </c>
      <c r="B105" s="47" t="s">
        <v>525</v>
      </c>
      <c r="C105" s="47" t="s">
        <v>526</v>
      </c>
      <c r="D105" s="47" t="s">
        <v>527</v>
      </c>
      <c r="E105" s="48">
        <v>4500</v>
      </c>
      <c r="F105" s="49">
        <v>4468.7070000000003</v>
      </c>
      <c r="G105" s="50">
        <v>5.17849E-3</v>
      </c>
      <c r="H105" s="40">
        <v>7.7945000000000002</v>
      </c>
      <c r="I105" s="208"/>
    </row>
    <row r="106" spans="1:9" ht="25.5" x14ac:dyDescent="0.2">
      <c r="A106" s="46">
        <v>3</v>
      </c>
      <c r="B106" s="47" t="s">
        <v>528</v>
      </c>
      <c r="C106" s="47" t="s">
        <v>529</v>
      </c>
      <c r="D106" s="47" t="s">
        <v>527</v>
      </c>
      <c r="E106" s="48">
        <v>4300</v>
      </c>
      <c r="F106" s="49">
        <v>4212.2197999999999</v>
      </c>
      <c r="G106" s="50">
        <v>4.8812700000000001E-3</v>
      </c>
      <c r="H106" s="40">
        <v>7.835</v>
      </c>
      <c r="I106" s="208"/>
    </row>
    <row r="107" spans="1:9" x14ac:dyDescent="0.2">
      <c r="A107" s="46">
        <v>4</v>
      </c>
      <c r="B107" s="47" t="s">
        <v>530</v>
      </c>
      <c r="C107" s="47" t="s">
        <v>531</v>
      </c>
      <c r="D107" s="47" t="s">
        <v>527</v>
      </c>
      <c r="E107" s="48">
        <v>3500</v>
      </c>
      <c r="F107" s="49">
        <v>3418.1419999999998</v>
      </c>
      <c r="G107" s="50">
        <v>3.9610599999999998E-3</v>
      </c>
      <c r="H107" s="40">
        <v>8.3849999999999998</v>
      </c>
      <c r="I107" s="208"/>
    </row>
    <row r="108" spans="1:9" ht="25.5" x14ac:dyDescent="0.2">
      <c r="A108" s="46">
        <v>5</v>
      </c>
      <c r="B108" s="47" t="s">
        <v>532</v>
      </c>
      <c r="C108" s="47" t="s">
        <v>533</v>
      </c>
      <c r="D108" s="47" t="s">
        <v>524</v>
      </c>
      <c r="E108" s="48">
        <v>3500</v>
      </c>
      <c r="F108" s="49">
        <v>3412.9375</v>
      </c>
      <c r="G108" s="50">
        <v>3.95503E-3</v>
      </c>
      <c r="H108" s="40">
        <v>7.8250000000000002</v>
      </c>
      <c r="I108" s="208"/>
    </row>
    <row r="109" spans="1:9" ht="25.5" x14ac:dyDescent="0.2">
      <c r="A109" s="46">
        <v>6</v>
      </c>
      <c r="B109" s="47" t="s">
        <v>534</v>
      </c>
      <c r="C109" s="47" t="s">
        <v>535</v>
      </c>
      <c r="D109" s="47" t="s">
        <v>536</v>
      </c>
      <c r="E109" s="48">
        <v>3000</v>
      </c>
      <c r="F109" s="49">
        <v>3010.953</v>
      </c>
      <c r="G109" s="50">
        <v>3.4892E-3</v>
      </c>
      <c r="H109" s="40">
        <v>8.375</v>
      </c>
      <c r="I109" s="208"/>
    </row>
    <row r="110" spans="1:9" x14ac:dyDescent="0.2">
      <c r="A110" s="46">
        <v>7</v>
      </c>
      <c r="B110" s="47" t="s">
        <v>537</v>
      </c>
      <c r="C110" s="47" t="s">
        <v>538</v>
      </c>
      <c r="D110" s="47" t="s">
        <v>527</v>
      </c>
      <c r="E110" s="48">
        <v>3000</v>
      </c>
      <c r="F110" s="49">
        <v>2988.462</v>
      </c>
      <c r="G110" s="50">
        <v>3.46313E-3</v>
      </c>
      <c r="H110" s="40">
        <v>8.2100000000000009</v>
      </c>
      <c r="I110" s="208"/>
    </row>
    <row r="111" spans="1:9" x14ac:dyDescent="0.2">
      <c r="A111" s="46">
        <v>8</v>
      </c>
      <c r="B111" s="47" t="s">
        <v>539</v>
      </c>
      <c r="C111" s="47" t="s">
        <v>540</v>
      </c>
      <c r="D111" s="47" t="s">
        <v>527</v>
      </c>
      <c r="E111" s="48">
        <v>2500</v>
      </c>
      <c r="F111" s="49">
        <v>2500.7849999999999</v>
      </c>
      <c r="G111" s="50">
        <v>2.898E-3</v>
      </c>
      <c r="H111" s="40">
        <v>7.7850000000000001</v>
      </c>
      <c r="I111" s="208"/>
    </row>
    <row r="112" spans="1:9" x14ac:dyDescent="0.2">
      <c r="A112" s="46">
        <v>9</v>
      </c>
      <c r="B112" s="47" t="s">
        <v>541</v>
      </c>
      <c r="C112" s="47" t="s">
        <v>542</v>
      </c>
      <c r="D112" s="47" t="s">
        <v>527</v>
      </c>
      <c r="E112" s="48">
        <v>2500</v>
      </c>
      <c r="F112" s="49">
        <v>2496.2849999999999</v>
      </c>
      <c r="G112" s="50">
        <v>2.8927800000000002E-3</v>
      </c>
      <c r="H112" s="40">
        <v>7.95</v>
      </c>
      <c r="I112" s="208"/>
    </row>
    <row r="113" spans="1:9" x14ac:dyDescent="0.2">
      <c r="A113" s="46">
        <v>10</v>
      </c>
      <c r="B113" s="47" t="s">
        <v>543</v>
      </c>
      <c r="C113" s="47" t="s">
        <v>544</v>
      </c>
      <c r="D113" s="47" t="s">
        <v>524</v>
      </c>
      <c r="E113" s="48">
        <v>2500</v>
      </c>
      <c r="F113" s="49">
        <v>2491.1849999999999</v>
      </c>
      <c r="G113" s="50">
        <v>2.8868700000000001E-3</v>
      </c>
      <c r="H113" s="40">
        <v>7.86</v>
      </c>
      <c r="I113" s="208"/>
    </row>
    <row r="114" spans="1:9" x14ac:dyDescent="0.2">
      <c r="A114" s="46">
        <v>11</v>
      </c>
      <c r="B114" s="47" t="s">
        <v>545</v>
      </c>
      <c r="C114" s="47" t="s">
        <v>546</v>
      </c>
      <c r="D114" s="47" t="s">
        <v>524</v>
      </c>
      <c r="E114" s="48">
        <v>2500</v>
      </c>
      <c r="F114" s="49">
        <v>2490.9524999999999</v>
      </c>
      <c r="G114" s="50">
        <v>2.8866E-3</v>
      </c>
      <c r="H114" s="40">
        <v>7.9</v>
      </c>
      <c r="I114" s="208"/>
    </row>
    <row r="115" spans="1:9" x14ac:dyDescent="0.2">
      <c r="A115" s="46">
        <v>12</v>
      </c>
      <c r="B115" s="47" t="s">
        <v>547</v>
      </c>
      <c r="C115" s="47" t="s">
        <v>548</v>
      </c>
      <c r="D115" s="47" t="s">
        <v>527</v>
      </c>
      <c r="E115" s="48">
        <v>2500</v>
      </c>
      <c r="F115" s="49">
        <v>2490.7649999999999</v>
      </c>
      <c r="G115" s="50">
        <v>2.88639E-3</v>
      </c>
      <c r="H115" s="40">
        <v>7.9749999999999996</v>
      </c>
      <c r="I115" s="208"/>
    </row>
    <row r="116" spans="1:9" ht="25.5" x14ac:dyDescent="0.2">
      <c r="A116" s="46">
        <v>13</v>
      </c>
      <c r="B116" s="47" t="s">
        <v>549</v>
      </c>
      <c r="C116" s="47" t="s">
        <v>550</v>
      </c>
      <c r="D116" s="47" t="s">
        <v>524</v>
      </c>
      <c r="E116" s="48">
        <v>2500</v>
      </c>
      <c r="F116" s="49">
        <v>2490.7424999999998</v>
      </c>
      <c r="G116" s="50">
        <v>2.8863600000000001E-3</v>
      </c>
      <c r="H116" s="40">
        <v>7.8137999999999996</v>
      </c>
      <c r="I116" s="208"/>
    </row>
    <row r="117" spans="1:9" x14ac:dyDescent="0.2">
      <c r="A117" s="46">
        <v>14</v>
      </c>
      <c r="B117" s="47" t="s">
        <v>551</v>
      </c>
      <c r="C117" s="47" t="s">
        <v>552</v>
      </c>
      <c r="D117" s="47" t="s">
        <v>524</v>
      </c>
      <c r="E117" s="48">
        <v>2500</v>
      </c>
      <c r="F117" s="49">
        <v>2490.625</v>
      </c>
      <c r="G117" s="50">
        <v>2.8862200000000001E-3</v>
      </c>
      <c r="H117" s="40">
        <v>7.84</v>
      </c>
      <c r="I117" s="208"/>
    </row>
    <row r="118" spans="1:9" x14ac:dyDescent="0.2">
      <c r="A118" s="46">
        <v>15</v>
      </c>
      <c r="B118" s="47" t="s">
        <v>553</v>
      </c>
      <c r="C118" s="47" t="s">
        <v>554</v>
      </c>
      <c r="D118" s="47" t="s">
        <v>524</v>
      </c>
      <c r="E118" s="48">
        <v>2500</v>
      </c>
      <c r="F118" s="49">
        <v>2487.91</v>
      </c>
      <c r="G118" s="50">
        <v>2.8830800000000001E-3</v>
      </c>
      <c r="H118" s="40">
        <v>7.7830000000000004</v>
      </c>
      <c r="I118" s="208"/>
    </row>
    <row r="119" spans="1:9" x14ac:dyDescent="0.2">
      <c r="A119" s="46">
        <v>16</v>
      </c>
      <c r="B119" s="47" t="s">
        <v>555</v>
      </c>
      <c r="C119" s="47" t="s">
        <v>556</v>
      </c>
      <c r="D119" s="47" t="s">
        <v>557</v>
      </c>
      <c r="E119" s="48">
        <v>2500</v>
      </c>
      <c r="F119" s="49">
        <v>2478.3200000000002</v>
      </c>
      <c r="G119" s="50">
        <v>2.8719599999999998E-3</v>
      </c>
      <c r="H119" s="40">
        <v>8.6349999999999998</v>
      </c>
      <c r="I119" s="208"/>
    </row>
    <row r="120" spans="1:9" x14ac:dyDescent="0.2">
      <c r="A120" s="46">
        <v>17</v>
      </c>
      <c r="B120" s="47" t="s">
        <v>558</v>
      </c>
      <c r="C120" s="47" t="s">
        <v>559</v>
      </c>
      <c r="D120" s="47" t="s">
        <v>527</v>
      </c>
      <c r="E120" s="48">
        <v>2500</v>
      </c>
      <c r="F120" s="49">
        <v>2472.87</v>
      </c>
      <c r="G120" s="50">
        <v>2.86565E-3</v>
      </c>
      <c r="H120" s="40">
        <v>7.84</v>
      </c>
      <c r="I120" s="208"/>
    </row>
    <row r="121" spans="1:9" x14ac:dyDescent="0.2">
      <c r="A121" s="46">
        <v>18</v>
      </c>
      <c r="B121" s="47" t="s">
        <v>560</v>
      </c>
      <c r="C121" s="47" t="s">
        <v>561</v>
      </c>
      <c r="D121" s="47" t="s">
        <v>527</v>
      </c>
      <c r="E121" s="48">
        <v>2500</v>
      </c>
      <c r="F121" s="49">
        <v>2467.5749999999998</v>
      </c>
      <c r="G121" s="50">
        <v>2.85951E-3</v>
      </c>
      <c r="H121" s="40">
        <v>7.75</v>
      </c>
      <c r="I121" s="208"/>
    </row>
    <row r="122" spans="1:9" ht="25.5" x14ac:dyDescent="0.2">
      <c r="A122" s="46">
        <v>19</v>
      </c>
      <c r="B122" s="47" t="s">
        <v>562</v>
      </c>
      <c r="C122" s="47" t="s">
        <v>563</v>
      </c>
      <c r="D122" s="47" t="s">
        <v>527</v>
      </c>
      <c r="E122" s="48">
        <v>2500</v>
      </c>
      <c r="F122" s="49">
        <v>2454.0349999999999</v>
      </c>
      <c r="G122" s="50">
        <v>2.8438199999999999E-3</v>
      </c>
      <c r="H122" s="40">
        <v>7.835</v>
      </c>
      <c r="I122" s="208"/>
    </row>
    <row r="123" spans="1:9" x14ac:dyDescent="0.2">
      <c r="A123" s="46">
        <v>20</v>
      </c>
      <c r="B123" s="47" t="s">
        <v>564</v>
      </c>
      <c r="C123" s="47" t="s">
        <v>565</v>
      </c>
      <c r="D123" s="47" t="s">
        <v>527</v>
      </c>
      <c r="E123" s="48">
        <v>2500</v>
      </c>
      <c r="F123" s="49">
        <v>2451.96</v>
      </c>
      <c r="G123" s="50">
        <v>2.8414199999999999E-3</v>
      </c>
      <c r="H123" s="40">
        <v>7.835</v>
      </c>
      <c r="I123" s="208"/>
    </row>
    <row r="124" spans="1:9" x14ac:dyDescent="0.2">
      <c r="A124" s="46">
        <v>21</v>
      </c>
      <c r="B124" s="47" t="s">
        <v>566</v>
      </c>
      <c r="C124" s="47" t="s">
        <v>567</v>
      </c>
      <c r="D124" s="47" t="s">
        <v>524</v>
      </c>
      <c r="E124" s="48">
        <v>25</v>
      </c>
      <c r="F124" s="49">
        <v>2442.1750000000002</v>
      </c>
      <c r="G124" s="50">
        <v>2.83008E-3</v>
      </c>
      <c r="H124" s="40">
        <v>7.2698999999999998</v>
      </c>
      <c r="I124" s="208"/>
    </row>
    <row r="125" spans="1:9" ht="25.5" x14ac:dyDescent="0.2">
      <c r="A125" s="46">
        <v>22</v>
      </c>
      <c r="B125" s="47" t="s">
        <v>568</v>
      </c>
      <c r="C125" s="47" t="s">
        <v>569</v>
      </c>
      <c r="D125" s="47" t="s">
        <v>524</v>
      </c>
      <c r="E125" s="48">
        <v>2500</v>
      </c>
      <c r="F125" s="49">
        <v>2441.8449999999998</v>
      </c>
      <c r="G125" s="50">
        <v>2.8297000000000001E-3</v>
      </c>
      <c r="H125" s="40">
        <v>7.835</v>
      </c>
      <c r="I125" s="208"/>
    </row>
    <row r="126" spans="1:9" x14ac:dyDescent="0.2">
      <c r="A126" s="46">
        <v>23</v>
      </c>
      <c r="B126" s="47" t="s">
        <v>570</v>
      </c>
      <c r="C126" s="47" t="s">
        <v>571</v>
      </c>
      <c r="D126" s="47" t="s">
        <v>524</v>
      </c>
      <c r="E126" s="48">
        <v>2000</v>
      </c>
      <c r="F126" s="49">
        <v>1997.17</v>
      </c>
      <c r="G126" s="50">
        <v>2.3143899999999999E-3</v>
      </c>
      <c r="H126" s="40">
        <v>7.9</v>
      </c>
      <c r="I126" s="208"/>
    </row>
    <row r="127" spans="1:9" x14ac:dyDescent="0.2">
      <c r="A127" s="46">
        <v>24</v>
      </c>
      <c r="B127" s="47" t="s">
        <v>572</v>
      </c>
      <c r="C127" s="47" t="s">
        <v>573</v>
      </c>
      <c r="D127" s="47" t="s">
        <v>527</v>
      </c>
      <c r="E127" s="48">
        <v>2000</v>
      </c>
      <c r="F127" s="49">
        <v>1974.068</v>
      </c>
      <c r="G127" s="50">
        <v>2.2876200000000002E-3</v>
      </c>
      <c r="H127" s="40">
        <v>7.73</v>
      </c>
      <c r="I127" s="208"/>
    </row>
    <row r="128" spans="1:9" x14ac:dyDescent="0.2">
      <c r="A128" s="46">
        <v>25</v>
      </c>
      <c r="B128" s="47" t="s">
        <v>574</v>
      </c>
      <c r="C128" s="47" t="s">
        <v>575</v>
      </c>
      <c r="D128" s="47" t="s">
        <v>527</v>
      </c>
      <c r="E128" s="48">
        <v>150</v>
      </c>
      <c r="F128" s="49">
        <v>1506.672</v>
      </c>
      <c r="G128" s="50">
        <v>1.7459800000000001E-3</v>
      </c>
      <c r="H128" s="40">
        <v>7.9287999999999998</v>
      </c>
      <c r="I128" s="208"/>
    </row>
    <row r="129" spans="1:9" x14ac:dyDescent="0.2">
      <c r="A129" s="46">
        <v>26</v>
      </c>
      <c r="B129" s="47" t="s">
        <v>576</v>
      </c>
      <c r="C129" s="47" t="s">
        <v>577</v>
      </c>
      <c r="D129" s="47" t="s">
        <v>527</v>
      </c>
      <c r="E129" s="48">
        <v>1500</v>
      </c>
      <c r="F129" s="49">
        <v>1505.9414999999999</v>
      </c>
      <c r="G129" s="50">
        <v>1.7451400000000001E-3</v>
      </c>
      <c r="H129" s="40">
        <v>8.2799999999999994</v>
      </c>
      <c r="I129" s="208"/>
    </row>
    <row r="130" spans="1:9" x14ac:dyDescent="0.2">
      <c r="A130" s="46">
        <v>27</v>
      </c>
      <c r="B130" s="47" t="s">
        <v>578</v>
      </c>
      <c r="C130" s="47" t="s">
        <v>579</v>
      </c>
      <c r="D130" s="47" t="s">
        <v>524</v>
      </c>
      <c r="E130" s="48">
        <v>1500</v>
      </c>
      <c r="F130" s="49">
        <v>1500.702</v>
      </c>
      <c r="G130" s="50">
        <v>1.7390699999999999E-3</v>
      </c>
      <c r="H130" s="40">
        <v>7.2549999999999999</v>
      </c>
      <c r="I130" s="208"/>
    </row>
    <row r="131" spans="1:9" x14ac:dyDescent="0.2">
      <c r="A131" s="46">
        <v>28</v>
      </c>
      <c r="B131" s="47" t="s">
        <v>580</v>
      </c>
      <c r="C131" s="47" t="s">
        <v>581</v>
      </c>
      <c r="D131" s="47" t="s">
        <v>524</v>
      </c>
      <c r="E131" s="48">
        <v>1500</v>
      </c>
      <c r="F131" s="49">
        <v>1500.0435</v>
      </c>
      <c r="G131" s="50">
        <v>1.7382999999999999E-3</v>
      </c>
      <c r="H131" s="40">
        <v>7.75</v>
      </c>
      <c r="I131" s="208"/>
    </row>
    <row r="132" spans="1:9" x14ac:dyDescent="0.2">
      <c r="A132" s="46">
        <v>29</v>
      </c>
      <c r="B132" s="47" t="s">
        <v>582</v>
      </c>
      <c r="C132" s="47" t="s">
        <v>583</v>
      </c>
      <c r="D132" s="47" t="s">
        <v>524</v>
      </c>
      <c r="E132" s="48">
        <v>1500</v>
      </c>
      <c r="F132" s="49">
        <v>1495.1790000000001</v>
      </c>
      <c r="G132" s="50">
        <v>1.73267E-3</v>
      </c>
      <c r="H132" s="40">
        <v>7.7774999999999999</v>
      </c>
      <c r="I132" s="208"/>
    </row>
    <row r="133" spans="1:9" x14ac:dyDescent="0.2">
      <c r="A133" s="46">
        <v>30</v>
      </c>
      <c r="B133" s="47" t="s">
        <v>584</v>
      </c>
      <c r="C133" s="47" t="s">
        <v>585</v>
      </c>
      <c r="D133" s="47" t="s">
        <v>527</v>
      </c>
      <c r="E133" s="48">
        <v>150</v>
      </c>
      <c r="F133" s="49">
        <v>1492.2375</v>
      </c>
      <c r="G133" s="50">
        <v>1.72926E-3</v>
      </c>
      <c r="H133" s="40">
        <v>7.86</v>
      </c>
      <c r="I133" s="208"/>
    </row>
    <row r="134" spans="1:9" x14ac:dyDescent="0.2">
      <c r="A134" s="46">
        <v>31</v>
      </c>
      <c r="B134" s="47" t="s">
        <v>586</v>
      </c>
      <c r="C134" s="47" t="s">
        <v>587</v>
      </c>
      <c r="D134" s="47" t="s">
        <v>536</v>
      </c>
      <c r="E134" s="48">
        <v>1500</v>
      </c>
      <c r="F134" s="49">
        <v>1492.125</v>
      </c>
      <c r="G134" s="50">
        <v>1.7291299999999999E-3</v>
      </c>
      <c r="H134" s="40">
        <v>8.6349999999999998</v>
      </c>
      <c r="I134" s="208"/>
    </row>
    <row r="135" spans="1:9" x14ac:dyDescent="0.2">
      <c r="A135" s="46">
        <v>32</v>
      </c>
      <c r="B135" s="47" t="s">
        <v>588</v>
      </c>
      <c r="C135" s="47" t="s">
        <v>589</v>
      </c>
      <c r="D135" s="47" t="s">
        <v>527</v>
      </c>
      <c r="E135" s="48">
        <v>1500</v>
      </c>
      <c r="F135" s="49">
        <v>1479.4275</v>
      </c>
      <c r="G135" s="50">
        <v>1.71441E-3</v>
      </c>
      <c r="H135" s="40">
        <v>7.7874999999999996</v>
      </c>
      <c r="I135" s="208"/>
    </row>
    <row r="136" spans="1:9" x14ac:dyDescent="0.2">
      <c r="A136" s="46">
        <v>33</v>
      </c>
      <c r="B136" s="47" t="s">
        <v>590</v>
      </c>
      <c r="C136" s="47" t="s">
        <v>591</v>
      </c>
      <c r="D136" s="47" t="s">
        <v>527</v>
      </c>
      <c r="E136" s="48">
        <v>1500</v>
      </c>
      <c r="F136" s="49">
        <v>1471.1579999999999</v>
      </c>
      <c r="G136" s="50">
        <v>1.7048300000000001E-3</v>
      </c>
      <c r="H136" s="40">
        <v>8.125</v>
      </c>
      <c r="I136" s="208"/>
    </row>
    <row r="137" spans="1:9" x14ac:dyDescent="0.2">
      <c r="A137" s="46">
        <v>34</v>
      </c>
      <c r="B137" s="47" t="s">
        <v>592</v>
      </c>
      <c r="C137" s="47" t="s">
        <v>593</v>
      </c>
      <c r="D137" s="47" t="s">
        <v>594</v>
      </c>
      <c r="E137" s="48">
        <v>1400</v>
      </c>
      <c r="F137" s="49">
        <v>1375.7141999999999</v>
      </c>
      <c r="G137" s="50">
        <v>1.5942300000000001E-3</v>
      </c>
      <c r="H137" s="40">
        <v>8.2513000000000005</v>
      </c>
      <c r="I137" s="208"/>
    </row>
    <row r="138" spans="1:9" x14ac:dyDescent="0.2">
      <c r="A138" s="46">
        <v>35</v>
      </c>
      <c r="B138" s="47" t="s">
        <v>595</v>
      </c>
      <c r="C138" s="47" t="s">
        <v>596</v>
      </c>
      <c r="D138" s="47" t="s">
        <v>527</v>
      </c>
      <c r="E138" s="48">
        <v>2500</v>
      </c>
      <c r="F138" s="49">
        <v>1313.0325</v>
      </c>
      <c r="G138" s="50">
        <v>1.52159E-3</v>
      </c>
      <c r="H138" s="40">
        <v>7.0125000000000002</v>
      </c>
      <c r="I138" s="208"/>
    </row>
    <row r="139" spans="1:9" x14ac:dyDescent="0.2">
      <c r="A139" s="46">
        <v>36</v>
      </c>
      <c r="B139" s="47" t="s">
        <v>597</v>
      </c>
      <c r="C139" s="47" t="s">
        <v>598</v>
      </c>
      <c r="D139" s="47" t="s">
        <v>524</v>
      </c>
      <c r="E139" s="48">
        <v>1000</v>
      </c>
      <c r="F139" s="49">
        <v>999.05399999999997</v>
      </c>
      <c r="G139" s="50">
        <v>1.15774E-3</v>
      </c>
      <c r="H139" s="40">
        <v>7.6150000000000002</v>
      </c>
      <c r="I139" s="208"/>
    </row>
    <row r="140" spans="1:9" x14ac:dyDescent="0.2">
      <c r="A140" s="46">
        <v>37</v>
      </c>
      <c r="B140" s="47" t="s">
        <v>599</v>
      </c>
      <c r="C140" s="47" t="s">
        <v>600</v>
      </c>
      <c r="D140" s="47" t="s">
        <v>527</v>
      </c>
      <c r="E140" s="48">
        <v>100</v>
      </c>
      <c r="F140" s="49">
        <v>998.98699999999997</v>
      </c>
      <c r="G140" s="50">
        <v>1.15766E-3</v>
      </c>
      <c r="H140" s="40">
        <v>8.1449999999999996</v>
      </c>
      <c r="I140" s="208"/>
    </row>
    <row r="141" spans="1:9" x14ac:dyDescent="0.2">
      <c r="A141" s="46">
        <v>38</v>
      </c>
      <c r="B141" s="47" t="s">
        <v>601</v>
      </c>
      <c r="C141" s="47" t="s">
        <v>602</v>
      </c>
      <c r="D141" s="47" t="s">
        <v>594</v>
      </c>
      <c r="E141" s="48">
        <v>1000</v>
      </c>
      <c r="F141" s="49">
        <v>998.755</v>
      </c>
      <c r="G141" s="50">
        <v>1.1573899999999999E-3</v>
      </c>
      <c r="H141" s="40">
        <v>8.2263000000000002</v>
      </c>
      <c r="I141" s="208"/>
    </row>
    <row r="142" spans="1:9" x14ac:dyDescent="0.2">
      <c r="A142" s="46">
        <v>39</v>
      </c>
      <c r="B142" s="47" t="s">
        <v>603</v>
      </c>
      <c r="C142" s="47" t="s">
        <v>604</v>
      </c>
      <c r="D142" s="47" t="s">
        <v>527</v>
      </c>
      <c r="E142" s="48">
        <v>1000</v>
      </c>
      <c r="F142" s="49">
        <v>998.37800000000004</v>
      </c>
      <c r="G142" s="50">
        <v>1.1569600000000001E-3</v>
      </c>
      <c r="H142" s="40">
        <v>7.8449999999999998</v>
      </c>
      <c r="I142" s="208"/>
    </row>
    <row r="143" spans="1:9" x14ac:dyDescent="0.2">
      <c r="A143" s="46">
        <v>40</v>
      </c>
      <c r="B143" s="47" t="s">
        <v>605</v>
      </c>
      <c r="C143" s="47" t="s">
        <v>606</v>
      </c>
      <c r="D143" s="47" t="s">
        <v>524</v>
      </c>
      <c r="E143" s="48">
        <v>1000</v>
      </c>
      <c r="F143" s="49">
        <v>997.99900000000002</v>
      </c>
      <c r="G143" s="50">
        <v>1.1565200000000001E-3</v>
      </c>
      <c r="H143" s="40">
        <v>8.1746999999999996</v>
      </c>
      <c r="I143" s="208"/>
    </row>
    <row r="144" spans="1:9" ht="25.5" x14ac:dyDescent="0.2">
      <c r="A144" s="46">
        <v>41</v>
      </c>
      <c r="B144" s="47" t="s">
        <v>607</v>
      </c>
      <c r="C144" s="47" t="s">
        <v>608</v>
      </c>
      <c r="D144" s="47" t="s">
        <v>536</v>
      </c>
      <c r="E144" s="48">
        <v>1000</v>
      </c>
      <c r="F144" s="49">
        <v>991.23599999999999</v>
      </c>
      <c r="G144" s="50">
        <v>1.14868E-3</v>
      </c>
      <c r="H144" s="40">
        <v>8.3324999999999996</v>
      </c>
      <c r="I144" s="208"/>
    </row>
    <row r="145" spans="1:9" x14ac:dyDescent="0.2">
      <c r="A145" s="46">
        <v>42</v>
      </c>
      <c r="B145" s="47" t="s">
        <v>609</v>
      </c>
      <c r="C145" s="47" t="s">
        <v>610</v>
      </c>
      <c r="D145" s="47" t="s">
        <v>527</v>
      </c>
      <c r="E145" s="48">
        <v>1000</v>
      </c>
      <c r="F145" s="49">
        <v>987.95600000000002</v>
      </c>
      <c r="G145" s="50">
        <v>1.14488E-3</v>
      </c>
      <c r="H145" s="40">
        <v>8.08</v>
      </c>
      <c r="I145" s="208"/>
    </row>
    <row r="146" spans="1:9" x14ac:dyDescent="0.2">
      <c r="A146" s="51"/>
      <c r="B146" s="51"/>
      <c r="C146" s="52" t="s">
        <v>130</v>
      </c>
      <c r="D146" s="51"/>
      <c r="E146" s="51" t="s">
        <v>131</v>
      </c>
      <c r="F146" s="53">
        <v>94192.311000000002</v>
      </c>
      <c r="G146" s="54">
        <v>0.10915336</v>
      </c>
      <c r="H146" s="40" t="s">
        <v>131</v>
      </c>
      <c r="I146" s="208"/>
    </row>
    <row r="147" spans="1:9" x14ac:dyDescent="0.2">
      <c r="A147" s="51"/>
      <c r="B147" s="51"/>
      <c r="C147" s="55"/>
      <c r="D147" s="51"/>
      <c r="E147" s="51"/>
      <c r="F147" s="56"/>
      <c r="G147" s="56"/>
      <c r="H147" s="40" t="s">
        <v>131</v>
      </c>
      <c r="I147" s="208"/>
    </row>
    <row r="148" spans="1:9" x14ac:dyDescent="0.2">
      <c r="A148" s="51"/>
      <c r="B148" s="51"/>
      <c r="C148" s="52" t="s">
        <v>140</v>
      </c>
      <c r="D148" s="51"/>
      <c r="E148" s="51"/>
      <c r="F148" s="51"/>
      <c r="G148" s="51"/>
      <c r="H148" s="40" t="s">
        <v>131</v>
      </c>
      <c r="I148" s="208"/>
    </row>
    <row r="149" spans="1:9" x14ac:dyDescent="0.2">
      <c r="A149" s="51"/>
      <c r="B149" s="51"/>
      <c r="C149" s="52" t="s">
        <v>130</v>
      </c>
      <c r="D149" s="51"/>
      <c r="E149" s="51" t="s">
        <v>131</v>
      </c>
      <c r="F149" s="57" t="s">
        <v>133</v>
      </c>
      <c r="G149" s="54">
        <v>0</v>
      </c>
      <c r="H149" s="40" t="s">
        <v>131</v>
      </c>
      <c r="I149" s="208"/>
    </row>
    <row r="150" spans="1:9" x14ac:dyDescent="0.2">
      <c r="A150" s="51"/>
      <c r="B150" s="51"/>
      <c r="C150" s="55"/>
      <c r="D150" s="51"/>
      <c r="E150" s="51"/>
      <c r="F150" s="56"/>
      <c r="G150" s="56"/>
      <c r="H150" s="40" t="s">
        <v>131</v>
      </c>
      <c r="I150" s="208"/>
    </row>
    <row r="151" spans="1:9" x14ac:dyDescent="0.2">
      <c r="A151" s="51"/>
      <c r="B151" s="51"/>
      <c r="C151" s="52" t="s">
        <v>141</v>
      </c>
      <c r="D151" s="51"/>
      <c r="E151" s="51"/>
      <c r="F151" s="51"/>
      <c r="G151" s="51"/>
      <c r="H151" s="40" t="s">
        <v>131</v>
      </c>
      <c r="I151" s="208"/>
    </row>
    <row r="152" spans="1:9" x14ac:dyDescent="0.2">
      <c r="A152" s="46">
        <v>1</v>
      </c>
      <c r="B152" s="47" t="s">
        <v>611</v>
      </c>
      <c r="C152" s="47" t="s">
        <v>1163</v>
      </c>
      <c r="D152" s="47" t="s">
        <v>470</v>
      </c>
      <c r="E152" s="48">
        <v>28900000</v>
      </c>
      <c r="F152" s="49">
        <v>27869.657200000001</v>
      </c>
      <c r="G152" s="50">
        <v>3.2296320000000003E-2</v>
      </c>
      <c r="H152" s="40">
        <v>7.1272000000000002</v>
      </c>
      <c r="I152" s="208"/>
    </row>
    <row r="153" spans="1:9" x14ac:dyDescent="0.2">
      <c r="A153" s="46">
        <v>2</v>
      </c>
      <c r="B153" s="47" t="s">
        <v>613</v>
      </c>
      <c r="C153" s="47" t="s">
        <v>1162</v>
      </c>
      <c r="D153" s="47" t="s">
        <v>470</v>
      </c>
      <c r="E153" s="48">
        <v>5000000</v>
      </c>
      <c r="F153" s="49">
        <v>5007.4799999999996</v>
      </c>
      <c r="G153" s="50">
        <v>5.8028400000000001E-3</v>
      </c>
      <c r="H153" s="40">
        <v>7.3404999999999996</v>
      </c>
      <c r="I153" s="208"/>
    </row>
    <row r="154" spans="1:9" x14ac:dyDescent="0.2">
      <c r="A154" s="46">
        <v>3</v>
      </c>
      <c r="B154" s="47" t="s">
        <v>615</v>
      </c>
      <c r="C154" s="47" t="s">
        <v>616</v>
      </c>
      <c r="D154" s="47" t="s">
        <v>470</v>
      </c>
      <c r="E154" s="48">
        <v>3000000</v>
      </c>
      <c r="F154" s="49">
        <v>3025.578</v>
      </c>
      <c r="G154" s="50">
        <v>3.50615E-3</v>
      </c>
      <c r="H154" s="40">
        <v>7.1913</v>
      </c>
      <c r="I154" s="208"/>
    </row>
    <row r="155" spans="1:9" x14ac:dyDescent="0.2">
      <c r="A155" s="46">
        <v>4</v>
      </c>
      <c r="B155" s="47" t="s">
        <v>617</v>
      </c>
      <c r="C155" s="47" t="s">
        <v>1161</v>
      </c>
      <c r="D155" s="47" t="s">
        <v>470</v>
      </c>
      <c r="E155" s="48">
        <v>2500000</v>
      </c>
      <c r="F155" s="49">
        <v>2537</v>
      </c>
      <c r="G155" s="50">
        <v>2.9399600000000001E-3</v>
      </c>
      <c r="H155" s="40">
        <v>6.6304999999999996</v>
      </c>
      <c r="I155" s="208"/>
    </row>
    <row r="156" spans="1:9" x14ac:dyDescent="0.2">
      <c r="A156" s="46">
        <v>5</v>
      </c>
      <c r="B156" s="47" t="s">
        <v>618</v>
      </c>
      <c r="C156" s="47" t="s">
        <v>619</v>
      </c>
      <c r="D156" s="47" t="s">
        <v>470</v>
      </c>
      <c r="E156" s="48">
        <v>2500000</v>
      </c>
      <c r="F156" s="49">
        <v>2513.2449999999999</v>
      </c>
      <c r="G156" s="50">
        <v>2.9124400000000001E-3</v>
      </c>
      <c r="H156" s="40">
        <v>7.1318000000000001</v>
      </c>
      <c r="I156" s="208"/>
    </row>
    <row r="157" spans="1:9" x14ac:dyDescent="0.2">
      <c r="A157" s="46">
        <v>6</v>
      </c>
      <c r="B157" s="47" t="s">
        <v>620</v>
      </c>
      <c r="C157" s="47" t="s">
        <v>621</v>
      </c>
      <c r="D157" s="47" t="s">
        <v>470</v>
      </c>
      <c r="E157" s="48">
        <v>2500000</v>
      </c>
      <c r="F157" s="49">
        <v>2493.5100000000002</v>
      </c>
      <c r="G157" s="50">
        <v>2.8895700000000002E-3</v>
      </c>
      <c r="H157" s="40">
        <v>7.0975000000000001</v>
      </c>
      <c r="I157" s="208"/>
    </row>
    <row r="158" spans="1:9" x14ac:dyDescent="0.2">
      <c r="A158" s="46">
        <v>7</v>
      </c>
      <c r="B158" s="47" t="s">
        <v>622</v>
      </c>
      <c r="C158" s="47" t="s">
        <v>623</v>
      </c>
      <c r="D158" s="47" t="s">
        <v>470</v>
      </c>
      <c r="E158" s="48">
        <v>2500000</v>
      </c>
      <c r="F158" s="49">
        <v>2407.2775000000001</v>
      </c>
      <c r="G158" s="50">
        <v>2.7896399999999999E-3</v>
      </c>
      <c r="H158" s="40">
        <v>7.7706999999999997</v>
      </c>
      <c r="I158" s="208"/>
    </row>
    <row r="159" spans="1:9" x14ac:dyDescent="0.2">
      <c r="A159" s="46">
        <v>8</v>
      </c>
      <c r="B159" s="47" t="s">
        <v>624</v>
      </c>
      <c r="C159" s="47" t="s">
        <v>625</v>
      </c>
      <c r="D159" s="47" t="s">
        <v>470</v>
      </c>
      <c r="E159" s="48">
        <v>2500000</v>
      </c>
      <c r="F159" s="49">
        <v>2394.8975</v>
      </c>
      <c r="G159" s="50">
        <v>2.7752900000000001E-3</v>
      </c>
      <c r="H159" s="40">
        <v>7.8292000000000002</v>
      </c>
      <c r="I159" s="208"/>
    </row>
    <row r="160" spans="1:9" x14ac:dyDescent="0.2">
      <c r="A160" s="46">
        <v>9</v>
      </c>
      <c r="B160" s="47" t="s">
        <v>626</v>
      </c>
      <c r="C160" s="47" t="s">
        <v>627</v>
      </c>
      <c r="D160" s="47" t="s">
        <v>470</v>
      </c>
      <c r="E160" s="48">
        <v>1500000</v>
      </c>
      <c r="F160" s="49">
        <v>1508.1255000000001</v>
      </c>
      <c r="G160" s="50">
        <v>1.74767E-3</v>
      </c>
      <c r="H160" s="40">
        <v>7.0086000000000004</v>
      </c>
      <c r="I160" s="208"/>
    </row>
    <row r="161" spans="1:9" x14ac:dyDescent="0.2">
      <c r="A161" s="46">
        <v>10</v>
      </c>
      <c r="B161" s="47" t="s">
        <v>628</v>
      </c>
      <c r="C161" s="47" t="s">
        <v>629</v>
      </c>
      <c r="D161" s="47" t="s">
        <v>470</v>
      </c>
      <c r="E161" s="48">
        <v>1000000</v>
      </c>
      <c r="F161" s="49">
        <v>999.46799999999996</v>
      </c>
      <c r="G161" s="50">
        <v>1.15822E-3</v>
      </c>
      <c r="H161" s="40">
        <v>7.8769999999999998</v>
      </c>
      <c r="I161" s="208"/>
    </row>
    <row r="162" spans="1:9" x14ac:dyDescent="0.2">
      <c r="A162" s="51"/>
      <c r="B162" s="51"/>
      <c r="C162" s="52" t="s">
        <v>130</v>
      </c>
      <c r="D162" s="51"/>
      <c r="E162" s="51" t="s">
        <v>131</v>
      </c>
      <c r="F162" s="53">
        <v>50756.238700000002</v>
      </c>
      <c r="G162" s="54">
        <v>5.8818099999999998E-2</v>
      </c>
      <c r="H162" s="40" t="s">
        <v>131</v>
      </c>
      <c r="I162" s="208"/>
    </row>
    <row r="163" spans="1:9" x14ac:dyDescent="0.2">
      <c r="A163" s="51"/>
      <c r="B163" s="51"/>
      <c r="C163" s="55"/>
      <c r="D163" s="51"/>
      <c r="E163" s="51"/>
      <c r="F163" s="56"/>
      <c r="G163" s="56"/>
      <c r="H163" s="40" t="s">
        <v>131</v>
      </c>
      <c r="I163" s="208"/>
    </row>
    <row r="164" spans="1:9" x14ac:dyDescent="0.2">
      <c r="A164" s="51"/>
      <c r="B164" s="51"/>
      <c r="C164" s="52" t="s">
        <v>142</v>
      </c>
      <c r="D164" s="51"/>
      <c r="E164" s="51"/>
      <c r="F164" s="56"/>
      <c r="G164" s="56"/>
      <c r="H164" s="40" t="s">
        <v>131</v>
      </c>
      <c r="I164" s="208"/>
    </row>
    <row r="165" spans="1:9" x14ac:dyDescent="0.2">
      <c r="A165" s="51"/>
      <c r="B165" s="51"/>
      <c r="C165" s="52" t="s">
        <v>130</v>
      </c>
      <c r="D165" s="51"/>
      <c r="E165" s="51" t="s">
        <v>131</v>
      </c>
      <c r="F165" s="57" t="s">
        <v>133</v>
      </c>
      <c r="G165" s="54">
        <v>0</v>
      </c>
      <c r="H165" s="40" t="s">
        <v>131</v>
      </c>
      <c r="I165" s="208"/>
    </row>
    <row r="166" spans="1:9" x14ac:dyDescent="0.2">
      <c r="A166" s="51"/>
      <c r="B166" s="51"/>
      <c r="C166" s="55"/>
      <c r="D166" s="51"/>
      <c r="E166" s="51"/>
      <c r="F166" s="56"/>
      <c r="G166" s="56"/>
      <c r="H166" s="40" t="s">
        <v>131</v>
      </c>
      <c r="I166" s="208"/>
    </row>
    <row r="167" spans="1:9" x14ac:dyDescent="0.2">
      <c r="A167" s="51"/>
      <c r="B167" s="51"/>
      <c r="C167" s="52" t="s">
        <v>143</v>
      </c>
      <c r="D167" s="51"/>
      <c r="E167" s="51"/>
      <c r="F167" s="53">
        <v>144948.5497</v>
      </c>
      <c r="G167" s="54">
        <v>0.16797145999999999</v>
      </c>
      <c r="H167" s="40" t="s">
        <v>131</v>
      </c>
      <c r="I167" s="208"/>
    </row>
    <row r="168" spans="1:9" x14ac:dyDescent="0.2">
      <c r="A168" s="51"/>
      <c r="B168" s="51"/>
      <c r="C168" s="55"/>
      <c r="D168" s="51"/>
      <c r="E168" s="51"/>
      <c r="F168" s="56"/>
      <c r="G168" s="56"/>
      <c r="H168" s="40" t="s">
        <v>131</v>
      </c>
      <c r="I168" s="208"/>
    </row>
    <row r="169" spans="1:9" x14ac:dyDescent="0.2">
      <c r="A169" s="51"/>
      <c r="B169" s="51"/>
      <c r="C169" s="52" t="s">
        <v>144</v>
      </c>
      <c r="D169" s="51"/>
      <c r="E169" s="51"/>
      <c r="F169" s="56"/>
      <c r="G169" s="56"/>
      <c r="H169" s="40" t="s">
        <v>131</v>
      </c>
      <c r="I169" s="208"/>
    </row>
    <row r="170" spans="1:9" x14ac:dyDescent="0.2">
      <c r="A170" s="51"/>
      <c r="B170" s="51"/>
      <c r="C170" s="52" t="s">
        <v>145</v>
      </c>
      <c r="D170" s="51"/>
      <c r="E170" s="51"/>
      <c r="F170" s="56"/>
      <c r="G170" s="56"/>
      <c r="H170" s="40" t="s">
        <v>131</v>
      </c>
      <c r="I170" s="208"/>
    </row>
    <row r="171" spans="1:9" x14ac:dyDescent="0.2">
      <c r="A171" s="46">
        <v>1</v>
      </c>
      <c r="B171" s="47" t="s">
        <v>630</v>
      </c>
      <c r="C171" s="47" t="s">
        <v>631</v>
      </c>
      <c r="D171" s="47" t="s">
        <v>632</v>
      </c>
      <c r="E171" s="48">
        <v>1500</v>
      </c>
      <c r="F171" s="49">
        <v>7078.32</v>
      </c>
      <c r="G171" s="50">
        <v>8.2026000000000009E-3</v>
      </c>
      <c r="H171" s="40">
        <v>7.85</v>
      </c>
      <c r="I171" s="208"/>
    </row>
    <row r="172" spans="1:9" x14ac:dyDescent="0.2">
      <c r="A172" s="46">
        <v>2</v>
      </c>
      <c r="B172" s="47" t="s">
        <v>633</v>
      </c>
      <c r="C172" s="47" t="s">
        <v>634</v>
      </c>
      <c r="D172" s="47" t="s">
        <v>632</v>
      </c>
      <c r="E172" s="48">
        <v>1000</v>
      </c>
      <c r="F172" s="49">
        <v>4747.4750000000004</v>
      </c>
      <c r="G172" s="50">
        <v>5.5015400000000001E-3</v>
      </c>
      <c r="H172" s="40">
        <v>7.7971000000000004</v>
      </c>
      <c r="I172" s="208"/>
    </row>
    <row r="173" spans="1:9" x14ac:dyDescent="0.2">
      <c r="A173" s="46">
        <v>3</v>
      </c>
      <c r="B173" s="47" t="s">
        <v>635</v>
      </c>
      <c r="C173" s="47" t="s">
        <v>636</v>
      </c>
      <c r="D173" s="47" t="s">
        <v>632</v>
      </c>
      <c r="E173" s="48">
        <v>1000</v>
      </c>
      <c r="F173" s="49">
        <v>4714.0950000000003</v>
      </c>
      <c r="G173" s="50">
        <v>5.4628599999999999E-3</v>
      </c>
      <c r="H173" s="40">
        <v>7.85</v>
      </c>
      <c r="I173" s="208"/>
    </row>
    <row r="174" spans="1:9" x14ac:dyDescent="0.2">
      <c r="A174" s="46">
        <v>4</v>
      </c>
      <c r="B174" s="47" t="s">
        <v>637</v>
      </c>
      <c r="C174" s="47" t="s">
        <v>638</v>
      </c>
      <c r="D174" s="47" t="s">
        <v>632</v>
      </c>
      <c r="E174" s="48">
        <v>500</v>
      </c>
      <c r="F174" s="49">
        <v>2365.0374999999999</v>
      </c>
      <c r="G174" s="50">
        <v>2.7406900000000001E-3</v>
      </c>
      <c r="H174" s="40">
        <v>7.95</v>
      </c>
      <c r="I174" s="208"/>
    </row>
    <row r="175" spans="1:9" x14ac:dyDescent="0.2">
      <c r="A175" s="51"/>
      <c r="B175" s="51"/>
      <c r="C175" s="52" t="s">
        <v>130</v>
      </c>
      <c r="D175" s="51"/>
      <c r="E175" s="51" t="s">
        <v>131</v>
      </c>
      <c r="F175" s="53">
        <v>18904.927500000002</v>
      </c>
      <c r="G175" s="54">
        <v>2.190769E-2</v>
      </c>
      <c r="H175" s="40" t="s">
        <v>131</v>
      </c>
      <c r="I175" s="208"/>
    </row>
    <row r="176" spans="1:9" x14ac:dyDescent="0.2">
      <c r="A176" s="51"/>
      <c r="B176" s="51"/>
      <c r="C176" s="55"/>
      <c r="D176" s="51"/>
      <c r="E176" s="51"/>
      <c r="F176" s="56"/>
      <c r="G176" s="56"/>
      <c r="H176" s="40" t="s">
        <v>131</v>
      </c>
      <c r="I176" s="208"/>
    </row>
    <row r="177" spans="1:9" x14ac:dyDescent="0.2">
      <c r="A177" s="51"/>
      <c r="B177" s="51"/>
      <c r="C177" s="52" t="s">
        <v>146</v>
      </c>
      <c r="D177" s="51"/>
      <c r="E177" s="51"/>
      <c r="F177" s="56"/>
      <c r="G177" s="56"/>
      <c r="H177" s="40" t="s">
        <v>131</v>
      </c>
      <c r="I177" s="208"/>
    </row>
    <row r="178" spans="1:9" x14ac:dyDescent="0.2">
      <c r="A178" s="46">
        <v>1</v>
      </c>
      <c r="B178" s="47" t="s">
        <v>639</v>
      </c>
      <c r="C178" s="47" t="s">
        <v>640</v>
      </c>
      <c r="D178" s="47" t="s">
        <v>632</v>
      </c>
      <c r="E178" s="48">
        <v>500</v>
      </c>
      <c r="F178" s="49">
        <v>2499.1675</v>
      </c>
      <c r="G178" s="50">
        <v>2.8961199999999999E-3</v>
      </c>
      <c r="H178" s="40">
        <v>6.0787000000000004</v>
      </c>
      <c r="I178" s="208"/>
    </row>
    <row r="179" spans="1:9" x14ac:dyDescent="0.2">
      <c r="A179" s="51"/>
      <c r="B179" s="51"/>
      <c r="C179" s="52" t="s">
        <v>130</v>
      </c>
      <c r="D179" s="51"/>
      <c r="E179" s="51" t="s">
        <v>131</v>
      </c>
      <c r="F179" s="53">
        <v>2499.1675</v>
      </c>
      <c r="G179" s="54">
        <v>2.8961199999999999E-3</v>
      </c>
      <c r="H179" s="40" t="s">
        <v>131</v>
      </c>
      <c r="I179" s="208"/>
    </row>
    <row r="180" spans="1:9" x14ac:dyDescent="0.2">
      <c r="A180" s="51"/>
      <c r="B180" s="51"/>
      <c r="C180" s="55"/>
      <c r="D180" s="51"/>
      <c r="E180" s="51"/>
      <c r="F180" s="56"/>
      <c r="G180" s="56"/>
      <c r="H180" s="40" t="s">
        <v>131</v>
      </c>
      <c r="I180" s="208"/>
    </row>
    <row r="181" spans="1:9" x14ac:dyDescent="0.2">
      <c r="A181" s="51"/>
      <c r="B181" s="51"/>
      <c r="C181" s="52" t="s">
        <v>147</v>
      </c>
      <c r="D181" s="51"/>
      <c r="E181" s="51"/>
      <c r="F181" s="56"/>
      <c r="G181" s="56"/>
      <c r="H181" s="40" t="s">
        <v>131</v>
      </c>
      <c r="I181" s="208"/>
    </row>
    <row r="182" spans="1:9" x14ac:dyDescent="0.2">
      <c r="A182" s="51"/>
      <c r="B182" s="51"/>
      <c r="C182" s="52" t="s">
        <v>130</v>
      </c>
      <c r="D182" s="51"/>
      <c r="E182" s="51" t="s">
        <v>131</v>
      </c>
      <c r="F182" s="57" t="s">
        <v>133</v>
      </c>
      <c r="G182" s="54">
        <v>0</v>
      </c>
      <c r="H182" s="40" t="s">
        <v>131</v>
      </c>
      <c r="I182" s="208"/>
    </row>
    <row r="183" spans="1:9" x14ac:dyDescent="0.2">
      <c r="A183" s="51"/>
      <c r="B183" s="51"/>
      <c r="C183" s="55"/>
      <c r="D183" s="51"/>
      <c r="E183" s="51"/>
      <c r="F183" s="56"/>
      <c r="G183" s="56"/>
      <c r="H183" s="40" t="s">
        <v>131</v>
      </c>
      <c r="I183" s="208"/>
    </row>
    <row r="184" spans="1:9" x14ac:dyDescent="0.2">
      <c r="A184" s="51"/>
      <c r="B184" s="51"/>
      <c r="C184" s="52" t="s">
        <v>148</v>
      </c>
      <c r="D184" s="51"/>
      <c r="E184" s="51"/>
      <c r="F184" s="56"/>
      <c r="G184" s="56"/>
      <c r="H184" s="40" t="s">
        <v>131</v>
      </c>
      <c r="I184" s="208"/>
    </row>
    <row r="185" spans="1:9" x14ac:dyDescent="0.2">
      <c r="A185" s="46">
        <v>1</v>
      </c>
      <c r="B185" s="47"/>
      <c r="C185" s="47" t="s">
        <v>149</v>
      </c>
      <c r="D185" s="47"/>
      <c r="E185" s="58"/>
      <c r="F185" s="49">
        <v>44492.542363961002</v>
      </c>
      <c r="G185" s="50">
        <v>5.1559500000000001E-2</v>
      </c>
      <c r="H185" s="40">
        <v>5.28</v>
      </c>
      <c r="I185" s="208"/>
    </row>
    <row r="186" spans="1:9" x14ac:dyDescent="0.2">
      <c r="A186" s="51"/>
      <c r="B186" s="51"/>
      <c r="C186" s="52" t="s">
        <v>130</v>
      </c>
      <c r="D186" s="51"/>
      <c r="E186" s="51" t="s">
        <v>131</v>
      </c>
      <c r="F186" s="53">
        <v>44492.542363961002</v>
      </c>
      <c r="G186" s="54">
        <v>5.1559500000000001E-2</v>
      </c>
      <c r="H186" s="40" t="s">
        <v>131</v>
      </c>
      <c r="I186" s="208"/>
    </row>
    <row r="187" spans="1:9" x14ac:dyDescent="0.2">
      <c r="A187" s="51"/>
      <c r="B187" s="51"/>
      <c r="C187" s="55"/>
      <c r="D187" s="51"/>
      <c r="E187" s="51"/>
      <c r="F187" s="56"/>
      <c r="G187" s="56"/>
      <c r="H187" s="40" t="s">
        <v>131</v>
      </c>
      <c r="I187" s="208"/>
    </row>
    <row r="188" spans="1:9" x14ac:dyDescent="0.2">
      <c r="A188" s="51"/>
      <c r="B188" s="51"/>
      <c r="C188" s="52" t="s">
        <v>150</v>
      </c>
      <c r="D188" s="51"/>
      <c r="E188" s="51"/>
      <c r="F188" s="53">
        <v>65896.637363960996</v>
      </c>
      <c r="G188" s="54">
        <v>7.6363310000000004E-2</v>
      </c>
      <c r="H188" s="40" t="s">
        <v>131</v>
      </c>
      <c r="I188" s="208"/>
    </row>
    <row r="189" spans="1:9" x14ac:dyDescent="0.2">
      <c r="A189" s="51"/>
      <c r="B189" s="51"/>
      <c r="C189" s="56"/>
      <c r="D189" s="51"/>
      <c r="E189" s="51"/>
      <c r="F189" s="51"/>
      <c r="G189" s="51"/>
      <c r="H189" s="40" t="s">
        <v>131</v>
      </c>
      <c r="I189" s="208"/>
    </row>
    <row r="190" spans="1:9" x14ac:dyDescent="0.2">
      <c r="A190" s="51"/>
      <c r="B190" s="51"/>
      <c r="C190" s="52" t="s">
        <v>151</v>
      </c>
      <c r="D190" s="51"/>
      <c r="E190" s="51"/>
      <c r="F190" s="51"/>
      <c r="G190" s="51"/>
      <c r="H190" s="40" t="s">
        <v>131</v>
      </c>
      <c r="I190" s="208"/>
    </row>
    <row r="191" spans="1:9" x14ac:dyDescent="0.2">
      <c r="A191" s="51"/>
      <c r="B191" s="51"/>
      <c r="C191" s="52" t="s">
        <v>152</v>
      </c>
      <c r="D191" s="51"/>
      <c r="E191" s="51"/>
      <c r="F191" s="51"/>
      <c r="G191" s="51"/>
      <c r="H191" s="40" t="s">
        <v>131</v>
      </c>
      <c r="I191" s="208"/>
    </row>
    <row r="192" spans="1:9" x14ac:dyDescent="0.2">
      <c r="A192" s="46">
        <v>1</v>
      </c>
      <c r="B192" s="47" t="s">
        <v>471</v>
      </c>
      <c r="C192" s="47" t="s">
        <v>472</v>
      </c>
      <c r="D192" s="47"/>
      <c r="E192" s="97">
        <v>69857221.264300004</v>
      </c>
      <c r="F192" s="49">
        <v>11119.942338073</v>
      </c>
      <c r="G192" s="50">
        <v>1.2886170000000001E-2</v>
      </c>
      <c r="H192" s="40" t="s">
        <v>131</v>
      </c>
      <c r="I192" s="208"/>
    </row>
    <row r="193" spans="1:10" x14ac:dyDescent="0.2">
      <c r="A193" s="51"/>
      <c r="B193" s="51"/>
      <c r="C193" s="52" t="s">
        <v>130</v>
      </c>
      <c r="D193" s="51"/>
      <c r="E193" s="51" t="s">
        <v>131</v>
      </c>
      <c r="F193" s="53">
        <v>11119.942338073</v>
      </c>
      <c r="G193" s="54">
        <v>1.2886170000000001E-2</v>
      </c>
      <c r="H193" s="40" t="s">
        <v>131</v>
      </c>
      <c r="I193" s="208"/>
    </row>
    <row r="194" spans="1:10" x14ac:dyDescent="0.2">
      <c r="A194" s="51"/>
      <c r="B194" s="51"/>
      <c r="C194" s="55"/>
      <c r="D194" s="51"/>
      <c r="E194" s="51"/>
      <c r="F194" s="56"/>
      <c r="G194" s="56"/>
      <c r="H194" s="40" t="s">
        <v>131</v>
      </c>
      <c r="I194" s="208"/>
    </row>
    <row r="195" spans="1:10" x14ac:dyDescent="0.2">
      <c r="A195" s="51"/>
      <c r="B195" s="51"/>
      <c r="C195" s="52" t="s">
        <v>153</v>
      </c>
      <c r="D195" s="51"/>
      <c r="E195" s="51"/>
      <c r="F195" s="51"/>
      <c r="G195" s="51"/>
      <c r="H195" s="40" t="s">
        <v>131</v>
      </c>
      <c r="I195" s="208"/>
    </row>
    <row r="196" spans="1:10" x14ac:dyDescent="0.2">
      <c r="A196" s="51"/>
      <c r="B196" s="51"/>
      <c r="C196" s="52" t="s">
        <v>154</v>
      </c>
      <c r="D196" s="51"/>
      <c r="E196" s="51"/>
      <c r="F196" s="51"/>
      <c r="G196" s="51"/>
      <c r="H196" s="40" t="s">
        <v>131</v>
      </c>
      <c r="I196" s="208"/>
    </row>
    <row r="197" spans="1:10" x14ac:dyDescent="0.2">
      <c r="A197" s="51"/>
      <c r="B197" s="51"/>
      <c r="C197" s="52" t="s">
        <v>130</v>
      </c>
      <c r="D197" s="51"/>
      <c r="E197" s="51" t="s">
        <v>131</v>
      </c>
      <c r="F197" s="57" t="s">
        <v>133</v>
      </c>
      <c r="G197" s="54">
        <v>0</v>
      </c>
      <c r="H197" s="40" t="s">
        <v>131</v>
      </c>
      <c r="I197" s="208"/>
    </row>
    <row r="198" spans="1:10" x14ac:dyDescent="0.2">
      <c r="A198" s="51"/>
      <c r="B198" s="51"/>
      <c r="C198" s="55"/>
      <c r="D198" s="51"/>
      <c r="E198" s="51"/>
      <c r="F198" s="56"/>
      <c r="G198" s="56"/>
      <c r="H198" s="40" t="s">
        <v>131</v>
      </c>
      <c r="I198" s="208"/>
    </row>
    <row r="199" spans="1:10" x14ac:dyDescent="0.2">
      <c r="A199" s="51"/>
      <c r="B199" s="51"/>
      <c r="C199" s="52" t="s">
        <v>155</v>
      </c>
      <c r="D199" s="51"/>
      <c r="E199" s="51"/>
      <c r="F199" s="56"/>
      <c r="G199" s="56"/>
      <c r="H199" s="40" t="s">
        <v>131</v>
      </c>
      <c r="I199" s="208"/>
    </row>
    <row r="200" spans="1:10" x14ac:dyDescent="0.2">
      <c r="A200" s="51"/>
      <c r="B200" s="51"/>
      <c r="C200" s="52" t="s">
        <v>130</v>
      </c>
      <c r="D200" s="51"/>
      <c r="E200" s="51" t="s">
        <v>131</v>
      </c>
      <c r="F200" s="57" t="s">
        <v>133</v>
      </c>
      <c r="G200" s="54">
        <v>0</v>
      </c>
      <c r="H200" s="40" t="s">
        <v>131</v>
      </c>
      <c r="I200" s="208"/>
    </row>
    <row r="201" spans="1:10" x14ac:dyDescent="0.2">
      <c r="A201" s="51"/>
      <c r="B201" s="51"/>
      <c r="C201" s="55"/>
      <c r="D201" s="51"/>
      <c r="E201" s="51"/>
      <c r="F201" s="56"/>
      <c r="G201" s="56"/>
      <c r="H201" s="40" t="s">
        <v>131</v>
      </c>
      <c r="I201" s="208"/>
    </row>
    <row r="202" spans="1:10" x14ac:dyDescent="0.2">
      <c r="A202" s="58"/>
      <c r="B202" s="47"/>
      <c r="C202" s="47" t="s">
        <v>641</v>
      </c>
      <c r="D202" s="47"/>
      <c r="E202" s="58"/>
      <c r="F202" s="49">
        <v>2024.9985782000001</v>
      </c>
      <c r="G202" s="50">
        <v>2.3466400000000001E-3</v>
      </c>
      <c r="H202" s="40" t="s">
        <v>131</v>
      </c>
      <c r="I202" s="208"/>
    </row>
    <row r="203" spans="1:10" x14ac:dyDescent="0.2">
      <c r="A203" s="58"/>
      <c r="B203" s="47"/>
      <c r="C203" s="78" t="s">
        <v>984</v>
      </c>
      <c r="D203" s="47"/>
      <c r="E203" s="58"/>
      <c r="F203" s="49">
        <f>26459.36129563+F98</f>
        <v>-13338.666079369999</v>
      </c>
      <c r="G203" s="50">
        <f>F203/F204</f>
        <v>-1.5457308113395202E-2</v>
      </c>
      <c r="H203" s="40" t="s">
        <v>131</v>
      </c>
      <c r="I203" s="208"/>
    </row>
    <row r="204" spans="1:10" x14ac:dyDescent="0.2">
      <c r="A204" s="55"/>
      <c r="B204" s="55"/>
      <c r="C204" s="52" t="s">
        <v>157</v>
      </c>
      <c r="D204" s="56"/>
      <c r="E204" s="56"/>
      <c r="F204" s="53">
        <f>F203+F202+F193+F188+F167+F100</f>
        <v>862935.89941516391</v>
      </c>
      <c r="G204" s="59">
        <f>G203+G202+G193+G188+G167+G100</f>
        <v>0.99999460160329523</v>
      </c>
      <c r="H204" s="40" t="s">
        <v>131</v>
      </c>
      <c r="I204" s="208"/>
    </row>
    <row r="205" spans="1:10" x14ac:dyDescent="0.2">
      <c r="A205" s="60"/>
      <c r="B205" s="60"/>
      <c r="C205" s="61"/>
      <c r="D205" s="62"/>
      <c r="E205" s="62"/>
      <c r="F205" s="63"/>
      <c r="G205" s="64"/>
      <c r="H205" s="65"/>
    </row>
    <row r="206" spans="1:10" x14ac:dyDescent="0.2">
      <c r="A206" s="60"/>
      <c r="B206" s="259" t="s">
        <v>933</v>
      </c>
      <c r="C206" s="259"/>
      <c r="D206" s="259"/>
      <c r="E206" s="259"/>
      <c r="F206" s="259"/>
      <c r="G206" s="259"/>
      <c r="H206" s="259"/>
      <c r="J206" s="67"/>
    </row>
    <row r="207" spans="1:10" x14ac:dyDescent="0.2">
      <c r="A207" s="60"/>
      <c r="B207" s="259" t="s">
        <v>934</v>
      </c>
      <c r="C207" s="259"/>
      <c r="D207" s="259"/>
      <c r="E207" s="259"/>
      <c r="F207" s="259"/>
      <c r="G207" s="259"/>
      <c r="H207" s="259"/>
      <c r="J207" s="67"/>
    </row>
    <row r="208" spans="1:10" x14ac:dyDescent="0.2">
      <c r="A208" s="60"/>
      <c r="B208" s="259" t="s">
        <v>935</v>
      </c>
      <c r="C208" s="259"/>
      <c r="D208" s="259"/>
      <c r="E208" s="259"/>
      <c r="F208" s="259"/>
      <c r="G208" s="259"/>
      <c r="H208" s="259"/>
      <c r="J208" s="67"/>
    </row>
    <row r="209" spans="1:17" s="69" customFormat="1" ht="52.5" customHeight="1" x14ac:dyDescent="0.25">
      <c r="A209" s="68"/>
      <c r="B209" s="263" t="s">
        <v>936</v>
      </c>
      <c r="C209" s="263"/>
      <c r="D209" s="263"/>
      <c r="E209" s="263"/>
      <c r="F209" s="263"/>
      <c r="G209" s="263"/>
      <c r="H209" s="263"/>
      <c r="I209"/>
      <c r="J209" s="67"/>
      <c r="K209"/>
      <c r="L209"/>
      <c r="M209"/>
      <c r="N209"/>
      <c r="O209"/>
      <c r="P209"/>
      <c r="Q209"/>
    </row>
    <row r="210" spans="1:17" x14ac:dyDescent="0.2">
      <c r="A210" s="60"/>
      <c r="B210" s="259" t="s">
        <v>937</v>
      </c>
      <c r="C210" s="259"/>
      <c r="D210" s="259"/>
      <c r="E210" s="259"/>
      <c r="F210" s="259"/>
      <c r="G210" s="259"/>
      <c r="H210" s="259"/>
      <c r="J210" s="67"/>
    </row>
    <row r="211" spans="1:17" x14ac:dyDescent="0.2">
      <c r="A211" s="60"/>
      <c r="B211" s="60"/>
      <c r="C211" s="60"/>
      <c r="D211" s="62"/>
      <c r="E211" s="62"/>
      <c r="F211" s="62"/>
      <c r="G211" s="62"/>
    </row>
    <row r="212" spans="1:17" x14ac:dyDescent="0.2">
      <c r="A212" s="60"/>
      <c r="B212" s="260" t="s">
        <v>158</v>
      </c>
      <c r="C212" s="261"/>
      <c r="D212" s="262"/>
      <c r="E212" s="70"/>
      <c r="F212" s="62"/>
      <c r="G212" s="62"/>
    </row>
    <row r="213" spans="1:17" ht="27.75" customHeight="1" x14ac:dyDescent="0.2">
      <c r="A213" s="60"/>
      <c r="B213" s="254" t="s">
        <v>159</v>
      </c>
      <c r="C213" s="255"/>
      <c r="D213" s="71" t="s">
        <v>985</v>
      </c>
      <c r="E213" s="70"/>
      <c r="F213" s="62"/>
      <c r="G213" s="62"/>
    </row>
    <row r="214" spans="1:17" x14ac:dyDescent="0.2">
      <c r="A214" s="60"/>
      <c r="B214" s="254" t="s">
        <v>939</v>
      </c>
      <c r="C214" s="255"/>
      <c r="D214" s="71" t="str">
        <f>"Rs. "&amp;TEXT(F73,"0.00")&amp;" lacs/ #"</f>
        <v>Rs. 4.77 lacs/ #</v>
      </c>
      <c r="E214" s="70"/>
      <c r="F214" s="62"/>
      <c r="G214" s="62"/>
    </row>
    <row r="215" spans="1:17" x14ac:dyDescent="0.2">
      <c r="A215" s="60"/>
      <c r="B215" s="254" t="s">
        <v>161</v>
      </c>
      <c r="C215" s="255"/>
      <c r="D215" s="72" t="s">
        <v>131</v>
      </c>
      <c r="E215" s="70"/>
      <c r="F215" s="62"/>
      <c r="G215" s="62"/>
    </row>
    <row r="216" spans="1:17" x14ac:dyDescent="0.2">
      <c r="A216" s="73"/>
      <c r="B216" s="74" t="s">
        <v>131</v>
      </c>
      <c r="C216" s="74" t="s">
        <v>940</v>
      </c>
      <c r="D216" s="74" t="s">
        <v>162</v>
      </c>
      <c r="E216" s="73"/>
      <c r="F216" s="73"/>
      <c r="G216" s="73"/>
      <c r="H216" s="73"/>
      <c r="J216" s="67"/>
    </row>
    <row r="217" spans="1:17" x14ac:dyDescent="0.2">
      <c r="A217" s="73"/>
      <c r="B217" s="75" t="s">
        <v>163</v>
      </c>
      <c r="C217" s="76">
        <v>46142</v>
      </c>
      <c r="D217" s="76">
        <v>46173</v>
      </c>
      <c r="E217" s="73"/>
      <c r="F217" s="73"/>
      <c r="G217" s="73"/>
      <c r="J217" s="67"/>
    </row>
    <row r="218" spans="1:17" x14ac:dyDescent="0.2">
      <c r="A218" s="77"/>
      <c r="B218" s="78" t="s">
        <v>164</v>
      </c>
      <c r="C218" s="79">
        <v>181.49170000000001</v>
      </c>
      <c r="D218" s="79">
        <v>179.45349999999999</v>
      </c>
      <c r="E218" s="77"/>
      <c r="F218" s="80"/>
      <c r="G218" s="81"/>
    </row>
    <row r="219" spans="1:17" ht="25.5" x14ac:dyDescent="0.2">
      <c r="A219" s="77"/>
      <c r="B219" s="78" t="s">
        <v>986</v>
      </c>
      <c r="C219" s="79">
        <v>39.0608</v>
      </c>
      <c r="D219" s="79">
        <v>38.272399999999998</v>
      </c>
      <c r="E219" s="77"/>
      <c r="F219" s="80"/>
      <c r="G219" s="81"/>
    </row>
    <row r="220" spans="1:17" x14ac:dyDescent="0.2">
      <c r="A220" s="77"/>
      <c r="B220" s="78" t="s">
        <v>165</v>
      </c>
      <c r="C220" s="79">
        <v>157.017</v>
      </c>
      <c r="D220" s="79">
        <v>155.11799999999999</v>
      </c>
      <c r="E220" s="77"/>
      <c r="F220" s="80"/>
      <c r="G220" s="81"/>
    </row>
    <row r="221" spans="1:17" ht="25.5" x14ac:dyDescent="0.2">
      <c r="A221" s="77"/>
      <c r="B221" s="78" t="s">
        <v>987</v>
      </c>
      <c r="C221" s="79">
        <v>24.9666</v>
      </c>
      <c r="D221" s="79">
        <v>24.414899999999999</v>
      </c>
      <c r="E221" s="77"/>
      <c r="F221" s="80"/>
      <c r="G221" s="81"/>
    </row>
    <row r="222" spans="1:17" x14ac:dyDescent="0.2">
      <c r="A222" s="77"/>
      <c r="B222" s="77"/>
      <c r="C222" s="77"/>
      <c r="D222" s="77"/>
      <c r="E222" s="77"/>
      <c r="F222" s="77"/>
      <c r="G222" s="77"/>
    </row>
    <row r="223" spans="1:17" x14ac:dyDescent="0.2">
      <c r="A223" s="77"/>
      <c r="B223" s="299" t="s">
        <v>166</v>
      </c>
      <c r="C223" s="300"/>
      <c r="D223" s="52" t="s">
        <v>131</v>
      </c>
      <c r="E223" s="77"/>
      <c r="F223" s="77"/>
      <c r="G223" s="77"/>
    </row>
    <row r="224" spans="1:17" x14ac:dyDescent="0.2">
      <c r="A224" s="77"/>
      <c r="B224" s="182" t="s">
        <v>163</v>
      </c>
      <c r="C224" s="183" t="s">
        <v>642</v>
      </c>
      <c r="D224" s="183" t="s">
        <v>643</v>
      </c>
      <c r="E224" s="77"/>
      <c r="F224" s="77"/>
      <c r="G224" s="77"/>
    </row>
    <row r="225" spans="1:17" ht="25.5" x14ac:dyDescent="0.2">
      <c r="A225" s="77"/>
      <c r="B225" s="78" t="s">
        <v>986</v>
      </c>
      <c r="C225" s="184">
        <v>0.35</v>
      </c>
      <c r="D225" s="184">
        <v>0.35</v>
      </c>
      <c r="E225" s="77"/>
      <c r="F225" s="80"/>
      <c r="G225" s="81"/>
    </row>
    <row r="226" spans="1:17" ht="25.5" x14ac:dyDescent="0.2">
      <c r="A226" s="77"/>
      <c r="B226" s="78" t="s">
        <v>987</v>
      </c>
      <c r="C226" s="184">
        <v>0.25</v>
      </c>
      <c r="D226" s="184">
        <v>0.25</v>
      </c>
      <c r="E226" s="77"/>
      <c r="F226" s="80"/>
      <c r="G226" s="81"/>
    </row>
    <row r="227" spans="1:17" x14ac:dyDescent="0.2">
      <c r="A227" s="77"/>
      <c r="B227" s="185"/>
      <c r="C227" s="185"/>
      <c r="D227" s="186"/>
      <c r="E227" s="77"/>
      <c r="F227" s="80"/>
      <c r="G227" s="81"/>
    </row>
    <row r="228" spans="1:17" x14ac:dyDescent="0.2">
      <c r="A228" s="73"/>
      <c r="B228" s="254" t="s">
        <v>167</v>
      </c>
      <c r="C228" s="255"/>
      <c r="D228" s="209" t="s">
        <v>1057</v>
      </c>
      <c r="E228" s="83"/>
      <c r="F228" s="73"/>
      <c r="G228" s="73"/>
    </row>
    <row r="229" spans="1:17" x14ac:dyDescent="0.2">
      <c r="A229" s="73"/>
      <c r="B229" s="254" t="s">
        <v>168</v>
      </c>
      <c r="C229" s="255"/>
      <c r="D229" s="71" t="s">
        <v>160</v>
      </c>
      <c r="E229" s="83"/>
      <c r="F229" s="73"/>
      <c r="G229" s="73"/>
    </row>
    <row r="230" spans="1:17" x14ac:dyDescent="0.2">
      <c r="A230" s="73"/>
      <c r="B230" s="254" t="s">
        <v>169</v>
      </c>
      <c r="C230" s="255"/>
      <c r="D230" s="71" t="s">
        <v>160</v>
      </c>
      <c r="E230" s="83"/>
      <c r="F230" s="73"/>
      <c r="G230" s="73"/>
    </row>
    <row r="231" spans="1:17" x14ac:dyDescent="0.2">
      <c r="A231" s="73"/>
      <c r="B231" s="254" t="s">
        <v>170</v>
      </c>
      <c r="C231" s="255"/>
      <c r="D231" s="84">
        <v>1.4191687158106336</v>
      </c>
      <c r="E231" s="73"/>
      <c r="F231" s="66"/>
      <c r="G231" s="85"/>
    </row>
    <row r="233" spans="1:17" s="174" customFormat="1" x14ac:dyDescent="0.2">
      <c r="B233" s="210" t="s">
        <v>1172</v>
      </c>
      <c r="C233" s="197"/>
      <c r="D233" s="197"/>
      <c r="E233" s="197"/>
      <c r="F233" s="197"/>
      <c r="G233" s="197"/>
      <c r="J233"/>
      <c r="K233"/>
      <c r="L233"/>
      <c r="M233"/>
      <c r="N233"/>
      <c r="O233"/>
      <c r="P233"/>
    </row>
    <row r="234" spans="1:17" ht="13.5" customHeight="1" x14ac:dyDescent="0.2">
      <c r="B234" s="286" t="s">
        <v>988</v>
      </c>
      <c r="C234" s="286" t="s">
        <v>989</v>
      </c>
      <c r="D234" s="289" t="s">
        <v>990</v>
      </c>
      <c r="E234" s="290"/>
      <c r="F234" s="291"/>
      <c r="G234" s="292" t="s">
        <v>991</v>
      </c>
      <c r="H234" s="293"/>
      <c r="I234" s="293"/>
      <c r="J234" s="294"/>
      <c r="K234" s="190"/>
      <c r="L234" s="190"/>
      <c r="M234" s="190"/>
      <c r="N234" s="190"/>
      <c r="O234" s="190"/>
      <c r="P234" s="190"/>
    </row>
    <row r="235" spans="1:17" ht="46.5" customHeight="1" x14ac:dyDescent="0.2">
      <c r="B235" s="287"/>
      <c r="C235" s="287"/>
      <c r="D235" s="295" t="s">
        <v>992</v>
      </c>
      <c r="E235" s="295" t="s">
        <v>993</v>
      </c>
      <c r="F235" s="295" t="s">
        <v>994</v>
      </c>
      <c r="G235" s="297" t="s">
        <v>995</v>
      </c>
      <c r="H235" s="298"/>
      <c r="I235" s="211"/>
      <c r="J235" s="295" t="s">
        <v>996</v>
      </c>
      <c r="K235" s="190"/>
      <c r="L235" s="190"/>
      <c r="M235" s="190"/>
      <c r="N235" s="190"/>
      <c r="O235" s="190"/>
      <c r="P235" s="190"/>
    </row>
    <row r="236" spans="1:17" ht="21" customHeight="1" x14ac:dyDescent="0.2">
      <c r="B236" s="288"/>
      <c r="C236" s="288"/>
      <c r="D236" s="296"/>
      <c r="E236" s="296"/>
      <c r="F236" s="296"/>
      <c r="G236" s="192" t="s">
        <v>997</v>
      </c>
      <c r="H236" s="192" t="s">
        <v>998</v>
      </c>
      <c r="I236" s="191"/>
      <c r="J236" s="296"/>
      <c r="K236" s="190"/>
      <c r="L236" s="190"/>
      <c r="M236" s="190"/>
      <c r="N236" s="190"/>
      <c r="O236" s="190"/>
      <c r="P236" s="190"/>
    </row>
    <row r="237" spans="1:17" ht="13.5" x14ac:dyDescent="0.25">
      <c r="B237" s="193" t="s">
        <v>999</v>
      </c>
      <c r="C237" s="194" t="s">
        <v>1000</v>
      </c>
      <c r="D237" s="195">
        <v>977.7</v>
      </c>
      <c r="E237" s="1">
        <v>22.3</v>
      </c>
      <c r="F237" s="196">
        <f>D237+E237</f>
        <v>1000</v>
      </c>
      <c r="G237" s="2">
        <v>42.319693431000005</v>
      </c>
      <c r="H237" s="2">
        <v>26.66</v>
      </c>
      <c r="I237" s="2"/>
      <c r="J237" s="2">
        <f>G237+H237</f>
        <v>68.979693431000001</v>
      </c>
      <c r="K237" s="190"/>
      <c r="L237" s="190"/>
      <c r="M237" s="190"/>
      <c r="N237" s="190"/>
      <c r="O237" s="190"/>
      <c r="P237" s="190"/>
    </row>
    <row r="238" spans="1:17" ht="42" customHeight="1" x14ac:dyDescent="0.2">
      <c r="B238" s="280" t="s">
        <v>1001</v>
      </c>
      <c r="C238" s="280"/>
      <c r="D238" s="280"/>
      <c r="E238" s="280"/>
      <c r="F238" s="280"/>
      <c r="G238" s="280"/>
      <c r="H238" s="280"/>
      <c r="I238" s="280"/>
      <c r="J238" s="280"/>
      <c r="K238" s="201"/>
      <c r="L238" s="190"/>
      <c r="M238" s="190"/>
      <c r="N238" s="190"/>
      <c r="O238" s="190"/>
      <c r="P238" s="190"/>
    </row>
    <row r="239" spans="1:17" ht="13.5" x14ac:dyDescent="0.25">
      <c r="B239" s="103" t="s">
        <v>1002</v>
      </c>
      <c r="J239" s="190"/>
      <c r="K239" s="37"/>
      <c r="L239" s="190"/>
      <c r="M239" s="190"/>
      <c r="N239" s="190"/>
      <c r="O239" s="190"/>
      <c r="P239" s="190"/>
      <c r="Q239" s="190"/>
    </row>
    <row r="240" spans="1:17" x14ac:dyDescent="0.2">
      <c r="B240" s="20" t="s">
        <v>1003</v>
      </c>
      <c r="K240" s="37"/>
      <c r="L240" s="190"/>
      <c r="M240" s="190"/>
      <c r="N240" s="190"/>
      <c r="O240" s="190"/>
      <c r="P240" s="190"/>
    </row>
    <row r="241" spans="2:16" x14ac:dyDescent="0.2">
      <c r="B241" s="20"/>
      <c r="K241" s="37"/>
      <c r="L241" s="190"/>
      <c r="M241" s="190"/>
      <c r="N241" s="190"/>
      <c r="O241" s="190"/>
      <c r="P241" s="190"/>
    </row>
    <row r="242" spans="2:16" x14ac:dyDescent="0.2">
      <c r="B242" s="20" t="s">
        <v>1004</v>
      </c>
      <c r="K242" s="37"/>
      <c r="L242" s="190"/>
      <c r="M242" s="190"/>
      <c r="N242" s="190"/>
      <c r="O242" s="190"/>
      <c r="P242" s="190"/>
    </row>
    <row r="243" spans="2:16" x14ac:dyDescent="0.2">
      <c r="B243" s="20"/>
      <c r="K243" s="37"/>
      <c r="L243" s="190"/>
      <c r="M243" s="190"/>
      <c r="N243" s="190"/>
      <c r="O243" s="190"/>
      <c r="P243" s="190"/>
    </row>
    <row r="244" spans="2:16" x14ac:dyDescent="0.2">
      <c r="B244" s="20" t="s">
        <v>1005</v>
      </c>
      <c r="K244" s="37"/>
    </row>
    <row r="245" spans="2:16" s="174" customFormat="1" x14ac:dyDescent="0.2">
      <c r="B245" s="210"/>
      <c r="C245" s="197"/>
      <c r="D245" s="197"/>
      <c r="E245" s="197"/>
      <c r="F245" s="197"/>
      <c r="G245" s="197"/>
      <c r="J245"/>
      <c r="K245"/>
      <c r="L245"/>
      <c r="M245"/>
      <c r="N245"/>
      <c r="O245"/>
      <c r="P245"/>
    </row>
    <row r="246" spans="2:16" s="174" customFormat="1" x14ac:dyDescent="0.2">
      <c r="B246" s="212" t="s">
        <v>988</v>
      </c>
      <c r="C246" s="212" t="s">
        <v>989</v>
      </c>
      <c r="D246" s="281" t="s">
        <v>1006</v>
      </c>
      <c r="E246" s="282"/>
      <c r="F246" s="276" t="s">
        <v>1007</v>
      </c>
      <c r="G246" s="276"/>
      <c r="J246"/>
      <c r="K246"/>
      <c r="L246"/>
      <c r="M246"/>
      <c r="N246"/>
      <c r="O246"/>
      <c r="P246"/>
    </row>
    <row r="247" spans="2:16" s="174" customFormat="1" x14ac:dyDescent="0.2">
      <c r="B247" s="213" t="s">
        <v>1008</v>
      </c>
      <c r="C247" s="214" t="s">
        <v>1009</v>
      </c>
      <c r="D247" s="283">
        <v>0</v>
      </c>
      <c r="E247" s="284"/>
      <c r="F247" s="283">
        <v>0</v>
      </c>
      <c r="G247" s="284"/>
      <c r="J247"/>
      <c r="K247"/>
      <c r="L247"/>
      <c r="M247"/>
      <c r="N247"/>
      <c r="O247"/>
      <c r="P247"/>
    </row>
    <row r="248" spans="2:16" s="174" customFormat="1" x14ac:dyDescent="0.2">
      <c r="B248" s="273" t="s">
        <v>1010</v>
      </c>
      <c r="C248" s="274"/>
      <c r="D248" s="274"/>
      <c r="E248" s="274"/>
      <c r="F248" s="274"/>
      <c r="G248" s="275"/>
      <c r="J248"/>
      <c r="K248"/>
      <c r="L248"/>
      <c r="M248"/>
      <c r="N248"/>
      <c r="O248"/>
      <c r="P248"/>
    </row>
    <row r="249" spans="2:16" s="174" customFormat="1" x14ac:dyDescent="0.2">
      <c r="B249" s="276" t="s">
        <v>988</v>
      </c>
      <c r="C249" s="276" t="s">
        <v>989</v>
      </c>
      <c r="D249" s="273" t="s">
        <v>1011</v>
      </c>
      <c r="E249" s="274"/>
      <c r="F249" s="275"/>
      <c r="G249" s="213"/>
      <c r="J249"/>
      <c r="K249"/>
      <c r="L249"/>
      <c r="M249"/>
      <c r="N249"/>
      <c r="O249"/>
      <c r="P249"/>
    </row>
    <row r="250" spans="2:16" s="174" customFormat="1" ht="51" x14ac:dyDescent="0.2">
      <c r="B250" s="276"/>
      <c r="C250" s="276"/>
      <c r="D250" s="215" t="s">
        <v>1012</v>
      </c>
      <c r="E250" s="215" t="s">
        <v>1013</v>
      </c>
      <c r="F250" s="215" t="s">
        <v>1014</v>
      </c>
      <c r="G250" s="215" t="s">
        <v>1173</v>
      </c>
      <c r="H250" s="216"/>
      <c r="I250" s="216"/>
      <c r="J250"/>
      <c r="K250"/>
      <c r="L250"/>
      <c r="M250"/>
      <c r="N250"/>
      <c r="O250"/>
      <c r="P250"/>
    </row>
    <row r="251" spans="2:16" s="174" customFormat="1" ht="15" x14ac:dyDescent="0.2">
      <c r="B251" s="217" t="s">
        <v>1008</v>
      </c>
      <c r="C251" s="214" t="s">
        <v>1009</v>
      </c>
      <c r="D251" s="218">
        <v>700</v>
      </c>
      <c r="E251" s="218">
        <v>24.098357999999998</v>
      </c>
      <c r="F251" s="219">
        <v>724.09835799999996</v>
      </c>
      <c r="G251" s="220">
        <f>F251/F204</f>
        <v>8.3911024966135019E-4</v>
      </c>
      <c r="H251" s="221"/>
      <c r="I251" s="221"/>
      <c r="J251"/>
      <c r="K251"/>
      <c r="L251"/>
      <c r="M251"/>
      <c r="N251"/>
      <c r="O251"/>
      <c r="P251"/>
    </row>
    <row r="252" spans="2:16" s="174" customFormat="1" ht="29.25" customHeight="1" x14ac:dyDescent="0.2">
      <c r="B252" s="277" t="s">
        <v>1015</v>
      </c>
      <c r="C252" s="278"/>
      <c r="D252" s="278"/>
      <c r="E252" s="278"/>
      <c r="F252" s="278"/>
      <c r="G252" s="279"/>
      <c r="J252"/>
      <c r="K252"/>
      <c r="L252"/>
      <c r="M252"/>
      <c r="N252"/>
      <c r="O252"/>
      <c r="P252"/>
    </row>
    <row r="253" spans="2:16" s="174" customFormat="1" x14ac:dyDescent="0.2">
      <c r="J253"/>
      <c r="K253"/>
      <c r="L253"/>
      <c r="M253"/>
      <c r="N253"/>
      <c r="O253"/>
      <c r="P253"/>
    </row>
    <row r="254" spans="2:16" s="174" customFormat="1" x14ac:dyDescent="0.2">
      <c r="B254" s="270" t="s">
        <v>1016</v>
      </c>
      <c r="C254" s="271"/>
      <c r="D254" s="272"/>
      <c r="J254"/>
      <c r="K254"/>
      <c r="L254"/>
      <c r="M254"/>
      <c r="N254"/>
      <c r="O254"/>
      <c r="P254"/>
    </row>
    <row r="255" spans="2:16" s="174" customFormat="1" x14ac:dyDescent="0.2">
      <c r="B255" s="269" t="s">
        <v>1017</v>
      </c>
      <c r="C255" s="269"/>
      <c r="D255" s="165" t="s">
        <v>473</v>
      </c>
      <c r="J255"/>
      <c r="K255"/>
      <c r="L255"/>
      <c r="M255"/>
      <c r="N255"/>
      <c r="O255"/>
      <c r="P255"/>
    </row>
    <row r="256" spans="2:16" s="174" customFormat="1" x14ac:dyDescent="0.2">
      <c r="B256" s="269" t="s">
        <v>1018</v>
      </c>
      <c r="C256" s="269"/>
      <c r="D256" s="165"/>
      <c r="J256"/>
      <c r="K256"/>
      <c r="L256"/>
      <c r="M256"/>
      <c r="N256"/>
      <c r="O256"/>
      <c r="P256"/>
    </row>
    <row r="257" spans="2:16" s="174" customFormat="1" x14ac:dyDescent="0.2">
      <c r="B257" s="266"/>
      <c r="C257" s="268"/>
      <c r="D257" s="100"/>
      <c r="J257"/>
      <c r="K257"/>
      <c r="L257"/>
      <c r="M257"/>
      <c r="N257"/>
      <c r="O257"/>
      <c r="P257"/>
    </row>
    <row r="258" spans="2:16" s="174" customFormat="1" x14ac:dyDescent="0.2">
      <c r="B258" s="269" t="s">
        <v>1019</v>
      </c>
      <c r="C258" s="269"/>
      <c r="D258" s="101">
        <v>6.9007556872292346</v>
      </c>
      <c r="J258"/>
      <c r="K258"/>
      <c r="L258"/>
      <c r="M258"/>
      <c r="N258"/>
      <c r="O258"/>
      <c r="P258"/>
    </row>
    <row r="259" spans="2:16" s="174" customFormat="1" x14ac:dyDescent="0.2">
      <c r="B259" s="266"/>
      <c r="C259" s="268"/>
      <c r="D259" s="222"/>
      <c r="J259"/>
      <c r="K259"/>
      <c r="L259"/>
      <c r="M259"/>
      <c r="N259"/>
      <c r="O259"/>
      <c r="P259"/>
    </row>
    <row r="260" spans="2:16" s="174" customFormat="1" x14ac:dyDescent="0.2">
      <c r="B260" s="269" t="s">
        <v>1020</v>
      </c>
      <c r="C260" s="269"/>
      <c r="D260" s="101">
        <v>2.8118279446970331</v>
      </c>
      <c r="J260"/>
      <c r="K260"/>
      <c r="L260"/>
      <c r="M260"/>
      <c r="N260"/>
      <c r="O260"/>
      <c r="P260"/>
    </row>
    <row r="261" spans="2:16" s="174" customFormat="1" x14ac:dyDescent="0.2">
      <c r="B261" s="269" t="s">
        <v>1021</v>
      </c>
      <c r="C261" s="269"/>
      <c r="D261" s="101">
        <v>4.0513659304455851</v>
      </c>
      <c r="J261"/>
      <c r="K261"/>
      <c r="L261"/>
      <c r="M261"/>
      <c r="N261"/>
      <c r="O261"/>
      <c r="P261"/>
    </row>
    <row r="262" spans="2:16" s="174" customFormat="1" x14ac:dyDescent="0.2">
      <c r="B262" s="266"/>
      <c r="C262" s="268"/>
      <c r="D262" s="100"/>
      <c r="J262"/>
      <c r="K262"/>
      <c r="L262"/>
      <c r="M262"/>
      <c r="N262"/>
      <c r="O262"/>
      <c r="P262"/>
    </row>
    <row r="263" spans="2:16" s="174" customFormat="1" x14ac:dyDescent="0.2">
      <c r="B263" s="269" t="s">
        <v>1022</v>
      </c>
      <c r="C263" s="269"/>
      <c r="D263" s="102" t="s">
        <v>1174</v>
      </c>
      <c r="J263"/>
      <c r="K263"/>
      <c r="L263"/>
      <c r="M263"/>
      <c r="N263"/>
      <c r="O263"/>
      <c r="P263"/>
    </row>
    <row r="264" spans="2:16" s="174" customFormat="1" x14ac:dyDescent="0.2">
      <c r="B264" s="266" t="s">
        <v>1023</v>
      </c>
      <c r="C264" s="267"/>
      <c r="D264" s="268"/>
      <c r="J264"/>
      <c r="K264"/>
      <c r="L264"/>
      <c r="M264"/>
      <c r="N264"/>
      <c r="O264"/>
      <c r="P264"/>
    </row>
    <row r="266" spans="2:16" x14ac:dyDescent="0.2">
      <c r="B266" s="256" t="s">
        <v>944</v>
      </c>
      <c r="C266" s="256"/>
    </row>
    <row r="268" spans="2:16" ht="153.75" customHeight="1" x14ac:dyDescent="0.2"/>
    <row r="271" spans="2:16" x14ac:dyDescent="0.2">
      <c r="B271" s="86" t="s">
        <v>945</v>
      </c>
      <c r="C271" s="87"/>
      <c r="D271" s="86"/>
    </row>
    <row r="272" spans="2:16" x14ac:dyDescent="0.2">
      <c r="B272" s="86" t="s">
        <v>1024</v>
      </c>
      <c r="D272" s="86"/>
    </row>
    <row r="273" spans="2:8" ht="165" customHeight="1" x14ac:dyDescent="0.2"/>
    <row r="275" spans="2:8" ht="12.75" customHeight="1" x14ac:dyDescent="0.2"/>
    <row r="276" spans="2:8" ht="13.5" x14ac:dyDescent="0.25">
      <c r="B276" s="103" t="s">
        <v>1057</v>
      </c>
      <c r="C276" s="104"/>
      <c r="D276" s="104"/>
      <c r="E276" s="104"/>
      <c r="F276" s="104"/>
      <c r="G276" s="104"/>
      <c r="H276" s="104"/>
    </row>
    <row r="277" spans="2:8" ht="13.5" x14ac:dyDescent="0.25">
      <c r="B277" s="265" t="s">
        <v>1176</v>
      </c>
      <c r="C277" s="265"/>
      <c r="D277" s="265"/>
      <c r="E277" s="265"/>
      <c r="F277" s="265"/>
      <c r="G277" s="265"/>
      <c r="H277" s="104"/>
    </row>
    <row r="278" spans="2:8" ht="13.5" x14ac:dyDescent="0.25">
      <c r="B278" s="265" t="s">
        <v>1177</v>
      </c>
      <c r="C278" s="265"/>
      <c r="D278" s="265"/>
      <c r="E278" s="265"/>
      <c r="F278" s="265"/>
      <c r="G278" s="265"/>
      <c r="H278" s="104"/>
    </row>
    <row r="279" spans="2:8" ht="13.5" x14ac:dyDescent="0.25">
      <c r="B279" s="103"/>
      <c r="C279" s="103"/>
      <c r="D279" s="103"/>
      <c r="E279" s="103"/>
      <c r="F279" s="103"/>
      <c r="G279" s="103"/>
      <c r="H279" s="104"/>
    </row>
    <row r="280" spans="2:8" ht="13.5" x14ac:dyDescent="0.25">
      <c r="B280" s="265" t="s">
        <v>1178</v>
      </c>
      <c r="C280" s="265"/>
      <c r="D280" s="265"/>
      <c r="E280" s="265"/>
      <c r="F280" s="265"/>
      <c r="G280" s="265"/>
      <c r="H280" s="104"/>
    </row>
    <row r="281" spans="2:8" ht="13.5" x14ac:dyDescent="0.25">
      <c r="B281" s="103" t="s">
        <v>1179</v>
      </c>
      <c r="C281" s="104"/>
      <c r="D281" s="104"/>
      <c r="E281" s="104"/>
      <c r="F281" s="104"/>
      <c r="G281" s="104"/>
      <c r="H281" s="104"/>
    </row>
    <row r="282" spans="2:8" ht="13.5" x14ac:dyDescent="0.25">
      <c r="B282" s="104"/>
      <c r="C282" s="104"/>
      <c r="D282" s="104"/>
      <c r="E282" s="104"/>
      <c r="F282" s="104"/>
      <c r="G282" s="104"/>
      <c r="H282" s="104"/>
    </row>
    <row r="283" spans="2:8" ht="40.5" x14ac:dyDescent="0.25">
      <c r="B283" s="120" t="s">
        <v>1180</v>
      </c>
      <c r="C283" s="120" t="s">
        <v>1181</v>
      </c>
      <c r="D283" s="120" t="s">
        <v>1182</v>
      </c>
      <c r="E283" s="121" t="s">
        <v>1183</v>
      </c>
      <c r="F283" s="121" t="s">
        <v>1184</v>
      </c>
      <c r="G283" s="121" t="s">
        <v>1185</v>
      </c>
      <c r="H283" s="103"/>
    </row>
    <row r="284" spans="2:8" ht="13.5" x14ac:dyDescent="0.25">
      <c r="B284" s="116" t="s">
        <v>473</v>
      </c>
      <c r="C284" s="116" t="s">
        <v>970</v>
      </c>
      <c r="D284" s="223" t="s">
        <v>1186</v>
      </c>
      <c r="E284" s="109">
        <v>942.63</v>
      </c>
      <c r="F284" s="110">
        <v>913.2</v>
      </c>
      <c r="G284" s="111">
        <v>245.93083039999999</v>
      </c>
      <c r="H284" s="104"/>
    </row>
    <row r="285" spans="2:8" ht="13.5" x14ac:dyDescent="0.25">
      <c r="B285" s="107" t="s">
        <v>473</v>
      </c>
      <c r="C285" s="107" t="s">
        <v>972</v>
      </c>
      <c r="D285" s="108" t="s">
        <v>1186</v>
      </c>
      <c r="E285" s="109">
        <v>415.63</v>
      </c>
      <c r="F285" s="110">
        <v>415.45</v>
      </c>
      <c r="G285" s="111">
        <v>268.54606799999999</v>
      </c>
      <c r="H285" s="104"/>
    </row>
    <row r="286" spans="2:8" ht="13.5" x14ac:dyDescent="0.25">
      <c r="B286" s="107" t="s">
        <v>473</v>
      </c>
      <c r="C286" s="107" t="s">
        <v>974</v>
      </c>
      <c r="D286" s="108" t="s">
        <v>1186</v>
      </c>
      <c r="E286" s="109">
        <v>1875.77</v>
      </c>
      <c r="F286" s="110">
        <v>1845</v>
      </c>
      <c r="G286" s="111">
        <v>841.37152880000008</v>
      </c>
      <c r="H286" s="104"/>
    </row>
    <row r="287" spans="2:8" ht="13.5" x14ac:dyDescent="0.25">
      <c r="B287" s="107" t="s">
        <v>473</v>
      </c>
      <c r="C287" s="107" t="s">
        <v>976</v>
      </c>
      <c r="D287" s="108" t="s">
        <v>1186</v>
      </c>
      <c r="E287" s="109">
        <v>747.43</v>
      </c>
      <c r="F287" s="110">
        <v>741</v>
      </c>
      <c r="G287" s="111">
        <v>876.50667085384623</v>
      </c>
      <c r="H287" s="104"/>
    </row>
    <row r="288" spans="2:8" ht="13.5" x14ac:dyDescent="0.25">
      <c r="B288" s="107" t="s">
        <v>473</v>
      </c>
      <c r="C288" s="107" t="s">
        <v>971</v>
      </c>
      <c r="D288" s="108" t="s">
        <v>1186</v>
      </c>
      <c r="E288" s="109">
        <v>2203.2600000000002</v>
      </c>
      <c r="F288" s="110">
        <v>2156.5</v>
      </c>
      <c r="G288" s="111">
        <v>232.74642</v>
      </c>
      <c r="H288" s="104"/>
    </row>
    <row r="289" spans="2:8" ht="13.5" x14ac:dyDescent="0.25">
      <c r="B289" s="107" t="s">
        <v>473</v>
      </c>
      <c r="C289" s="107" t="s">
        <v>978</v>
      </c>
      <c r="D289" s="108" t="s">
        <v>1186</v>
      </c>
      <c r="E289" s="109">
        <v>1265.22</v>
      </c>
      <c r="F289" s="110">
        <v>1270</v>
      </c>
      <c r="G289" s="111">
        <v>1643.7508499999999</v>
      </c>
      <c r="H289" s="104"/>
    </row>
    <row r="290" spans="2:8" ht="13.5" x14ac:dyDescent="0.25">
      <c r="B290" s="107" t="s">
        <v>473</v>
      </c>
      <c r="C290" s="107" t="s">
        <v>969</v>
      </c>
      <c r="D290" s="108" t="s">
        <v>1186</v>
      </c>
      <c r="E290" s="109">
        <v>4353.21</v>
      </c>
      <c r="F290" s="110">
        <v>4453</v>
      </c>
      <c r="G290" s="111">
        <v>218.7885157</v>
      </c>
      <c r="H290" s="104"/>
    </row>
    <row r="291" spans="2:8" ht="13.5" x14ac:dyDescent="0.25">
      <c r="B291" s="107" t="s">
        <v>473</v>
      </c>
      <c r="C291" s="107" t="s">
        <v>973</v>
      </c>
      <c r="D291" s="108" t="s">
        <v>1186</v>
      </c>
      <c r="E291" s="109">
        <v>385.96</v>
      </c>
      <c r="F291" s="110">
        <v>388.25</v>
      </c>
      <c r="G291" s="111">
        <v>296.93650000000002</v>
      </c>
      <c r="H291" s="104"/>
    </row>
    <row r="292" spans="2:8" ht="13.5" x14ac:dyDescent="0.25">
      <c r="B292" s="107" t="s">
        <v>473</v>
      </c>
      <c r="C292" s="107" t="s">
        <v>975</v>
      </c>
      <c r="D292" s="108" t="s">
        <v>1186</v>
      </c>
      <c r="E292" s="109">
        <v>3112.56</v>
      </c>
      <c r="F292" s="110">
        <v>3079.3</v>
      </c>
      <c r="G292" s="111">
        <v>1062.1071999999999</v>
      </c>
      <c r="H292" s="104"/>
    </row>
    <row r="293" spans="2:8" ht="13.5" x14ac:dyDescent="0.25">
      <c r="B293" s="107" t="s">
        <v>473</v>
      </c>
      <c r="C293" s="107" t="s">
        <v>968</v>
      </c>
      <c r="D293" s="108" t="s">
        <v>1186</v>
      </c>
      <c r="E293" s="109">
        <v>13250.52</v>
      </c>
      <c r="F293" s="110">
        <v>13273</v>
      </c>
      <c r="G293" s="111">
        <v>29.697687500000001</v>
      </c>
      <c r="H293" s="104"/>
    </row>
    <row r="294" spans="2:8" ht="13.5" x14ac:dyDescent="0.25">
      <c r="B294" s="107" t="s">
        <v>473</v>
      </c>
      <c r="C294" s="107" t="s">
        <v>977</v>
      </c>
      <c r="D294" s="108" t="s">
        <v>1186</v>
      </c>
      <c r="E294" s="109">
        <v>1348.62</v>
      </c>
      <c r="F294" s="110">
        <v>1329.9</v>
      </c>
      <c r="G294" s="111">
        <v>1441.6233525</v>
      </c>
      <c r="H294" s="104"/>
    </row>
    <row r="295" spans="2:8" ht="13.5" x14ac:dyDescent="0.25">
      <c r="B295" s="104"/>
      <c r="C295" s="104"/>
      <c r="D295" s="104"/>
      <c r="E295" s="104"/>
      <c r="F295" s="104"/>
      <c r="G295" s="112"/>
      <c r="H295" s="104"/>
    </row>
    <row r="296" spans="2:8" ht="13.5" x14ac:dyDescent="0.25">
      <c r="B296" s="103" t="s">
        <v>1187</v>
      </c>
      <c r="C296" s="104"/>
      <c r="D296" s="104"/>
      <c r="E296" s="113"/>
      <c r="F296" s="113"/>
      <c r="G296" s="113"/>
      <c r="H296" s="104"/>
    </row>
    <row r="297" spans="2:8" ht="13.5" x14ac:dyDescent="0.25">
      <c r="B297" s="104"/>
      <c r="C297" s="104"/>
      <c r="D297" s="104"/>
      <c r="E297" s="104"/>
      <c r="F297" s="104"/>
      <c r="G297" s="104"/>
      <c r="H297" s="104"/>
    </row>
    <row r="298" spans="2:8" ht="13.5" x14ac:dyDescent="0.25">
      <c r="B298" s="114" t="s">
        <v>1180</v>
      </c>
      <c r="C298" s="114" t="s">
        <v>1188</v>
      </c>
      <c r="D298" s="104"/>
      <c r="E298" s="104"/>
      <c r="F298" s="104"/>
      <c r="G298" s="104"/>
      <c r="H298" s="104"/>
    </row>
    <row r="299" spans="2:8" ht="13.5" x14ac:dyDescent="0.25">
      <c r="B299" s="107" t="s">
        <v>473</v>
      </c>
      <c r="C299" s="115">
        <v>4.6119339999999998</v>
      </c>
      <c r="D299" s="104"/>
      <c r="E299" s="104"/>
      <c r="F299" s="104"/>
      <c r="G299" s="104"/>
      <c r="H299" s="104"/>
    </row>
    <row r="300" spans="2:8" ht="13.5" x14ac:dyDescent="0.25">
      <c r="B300" s="104"/>
      <c r="C300" s="104"/>
      <c r="D300" s="104"/>
      <c r="E300" s="104"/>
      <c r="F300" s="104"/>
      <c r="G300" s="104"/>
      <c r="H300" s="104"/>
    </row>
    <row r="301" spans="2:8" ht="13.5" x14ac:dyDescent="0.25">
      <c r="B301" s="103" t="s">
        <v>1231</v>
      </c>
      <c r="C301" s="104"/>
      <c r="D301" s="104"/>
      <c r="E301" s="104"/>
      <c r="F301" s="104"/>
      <c r="G301" s="104"/>
      <c r="H301" s="104"/>
    </row>
    <row r="302" spans="2:8" ht="13.5" x14ac:dyDescent="0.25">
      <c r="B302" s="117"/>
      <c r="C302" s="118"/>
      <c r="D302" s="118"/>
      <c r="E302" s="104"/>
      <c r="F302" s="104"/>
      <c r="G302" s="119"/>
      <c r="H302" s="104"/>
    </row>
    <row r="303" spans="2:8" ht="13.5" x14ac:dyDescent="0.25">
      <c r="B303" s="103" t="s">
        <v>1195</v>
      </c>
      <c r="C303" s="118"/>
      <c r="D303" s="104"/>
      <c r="E303" s="104"/>
      <c r="F303" s="104"/>
      <c r="G303" s="104"/>
      <c r="H303" s="104"/>
    </row>
    <row r="304" spans="2:8" ht="13.5" x14ac:dyDescent="0.25">
      <c r="B304" s="117"/>
      <c r="C304" s="118"/>
      <c r="D304" s="104"/>
      <c r="E304" s="104"/>
      <c r="F304" s="104"/>
      <c r="G304" s="104"/>
      <c r="H304" s="104"/>
    </row>
    <row r="305" spans="2:8" ht="40.5" x14ac:dyDescent="0.25">
      <c r="B305" s="120" t="s">
        <v>1180</v>
      </c>
      <c r="C305" s="120" t="s">
        <v>1181</v>
      </c>
      <c r="D305" s="120" t="s">
        <v>1182</v>
      </c>
      <c r="E305" s="121" t="s">
        <v>1183</v>
      </c>
      <c r="F305" s="121" t="s">
        <v>1184</v>
      </c>
      <c r="G305" s="121" t="s">
        <v>1185</v>
      </c>
      <c r="H305" s="104"/>
    </row>
    <row r="306" spans="2:8" ht="13.5" x14ac:dyDescent="0.25">
      <c r="B306" s="116" t="s">
        <v>473</v>
      </c>
      <c r="C306" s="116" t="s">
        <v>967</v>
      </c>
      <c r="D306" s="122" t="s">
        <v>1196</v>
      </c>
      <c r="E306" s="123">
        <v>10285.98</v>
      </c>
      <c r="F306" s="123">
        <v>10276.5</v>
      </c>
      <c r="G306" s="123">
        <v>1149.558</v>
      </c>
      <c r="H306" s="104"/>
    </row>
    <row r="307" spans="2:8" ht="13.5" x14ac:dyDescent="0.25">
      <c r="B307" s="117"/>
      <c r="C307" s="118"/>
      <c r="D307" s="104"/>
      <c r="E307" s="104"/>
      <c r="F307" s="104"/>
      <c r="G307" s="104"/>
      <c r="H307" s="104"/>
    </row>
    <row r="308" spans="2:8" ht="13.5" x14ac:dyDescent="0.25">
      <c r="B308" s="103" t="s">
        <v>1197</v>
      </c>
      <c r="C308" s="104"/>
      <c r="D308" s="104"/>
      <c r="E308" s="104"/>
      <c r="F308" s="104"/>
      <c r="G308" s="104"/>
      <c r="H308" s="104"/>
    </row>
    <row r="309" spans="2:8" ht="13.5" x14ac:dyDescent="0.25">
      <c r="B309" s="104"/>
      <c r="C309" s="104"/>
      <c r="D309" s="104"/>
      <c r="E309" s="104"/>
      <c r="F309" s="104"/>
      <c r="G309" s="104"/>
      <c r="H309" s="104"/>
    </row>
    <row r="310" spans="2:8" ht="13.5" x14ac:dyDescent="0.25">
      <c r="B310" s="124" t="s">
        <v>1180</v>
      </c>
      <c r="C310" s="124" t="s">
        <v>1188</v>
      </c>
      <c r="D310" s="104"/>
      <c r="E310" s="104"/>
      <c r="F310" s="104"/>
      <c r="G310" s="104"/>
      <c r="H310" s="104"/>
    </row>
    <row r="311" spans="2:8" ht="13.5" x14ac:dyDescent="0.25">
      <c r="B311" s="125" t="s">
        <v>473</v>
      </c>
      <c r="C311" s="126">
        <v>0.71452599999999999</v>
      </c>
      <c r="D311" s="104"/>
      <c r="E311" s="104"/>
      <c r="F311" s="104"/>
      <c r="G311" s="104"/>
      <c r="H311" s="104"/>
    </row>
    <row r="312" spans="2:8" ht="13.5" x14ac:dyDescent="0.25">
      <c r="B312" s="117"/>
      <c r="C312" s="118"/>
      <c r="D312" s="104"/>
      <c r="E312" s="104"/>
      <c r="F312" s="104"/>
      <c r="G312" s="104"/>
      <c r="H312" s="104"/>
    </row>
    <row r="313" spans="2:8" ht="13.5" x14ac:dyDescent="0.25">
      <c r="B313" s="103" t="s">
        <v>1198</v>
      </c>
      <c r="C313" s="104"/>
      <c r="D313" s="104"/>
      <c r="E313" s="104"/>
      <c r="F313" s="104"/>
      <c r="G313" s="104"/>
      <c r="H313" s="104"/>
    </row>
    <row r="314" spans="2:8" ht="13.5" x14ac:dyDescent="0.25">
      <c r="B314" s="103"/>
      <c r="C314" s="104"/>
      <c r="D314" s="104"/>
      <c r="E314" s="104"/>
      <c r="F314" s="104"/>
      <c r="G314" s="104"/>
      <c r="H314" s="104"/>
    </row>
    <row r="315" spans="2:8" ht="121.5" x14ac:dyDescent="0.25">
      <c r="B315" s="120" t="s">
        <v>1180</v>
      </c>
      <c r="C315" s="121" t="s">
        <v>1190</v>
      </c>
      <c r="D315" s="121" t="s">
        <v>1191</v>
      </c>
      <c r="E315" s="121" t="s">
        <v>1192</v>
      </c>
      <c r="F315" s="121" t="s">
        <v>1199</v>
      </c>
      <c r="G315" s="121" t="s">
        <v>1200</v>
      </c>
      <c r="H315" s="24"/>
    </row>
    <row r="316" spans="2:8" ht="13.5" x14ac:dyDescent="0.25">
      <c r="B316" s="27" t="s">
        <v>473</v>
      </c>
      <c r="C316" s="127">
        <v>6118</v>
      </c>
      <c r="D316" s="127">
        <v>6118</v>
      </c>
      <c r="E316" s="127">
        <v>45655.29</v>
      </c>
      <c r="F316" s="127">
        <v>46773.599999999999</v>
      </c>
      <c r="G316" s="127">
        <v>1118.3099999999977</v>
      </c>
      <c r="H316" s="24"/>
    </row>
    <row r="317" spans="2:8" ht="13.5" x14ac:dyDescent="0.25">
      <c r="B317" s="104"/>
      <c r="C317" s="128"/>
      <c r="D317" s="128"/>
      <c r="E317" s="119"/>
      <c r="F317" s="119"/>
      <c r="G317" s="119"/>
      <c r="H317" s="24"/>
    </row>
    <row r="318" spans="2:8" ht="13.5" x14ac:dyDescent="0.25">
      <c r="B318" s="103" t="s">
        <v>1201</v>
      </c>
      <c r="C318" s="104"/>
      <c r="D318" s="129"/>
      <c r="E318" s="104"/>
      <c r="F318" s="104"/>
      <c r="G318" s="104"/>
      <c r="H318" s="104"/>
    </row>
    <row r="319" spans="2:8" ht="13.5" x14ac:dyDescent="0.25">
      <c r="B319" s="104"/>
      <c r="C319" s="104"/>
      <c r="D319" s="129"/>
      <c r="E319" s="129"/>
      <c r="F319" s="130"/>
      <c r="G319" s="130"/>
      <c r="H319" s="104"/>
    </row>
    <row r="320" spans="2:8" ht="13.5" x14ac:dyDescent="0.25">
      <c r="B320" s="103" t="s">
        <v>1202</v>
      </c>
      <c r="C320" s="104"/>
      <c r="D320" s="104"/>
      <c r="E320" s="104"/>
      <c r="F320" s="104"/>
      <c r="G320" s="104" t="s">
        <v>1203</v>
      </c>
      <c r="H320" s="104"/>
    </row>
    <row r="321" spans="2:8" ht="13.5" x14ac:dyDescent="0.25">
      <c r="B321" s="104"/>
      <c r="C321" s="131"/>
      <c r="D321" s="132"/>
      <c r="E321" s="104"/>
      <c r="F321" s="104"/>
      <c r="G321" s="104"/>
      <c r="H321" s="104"/>
    </row>
    <row r="322" spans="2:8" ht="13.5" x14ac:dyDescent="0.25">
      <c r="B322" s="103" t="s">
        <v>1204</v>
      </c>
      <c r="C322" s="104"/>
      <c r="D322" s="104"/>
      <c r="E322" s="104"/>
      <c r="F322" s="104"/>
      <c r="G322" s="104"/>
      <c r="H322" s="104"/>
    </row>
    <row r="323" spans="2:8" ht="13.5" x14ac:dyDescent="0.25">
      <c r="B323" s="104"/>
      <c r="C323" s="104"/>
      <c r="D323" s="104"/>
      <c r="E323" s="104"/>
      <c r="F323" s="104"/>
      <c r="G323" s="104"/>
      <c r="H323" s="104"/>
    </row>
    <row r="324" spans="2:8" ht="13.5" x14ac:dyDescent="0.25">
      <c r="B324" s="103" t="s">
        <v>1205</v>
      </c>
      <c r="C324" s="104"/>
      <c r="D324" s="104"/>
      <c r="E324" s="104"/>
      <c r="F324" s="104"/>
      <c r="G324" s="104"/>
      <c r="H324" s="104"/>
    </row>
    <row r="325" spans="2:8" ht="13.5" x14ac:dyDescent="0.25">
      <c r="B325" s="104"/>
      <c r="C325" s="133"/>
      <c r="D325" s="134"/>
      <c r="E325" s="28"/>
      <c r="F325" s="130"/>
      <c r="G325" s="130"/>
      <c r="H325" s="104"/>
    </row>
    <row r="326" spans="2:8" ht="13.5" x14ac:dyDescent="0.25">
      <c r="B326" s="103" t="s">
        <v>1206</v>
      </c>
      <c r="C326" s="104"/>
      <c r="D326" s="104"/>
      <c r="E326" s="104"/>
      <c r="F326" s="104"/>
      <c r="G326" s="104"/>
      <c r="H326" s="104"/>
    </row>
    <row r="327" spans="2:8" ht="13.5" x14ac:dyDescent="0.25">
      <c r="B327" s="117"/>
      <c r="C327" s="132"/>
      <c r="D327" s="104"/>
      <c r="E327" s="104"/>
      <c r="F327" s="104"/>
      <c r="G327" s="104"/>
      <c r="H327" s="104"/>
    </row>
    <row r="328" spans="2:8" ht="13.5" x14ac:dyDescent="0.25">
      <c r="B328" s="103" t="s">
        <v>1207</v>
      </c>
      <c r="C328" s="104"/>
      <c r="D328" s="104"/>
      <c r="E328" s="104"/>
      <c r="F328" s="104"/>
      <c r="G328" s="104"/>
      <c r="H328" s="104"/>
    </row>
    <row r="329" spans="2:8" ht="13.5" x14ac:dyDescent="0.25">
      <c r="B329" s="104"/>
      <c r="C329" s="104"/>
      <c r="D329" s="104"/>
      <c r="E329" s="104"/>
      <c r="F329" s="29"/>
      <c r="G329" s="135"/>
      <c r="H329" s="104"/>
    </row>
    <row r="330" spans="2:8" ht="13.5" x14ac:dyDescent="0.25">
      <c r="B330" s="103" t="s">
        <v>1208</v>
      </c>
      <c r="C330" s="104"/>
      <c r="D330" s="104"/>
      <c r="E330" s="104"/>
      <c r="F330" s="104"/>
      <c r="G330" s="104"/>
      <c r="H330" s="104"/>
    </row>
    <row r="331" spans="2:8" ht="27" x14ac:dyDescent="0.2">
      <c r="B331" s="136" t="s">
        <v>1209</v>
      </c>
      <c r="C331" s="137" t="s">
        <v>1210</v>
      </c>
      <c r="D331" s="137" t="s">
        <v>1211</v>
      </c>
      <c r="E331" s="138" t="s">
        <v>1212</v>
      </c>
      <c r="F331" s="138" t="s">
        <v>1213</v>
      </c>
      <c r="G331" s="137" t="s">
        <v>1214</v>
      </c>
      <c r="H331" s="137" t="s">
        <v>1215</v>
      </c>
    </row>
    <row r="332" spans="2:8" ht="13.5" x14ac:dyDescent="0.25">
      <c r="B332" s="30" t="s">
        <v>1216</v>
      </c>
      <c r="C332" s="30" t="s">
        <v>1217</v>
      </c>
      <c r="D332" s="30" t="s">
        <v>1218</v>
      </c>
      <c r="E332" s="30" t="s">
        <v>1219</v>
      </c>
      <c r="F332" s="30" t="s">
        <v>1220</v>
      </c>
      <c r="G332" s="26">
        <v>5000</v>
      </c>
      <c r="H332" s="31">
        <v>46444</v>
      </c>
    </row>
    <row r="333" spans="2:8" ht="13.5" x14ac:dyDescent="0.25">
      <c r="B333" s="30" t="s">
        <v>1216</v>
      </c>
      <c r="C333" s="30" t="s">
        <v>1217</v>
      </c>
      <c r="D333" s="30" t="s">
        <v>1221</v>
      </c>
      <c r="E333" s="30" t="s">
        <v>1219</v>
      </c>
      <c r="F333" s="30" t="s">
        <v>1220</v>
      </c>
      <c r="G333" s="26">
        <v>2500</v>
      </c>
      <c r="H333" s="31">
        <v>46452</v>
      </c>
    </row>
    <row r="334" spans="2:8" ht="13.5" x14ac:dyDescent="0.25">
      <c r="B334" s="30" t="s">
        <v>1216</v>
      </c>
      <c r="C334" s="30" t="s">
        <v>1217</v>
      </c>
      <c r="D334" s="30" t="s">
        <v>1222</v>
      </c>
      <c r="E334" s="30" t="s">
        <v>1219</v>
      </c>
      <c r="F334" s="30" t="s">
        <v>1220</v>
      </c>
      <c r="G334" s="26">
        <v>2500</v>
      </c>
      <c r="H334" s="31">
        <v>46452</v>
      </c>
    </row>
    <row r="335" spans="2:8" ht="13.5" x14ac:dyDescent="0.25">
      <c r="B335" s="30" t="s">
        <v>1216</v>
      </c>
      <c r="C335" s="30" t="s">
        <v>1217</v>
      </c>
      <c r="D335" s="30" t="s">
        <v>1223</v>
      </c>
      <c r="E335" s="30" t="s">
        <v>1219</v>
      </c>
      <c r="F335" s="30" t="s">
        <v>1220</v>
      </c>
      <c r="G335" s="26">
        <v>5000</v>
      </c>
      <c r="H335" s="31">
        <v>46455</v>
      </c>
    </row>
    <row r="336" spans="2:8" ht="13.5" x14ac:dyDescent="0.25">
      <c r="B336" s="30" t="s">
        <v>1216</v>
      </c>
      <c r="C336" s="30" t="s">
        <v>1217</v>
      </c>
      <c r="D336" s="30" t="s">
        <v>1224</v>
      </c>
      <c r="E336" s="30" t="s">
        <v>1219</v>
      </c>
      <c r="F336" s="30" t="s">
        <v>1220</v>
      </c>
      <c r="G336" s="26">
        <v>2500</v>
      </c>
      <c r="H336" s="31">
        <v>46373</v>
      </c>
    </row>
    <row r="337" spans="2:8" ht="13.5" x14ac:dyDescent="0.25">
      <c r="B337" s="30" t="s">
        <v>1216</v>
      </c>
      <c r="C337" s="30" t="s">
        <v>1217</v>
      </c>
      <c r="D337" s="30" t="s">
        <v>1225</v>
      </c>
      <c r="E337" s="30" t="s">
        <v>1219</v>
      </c>
      <c r="F337" s="30" t="s">
        <v>1220</v>
      </c>
      <c r="G337" s="26">
        <v>5000</v>
      </c>
      <c r="H337" s="31">
        <v>46211</v>
      </c>
    </row>
    <row r="338" spans="2:8" ht="13.5" x14ac:dyDescent="0.25">
      <c r="B338" s="104"/>
      <c r="C338" s="104"/>
      <c r="D338" s="104"/>
      <c r="E338" s="135"/>
      <c r="F338" s="104"/>
      <c r="G338" s="104"/>
      <c r="H338" s="104"/>
    </row>
    <row r="339" spans="2:8" ht="13.5" x14ac:dyDescent="0.25">
      <c r="B339" s="103" t="s">
        <v>1226</v>
      </c>
      <c r="C339" s="104"/>
      <c r="D339" s="104"/>
      <c r="E339" s="135"/>
      <c r="F339" s="104"/>
      <c r="G339" s="139"/>
      <c r="H339" s="104"/>
    </row>
    <row r="340" spans="2:8" ht="13.5" x14ac:dyDescent="0.25">
      <c r="B340" s="104"/>
      <c r="C340" s="104"/>
      <c r="D340" s="104"/>
      <c r="E340" s="135"/>
      <c r="F340" s="104"/>
      <c r="G340" s="104"/>
      <c r="H340" s="104"/>
    </row>
    <row r="341" spans="2:8" ht="13.5" x14ac:dyDescent="0.25">
      <c r="B341" s="103" t="s">
        <v>1227</v>
      </c>
      <c r="C341" s="104"/>
      <c r="D341" s="104"/>
      <c r="E341" s="135"/>
      <c r="F341" s="104"/>
      <c r="G341" s="104"/>
      <c r="H341" s="104"/>
    </row>
    <row r="342" spans="2:8" ht="13.5" x14ac:dyDescent="0.25">
      <c r="B342" s="104"/>
      <c r="C342" s="104"/>
      <c r="D342" s="104"/>
      <c r="E342" s="135"/>
      <c r="F342" s="104"/>
      <c r="G342" s="104"/>
      <c r="H342" s="104"/>
    </row>
    <row r="343" spans="2:8" ht="13.5" x14ac:dyDescent="0.25">
      <c r="B343" s="103" t="s">
        <v>1228</v>
      </c>
      <c r="C343" s="104"/>
      <c r="D343" s="104"/>
      <c r="E343" s="135"/>
      <c r="F343" s="104"/>
      <c r="G343" s="104"/>
      <c r="H343" s="104"/>
    </row>
    <row r="344" spans="2:8" ht="13.5" x14ac:dyDescent="0.25">
      <c r="B344" s="104"/>
      <c r="C344" s="104"/>
      <c r="D344" s="104"/>
      <c r="E344" s="135"/>
      <c r="F344" s="104"/>
      <c r="G344" s="104"/>
      <c r="H344" s="104"/>
    </row>
    <row r="345" spans="2:8" ht="13.5" x14ac:dyDescent="0.25">
      <c r="B345" s="103" t="s">
        <v>1229</v>
      </c>
      <c r="C345" s="104"/>
      <c r="D345" s="104"/>
      <c r="E345" s="135"/>
      <c r="F345" s="104"/>
      <c r="G345" s="104"/>
      <c r="H345" s="104"/>
    </row>
    <row r="346" spans="2:8" ht="13.5" x14ac:dyDescent="0.25">
      <c r="B346" s="104" t="s">
        <v>1230</v>
      </c>
      <c r="C346" s="104"/>
      <c r="D346" s="104"/>
      <c r="E346" s="104"/>
      <c r="F346" s="104"/>
      <c r="G346" s="104"/>
      <c r="H346" s="104"/>
    </row>
  </sheetData>
  <mergeCells count="51">
    <mergeCell ref="B231:C231"/>
    <mergeCell ref="B206:H206"/>
    <mergeCell ref="B207:H207"/>
    <mergeCell ref="B214:C214"/>
    <mergeCell ref="B215:C215"/>
    <mergeCell ref="B208:H208"/>
    <mergeCell ref="B209:H209"/>
    <mergeCell ref="B210:H210"/>
    <mergeCell ref="B212:D212"/>
    <mergeCell ref="B213:C213"/>
    <mergeCell ref="A1:I1"/>
    <mergeCell ref="A2:I2"/>
    <mergeCell ref="A3:I3"/>
    <mergeCell ref="B228:C228"/>
    <mergeCell ref="B234:B236"/>
    <mergeCell ref="C234:C236"/>
    <mergeCell ref="D234:F234"/>
    <mergeCell ref="G234:J234"/>
    <mergeCell ref="D235:D236"/>
    <mergeCell ref="E235:E236"/>
    <mergeCell ref="F235:F236"/>
    <mergeCell ref="G235:H235"/>
    <mergeCell ref="J235:J236"/>
    <mergeCell ref="B223:C223"/>
    <mergeCell ref="B229:C229"/>
    <mergeCell ref="B230:C230"/>
    <mergeCell ref="B238:J238"/>
    <mergeCell ref="D246:E246"/>
    <mergeCell ref="F246:G246"/>
    <mergeCell ref="D247:E247"/>
    <mergeCell ref="F247:G247"/>
    <mergeCell ref="B248:G248"/>
    <mergeCell ref="B249:B250"/>
    <mergeCell ref="C249:C250"/>
    <mergeCell ref="D249:F249"/>
    <mergeCell ref="B252:G252"/>
    <mergeCell ref="B254:D254"/>
    <mergeCell ref="B255:C255"/>
    <mergeCell ref="B256:C256"/>
    <mergeCell ref="B257:C257"/>
    <mergeCell ref="B258:C258"/>
    <mergeCell ref="B259:C259"/>
    <mergeCell ref="B260:C260"/>
    <mergeCell ref="B261:C261"/>
    <mergeCell ref="B262:C262"/>
    <mergeCell ref="B263:C263"/>
    <mergeCell ref="B277:G277"/>
    <mergeCell ref="B278:G278"/>
    <mergeCell ref="B280:G280"/>
    <mergeCell ref="B264:D264"/>
    <mergeCell ref="B266:C266"/>
  </mergeCells>
  <hyperlinks>
    <hyperlink ref="J1" location="Index!B2" display="Index" xr:uid="{77FC2951-C8BE-41CB-A4AB-BCEBB07F73B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1FF5-55AF-473C-B0C4-9C4C4C2AE190}">
  <sheetPr>
    <outlinePr summaryBelow="0" summaryRight="0"/>
  </sheetPr>
  <dimension ref="A1:Q305"/>
  <sheetViews>
    <sheetView showGridLines="0" workbookViewId="0">
      <selection sqref="A1:H1"/>
    </sheetView>
  </sheetViews>
  <sheetFormatPr defaultRowHeight="12.75" x14ac:dyDescent="0.2"/>
  <cols>
    <col min="1" max="1" width="5.85546875" bestFit="1" customWidth="1"/>
    <col min="2" max="2" width="21.5703125" customWidth="1"/>
    <col min="3" max="3" width="57.28515625" customWidth="1"/>
    <col min="4" max="4" width="33.85546875" customWidth="1"/>
    <col min="5" max="5" width="13.5703125" bestFit="1" customWidth="1"/>
    <col min="6" max="6" width="10.140625" bestFit="1" customWidth="1"/>
    <col min="7" max="7" width="14" bestFit="1" customWidth="1"/>
    <col min="8" max="8" width="9.42578125" bestFit="1" customWidth="1"/>
    <col min="9" max="9" width="10.85546875" customWidth="1"/>
  </cols>
  <sheetData>
    <row r="1" spans="1:9" ht="15" x14ac:dyDescent="0.2">
      <c r="A1" s="257" t="s">
        <v>0</v>
      </c>
      <c r="B1" s="257"/>
      <c r="C1" s="257"/>
      <c r="D1" s="257"/>
      <c r="E1" s="257"/>
      <c r="F1" s="257"/>
      <c r="G1" s="257"/>
      <c r="H1" s="257"/>
      <c r="I1" s="19" t="s">
        <v>930</v>
      </c>
    </row>
    <row r="2" spans="1:9" ht="15" x14ac:dyDescent="0.2">
      <c r="A2" s="257" t="s">
        <v>644</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478</v>
      </c>
      <c r="C7" s="47" t="s">
        <v>479</v>
      </c>
      <c r="D7" s="47" t="s">
        <v>177</v>
      </c>
      <c r="E7" s="48">
        <v>318000</v>
      </c>
      <c r="F7" s="49">
        <v>2888.2350000000001</v>
      </c>
      <c r="G7" s="50">
        <v>6.1709930000000003E-2</v>
      </c>
      <c r="H7" s="40" t="s">
        <v>131</v>
      </c>
    </row>
    <row r="8" spans="1:9" ht="25.5" x14ac:dyDescent="0.2">
      <c r="A8" s="46">
        <v>2</v>
      </c>
      <c r="B8" s="47" t="s">
        <v>645</v>
      </c>
      <c r="C8" s="47" t="s">
        <v>646</v>
      </c>
      <c r="D8" s="47" t="s">
        <v>418</v>
      </c>
      <c r="E8" s="48">
        <v>1795000</v>
      </c>
      <c r="F8" s="49">
        <v>2790.1480000000001</v>
      </c>
      <c r="G8" s="50">
        <v>5.9614210000000001E-2</v>
      </c>
      <c r="H8" s="40" t="s">
        <v>131</v>
      </c>
    </row>
    <row r="9" spans="1:9" x14ac:dyDescent="0.2">
      <c r="A9" s="46">
        <v>3</v>
      </c>
      <c r="B9" s="47" t="s">
        <v>474</v>
      </c>
      <c r="C9" s="47" t="s">
        <v>475</v>
      </c>
      <c r="D9" s="47" t="s">
        <v>48</v>
      </c>
      <c r="E9" s="48">
        <v>371550</v>
      </c>
      <c r="F9" s="49">
        <v>2766.3755249999999</v>
      </c>
      <c r="G9" s="50">
        <v>5.9106289999999999E-2</v>
      </c>
      <c r="H9" s="40" t="s">
        <v>131</v>
      </c>
    </row>
    <row r="10" spans="1:9" x14ac:dyDescent="0.2">
      <c r="A10" s="46">
        <v>4</v>
      </c>
      <c r="B10" s="47" t="s">
        <v>11</v>
      </c>
      <c r="C10" s="47" t="s">
        <v>12</v>
      </c>
      <c r="D10" s="47" t="s">
        <v>13</v>
      </c>
      <c r="E10" s="48">
        <v>61425</v>
      </c>
      <c r="F10" s="49">
        <v>2503.9901249999998</v>
      </c>
      <c r="G10" s="50">
        <v>5.350017E-2</v>
      </c>
      <c r="H10" s="40" t="s">
        <v>131</v>
      </c>
    </row>
    <row r="11" spans="1:9" x14ac:dyDescent="0.2">
      <c r="A11" s="46">
        <v>5</v>
      </c>
      <c r="B11" s="47" t="s">
        <v>17</v>
      </c>
      <c r="C11" s="47" t="s">
        <v>18</v>
      </c>
      <c r="D11" s="47" t="s">
        <v>19</v>
      </c>
      <c r="E11" s="48">
        <v>186500</v>
      </c>
      <c r="F11" s="49">
        <v>2464.038</v>
      </c>
      <c r="G11" s="50">
        <v>5.264655E-2</v>
      </c>
      <c r="H11" s="40" t="s">
        <v>131</v>
      </c>
    </row>
    <row r="12" spans="1:9" x14ac:dyDescent="0.2">
      <c r="A12" s="46">
        <v>6</v>
      </c>
      <c r="B12" s="47" t="s">
        <v>46</v>
      </c>
      <c r="C12" s="47" t="s">
        <v>47</v>
      </c>
      <c r="D12" s="47" t="s">
        <v>48</v>
      </c>
      <c r="E12" s="48">
        <v>240750</v>
      </c>
      <c r="F12" s="49">
        <v>2321.7930000000001</v>
      </c>
      <c r="G12" s="50">
        <v>4.9607350000000001E-2</v>
      </c>
      <c r="H12" s="40" t="s">
        <v>131</v>
      </c>
    </row>
    <row r="13" spans="1:9" x14ac:dyDescent="0.2">
      <c r="A13" s="46">
        <v>7</v>
      </c>
      <c r="B13" s="47" t="s">
        <v>14</v>
      </c>
      <c r="C13" s="47" t="s">
        <v>15</v>
      </c>
      <c r="D13" s="47" t="s">
        <v>16</v>
      </c>
      <c r="E13" s="48">
        <v>110200</v>
      </c>
      <c r="F13" s="49">
        <v>2015.558</v>
      </c>
      <c r="G13" s="50">
        <v>4.3064350000000001E-2</v>
      </c>
      <c r="H13" s="40" t="s">
        <v>131</v>
      </c>
    </row>
    <row r="14" spans="1:9" x14ac:dyDescent="0.2">
      <c r="A14" s="46">
        <v>8</v>
      </c>
      <c r="B14" s="47" t="s">
        <v>49</v>
      </c>
      <c r="C14" s="47" t="s">
        <v>50</v>
      </c>
      <c r="D14" s="47" t="s">
        <v>48</v>
      </c>
      <c r="E14" s="48">
        <v>134400</v>
      </c>
      <c r="F14" s="49">
        <v>1688.6016</v>
      </c>
      <c r="G14" s="50">
        <v>3.6078609999999997E-2</v>
      </c>
      <c r="H14" s="40" t="s">
        <v>131</v>
      </c>
    </row>
    <row r="15" spans="1:9" x14ac:dyDescent="0.2">
      <c r="A15" s="46">
        <v>9</v>
      </c>
      <c r="B15" s="47" t="s">
        <v>647</v>
      </c>
      <c r="C15" s="47" t="s">
        <v>648</v>
      </c>
      <c r="D15" s="47" t="s">
        <v>190</v>
      </c>
      <c r="E15" s="48">
        <v>344700</v>
      </c>
      <c r="F15" s="49">
        <v>1572.5214000000001</v>
      </c>
      <c r="G15" s="50">
        <v>3.359844E-2</v>
      </c>
      <c r="H15" s="40" t="s">
        <v>131</v>
      </c>
    </row>
    <row r="16" spans="1:9" x14ac:dyDescent="0.2">
      <c r="A16" s="46">
        <v>10</v>
      </c>
      <c r="B16" s="47" t="s">
        <v>424</v>
      </c>
      <c r="C16" s="47" t="s">
        <v>425</v>
      </c>
      <c r="D16" s="47" t="s">
        <v>48</v>
      </c>
      <c r="E16" s="48">
        <v>108125</v>
      </c>
      <c r="F16" s="49">
        <v>1391.13625</v>
      </c>
      <c r="G16" s="50">
        <v>2.9722970000000001E-2</v>
      </c>
      <c r="H16" s="40" t="s">
        <v>131</v>
      </c>
    </row>
    <row r="17" spans="1:8" x14ac:dyDescent="0.2">
      <c r="A17" s="46">
        <v>11</v>
      </c>
      <c r="B17" s="47" t="s">
        <v>238</v>
      </c>
      <c r="C17" s="47" t="s">
        <v>239</v>
      </c>
      <c r="D17" s="47" t="s">
        <v>240</v>
      </c>
      <c r="E17" s="48">
        <v>29400</v>
      </c>
      <c r="F17" s="49">
        <v>986.57579999999996</v>
      </c>
      <c r="G17" s="50">
        <v>2.1079150000000001E-2</v>
      </c>
      <c r="H17" s="40" t="s">
        <v>131</v>
      </c>
    </row>
    <row r="18" spans="1:8" x14ac:dyDescent="0.2">
      <c r="A18" s="46">
        <v>12</v>
      </c>
      <c r="B18" s="47" t="s">
        <v>649</v>
      </c>
      <c r="C18" s="47" t="s">
        <v>650</v>
      </c>
      <c r="D18" s="47" t="s">
        <v>486</v>
      </c>
      <c r="E18" s="48">
        <v>337600</v>
      </c>
      <c r="F18" s="49">
        <v>968.57439999999997</v>
      </c>
      <c r="G18" s="50">
        <v>2.0694529999999999E-2</v>
      </c>
      <c r="H18" s="40" t="s">
        <v>131</v>
      </c>
    </row>
    <row r="19" spans="1:8" x14ac:dyDescent="0.2">
      <c r="A19" s="46">
        <v>13</v>
      </c>
      <c r="B19" s="47" t="s">
        <v>651</v>
      </c>
      <c r="C19" s="47" t="s">
        <v>652</v>
      </c>
      <c r="D19" s="47" t="s">
        <v>177</v>
      </c>
      <c r="E19" s="48">
        <v>283325</v>
      </c>
      <c r="F19" s="49">
        <v>956.6468625</v>
      </c>
      <c r="G19" s="50">
        <v>2.043969E-2</v>
      </c>
      <c r="H19" s="40" t="s">
        <v>131</v>
      </c>
    </row>
    <row r="20" spans="1:8" x14ac:dyDescent="0.2">
      <c r="A20" s="46">
        <v>14</v>
      </c>
      <c r="B20" s="47" t="s">
        <v>653</v>
      </c>
      <c r="C20" s="47" t="s">
        <v>654</v>
      </c>
      <c r="D20" s="47" t="s">
        <v>282</v>
      </c>
      <c r="E20" s="48">
        <v>81200</v>
      </c>
      <c r="F20" s="49">
        <v>914.88040000000001</v>
      </c>
      <c r="G20" s="50">
        <v>1.95473E-2</v>
      </c>
      <c r="H20" s="40" t="s">
        <v>131</v>
      </c>
    </row>
    <row r="21" spans="1:8" x14ac:dyDescent="0.2">
      <c r="A21" s="46">
        <v>15</v>
      </c>
      <c r="B21" s="47" t="s">
        <v>188</v>
      </c>
      <c r="C21" s="47" t="s">
        <v>189</v>
      </c>
      <c r="D21" s="47" t="s">
        <v>190</v>
      </c>
      <c r="E21" s="48">
        <v>104400</v>
      </c>
      <c r="F21" s="49">
        <v>857.85479999999995</v>
      </c>
      <c r="G21" s="50">
        <v>1.8328899999999999E-2</v>
      </c>
      <c r="H21" s="40" t="s">
        <v>131</v>
      </c>
    </row>
    <row r="22" spans="1:8" x14ac:dyDescent="0.2">
      <c r="A22" s="46">
        <v>16</v>
      </c>
      <c r="B22" s="47" t="s">
        <v>476</v>
      </c>
      <c r="C22" s="47" t="s">
        <v>477</v>
      </c>
      <c r="D22" s="47" t="s">
        <v>48</v>
      </c>
      <c r="E22" s="48">
        <v>214000</v>
      </c>
      <c r="F22" s="49">
        <v>822.18799999999999</v>
      </c>
      <c r="G22" s="50">
        <v>1.756684E-2</v>
      </c>
      <c r="H22" s="40" t="s">
        <v>131</v>
      </c>
    </row>
    <row r="23" spans="1:8" x14ac:dyDescent="0.2">
      <c r="A23" s="46">
        <v>17</v>
      </c>
      <c r="B23" s="47" t="s">
        <v>655</v>
      </c>
      <c r="C23" s="47" t="s">
        <v>656</v>
      </c>
      <c r="D23" s="47" t="s">
        <v>174</v>
      </c>
      <c r="E23" s="48">
        <v>573750</v>
      </c>
      <c r="F23" s="49">
        <v>736.17862500000001</v>
      </c>
      <c r="G23" s="50">
        <v>1.5729170000000001E-2</v>
      </c>
      <c r="H23" s="40" t="s">
        <v>131</v>
      </c>
    </row>
    <row r="24" spans="1:8" x14ac:dyDescent="0.2">
      <c r="A24" s="46">
        <v>18</v>
      </c>
      <c r="B24" s="47" t="s">
        <v>34</v>
      </c>
      <c r="C24" s="47" t="s">
        <v>35</v>
      </c>
      <c r="D24" s="47" t="s">
        <v>22</v>
      </c>
      <c r="E24" s="48">
        <v>214700</v>
      </c>
      <c r="F24" s="49">
        <v>623.81084999999996</v>
      </c>
      <c r="G24" s="50">
        <v>1.3328319999999999E-2</v>
      </c>
      <c r="H24" s="40" t="s">
        <v>131</v>
      </c>
    </row>
    <row r="25" spans="1:8" x14ac:dyDescent="0.2">
      <c r="A25" s="46">
        <v>19</v>
      </c>
      <c r="B25" s="47" t="s">
        <v>657</v>
      </c>
      <c r="C25" s="47" t="s">
        <v>658</v>
      </c>
      <c r="D25" s="47" t="s">
        <v>25</v>
      </c>
      <c r="E25" s="48">
        <v>115500</v>
      </c>
      <c r="F25" s="49">
        <v>517.26675</v>
      </c>
      <c r="G25" s="50">
        <v>1.10519E-2</v>
      </c>
      <c r="H25" s="40" t="s">
        <v>131</v>
      </c>
    </row>
    <row r="26" spans="1:8" x14ac:dyDescent="0.2">
      <c r="A26" s="46">
        <v>20</v>
      </c>
      <c r="B26" s="47" t="s">
        <v>178</v>
      </c>
      <c r="C26" s="47" t="s">
        <v>179</v>
      </c>
      <c r="D26" s="47" t="s">
        <v>180</v>
      </c>
      <c r="E26" s="48">
        <v>30400</v>
      </c>
      <c r="F26" s="49">
        <v>508.89600000000002</v>
      </c>
      <c r="G26" s="50">
        <v>1.087306E-2</v>
      </c>
      <c r="H26" s="40" t="s">
        <v>131</v>
      </c>
    </row>
    <row r="27" spans="1:8" x14ac:dyDescent="0.2">
      <c r="A27" s="46">
        <v>21</v>
      </c>
      <c r="B27" s="47" t="s">
        <v>120</v>
      </c>
      <c r="C27" s="47" t="s">
        <v>121</v>
      </c>
      <c r="D27" s="47" t="s">
        <v>122</v>
      </c>
      <c r="E27" s="48">
        <v>231000</v>
      </c>
      <c r="F27" s="49">
        <v>480.52620000000002</v>
      </c>
      <c r="G27" s="50">
        <v>1.0266910000000001E-2</v>
      </c>
      <c r="H27" s="40" t="s">
        <v>131</v>
      </c>
    </row>
    <row r="28" spans="1:8" x14ac:dyDescent="0.2">
      <c r="A28" s="46">
        <v>22</v>
      </c>
      <c r="B28" s="47" t="s">
        <v>320</v>
      </c>
      <c r="C28" s="47" t="s">
        <v>321</v>
      </c>
      <c r="D28" s="47" t="s">
        <v>229</v>
      </c>
      <c r="E28" s="48">
        <v>157625</v>
      </c>
      <c r="F28" s="49">
        <v>394.97672499999999</v>
      </c>
      <c r="G28" s="50">
        <v>8.43906E-3</v>
      </c>
      <c r="H28" s="40" t="s">
        <v>131</v>
      </c>
    </row>
    <row r="29" spans="1:8" x14ac:dyDescent="0.2">
      <c r="A29" s="46">
        <v>23</v>
      </c>
      <c r="B29" s="47" t="s">
        <v>659</v>
      </c>
      <c r="C29" s="47" t="s">
        <v>660</v>
      </c>
      <c r="D29" s="47" t="s">
        <v>222</v>
      </c>
      <c r="E29" s="48">
        <v>58000</v>
      </c>
      <c r="F29" s="49">
        <v>379.46499999999997</v>
      </c>
      <c r="G29" s="50">
        <v>8.1076399999999993E-3</v>
      </c>
      <c r="H29" s="40" t="s">
        <v>131</v>
      </c>
    </row>
    <row r="30" spans="1:8" x14ac:dyDescent="0.2">
      <c r="A30" s="46">
        <v>24</v>
      </c>
      <c r="B30" s="47" t="s">
        <v>324</v>
      </c>
      <c r="C30" s="47" t="s">
        <v>325</v>
      </c>
      <c r="D30" s="47" t="s">
        <v>174</v>
      </c>
      <c r="E30" s="48">
        <v>100000</v>
      </c>
      <c r="F30" s="49">
        <v>337.3</v>
      </c>
      <c r="G30" s="50">
        <v>7.2067399999999997E-3</v>
      </c>
      <c r="H30" s="40" t="s">
        <v>131</v>
      </c>
    </row>
    <row r="31" spans="1:8" x14ac:dyDescent="0.2">
      <c r="A31" s="46">
        <v>25</v>
      </c>
      <c r="B31" s="47" t="s">
        <v>62</v>
      </c>
      <c r="C31" s="47" t="s">
        <v>63</v>
      </c>
      <c r="D31" s="47" t="s">
        <v>64</v>
      </c>
      <c r="E31" s="48">
        <v>117000</v>
      </c>
      <c r="F31" s="49">
        <v>310.51799999999997</v>
      </c>
      <c r="G31" s="50">
        <v>6.6345199999999997E-3</v>
      </c>
      <c r="H31" s="40" t="s">
        <v>131</v>
      </c>
    </row>
    <row r="32" spans="1:8" x14ac:dyDescent="0.2">
      <c r="A32" s="46">
        <v>26</v>
      </c>
      <c r="B32" s="47" t="s">
        <v>661</v>
      </c>
      <c r="C32" s="47" t="s">
        <v>662</v>
      </c>
      <c r="D32" s="47" t="s">
        <v>177</v>
      </c>
      <c r="E32" s="48">
        <v>122200</v>
      </c>
      <c r="F32" s="49">
        <v>291.99689999999998</v>
      </c>
      <c r="G32" s="50">
        <v>6.2388000000000001E-3</v>
      </c>
      <c r="H32" s="40" t="s">
        <v>131</v>
      </c>
    </row>
    <row r="33" spans="1:8" x14ac:dyDescent="0.2">
      <c r="A33" s="46">
        <v>27</v>
      </c>
      <c r="B33" s="47" t="s">
        <v>340</v>
      </c>
      <c r="C33" s="47" t="s">
        <v>341</v>
      </c>
      <c r="D33" s="47" t="s">
        <v>48</v>
      </c>
      <c r="E33" s="48">
        <v>102375</v>
      </c>
      <c r="F33" s="49">
        <v>274.87687499999998</v>
      </c>
      <c r="G33" s="50">
        <v>5.8730099999999997E-3</v>
      </c>
      <c r="H33" s="40" t="s">
        <v>131</v>
      </c>
    </row>
    <row r="34" spans="1:8" x14ac:dyDescent="0.2">
      <c r="A34" s="46">
        <v>28</v>
      </c>
      <c r="B34" s="47" t="s">
        <v>663</v>
      </c>
      <c r="C34" s="47" t="s">
        <v>664</v>
      </c>
      <c r="D34" s="47" t="s">
        <v>205</v>
      </c>
      <c r="E34" s="48">
        <v>15750</v>
      </c>
      <c r="F34" s="49">
        <v>220.6575</v>
      </c>
      <c r="G34" s="50">
        <v>4.7145599999999996E-3</v>
      </c>
      <c r="H34" s="40" t="s">
        <v>131</v>
      </c>
    </row>
    <row r="35" spans="1:8" x14ac:dyDescent="0.2">
      <c r="A35" s="46">
        <v>29</v>
      </c>
      <c r="B35" s="47" t="s">
        <v>193</v>
      </c>
      <c r="C35" s="47" t="s">
        <v>194</v>
      </c>
      <c r="D35" s="47" t="s">
        <v>83</v>
      </c>
      <c r="E35" s="48">
        <v>23250</v>
      </c>
      <c r="F35" s="49">
        <v>215.86462499999999</v>
      </c>
      <c r="G35" s="50">
        <v>4.6121599999999997E-3</v>
      </c>
      <c r="H35" s="40" t="s">
        <v>131</v>
      </c>
    </row>
    <row r="36" spans="1:8" x14ac:dyDescent="0.2">
      <c r="A36" s="46">
        <v>30</v>
      </c>
      <c r="B36" s="47" t="s">
        <v>338</v>
      </c>
      <c r="C36" s="47" t="s">
        <v>339</v>
      </c>
      <c r="D36" s="47" t="s">
        <v>240</v>
      </c>
      <c r="E36" s="48">
        <v>6800</v>
      </c>
      <c r="F36" s="49">
        <v>207.10079999999999</v>
      </c>
      <c r="G36" s="50">
        <v>4.4249099999999998E-3</v>
      </c>
      <c r="H36" s="40" t="s">
        <v>131</v>
      </c>
    </row>
    <row r="37" spans="1:8" x14ac:dyDescent="0.2">
      <c r="A37" s="46">
        <v>31</v>
      </c>
      <c r="B37" s="47" t="s">
        <v>493</v>
      </c>
      <c r="C37" s="47" t="s">
        <v>494</v>
      </c>
      <c r="D37" s="47" t="s">
        <v>240</v>
      </c>
      <c r="E37" s="48">
        <v>1400</v>
      </c>
      <c r="F37" s="49">
        <v>183.77799999999999</v>
      </c>
      <c r="G37" s="50">
        <v>3.9265999999999997E-3</v>
      </c>
      <c r="H37" s="40" t="s">
        <v>131</v>
      </c>
    </row>
    <row r="38" spans="1:8" x14ac:dyDescent="0.2">
      <c r="A38" s="46">
        <v>32</v>
      </c>
      <c r="B38" s="47" t="s">
        <v>665</v>
      </c>
      <c r="C38" s="47" t="s">
        <v>666</v>
      </c>
      <c r="D38" s="47" t="s">
        <v>115</v>
      </c>
      <c r="E38" s="48">
        <v>12000</v>
      </c>
      <c r="F38" s="49">
        <v>141.21600000000001</v>
      </c>
      <c r="G38" s="50">
        <v>3.0172200000000001E-3</v>
      </c>
      <c r="H38" s="40" t="s">
        <v>131</v>
      </c>
    </row>
    <row r="39" spans="1:8" x14ac:dyDescent="0.2">
      <c r="A39" s="46">
        <v>33</v>
      </c>
      <c r="B39" s="47" t="s">
        <v>99</v>
      </c>
      <c r="C39" s="47" t="s">
        <v>100</v>
      </c>
      <c r="D39" s="47" t="s">
        <v>101</v>
      </c>
      <c r="E39" s="48">
        <v>81900</v>
      </c>
      <c r="F39" s="49">
        <v>134.73369</v>
      </c>
      <c r="G39" s="50">
        <v>2.87872E-3</v>
      </c>
      <c r="H39" s="40" t="s">
        <v>131</v>
      </c>
    </row>
    <row r="40" spans="1:8" x14ac:dyDescent="0.2">
      <c r="A40" s="51"/>
      <c r="B40" s="51"/>
      <c r="C40" s="52" t="s">
        <v>130</v>
      </c>
      <c r="D40" s="51"/>
      <c r="E40" s="51" t="s">
        <v>131</v>
      </c>
      <c r="F40" s="53">
        <f>SUM(F7:F39)</f>
        <v>33868.279702500004</v>
      </c>
      <c r="G40" s="54">
        <f>SUM(G7:G39)</f>
        <v>0.72362857999999997</v>
      </c>
      <c r="H40" s="40" t="s">
        <v>131</v>
      </c>
    </row>
    <row r="41" spans="1:8" x14ac:dyDescent="0.2">
      <c r="A41" s="51"/>
      <c r="B41" s="51"/>
      <c r="C41" s="55"/>
      <c r="D41" s="51"/>
      <c r="E41" s="51"/>
      <c r="F41" s="56"/>
      <c r="G41" s="56"/>
      <c r="H41" s="40" t="s">
        <v>131</v>
      </c>
    </row>
    <row r="42" spans="1:8" x14ac:dyDescent="0.2">
      <c r="A42" s="51"/>
      <c r="B42" s="51"/>
      <c r="C42" s="52" t="s">
        <v>132</v>
      </c>
      <c r="D42" s="51"/>
      <c r="E42" s="51"/>
      <c r="F42" s="51"/>
      <c r="G42" s="51"/>
      <c r="H42" s="40" t="s">
        <v>131</v>
      </c>
    </row>
    <row r="43" spans="1:8" x14ac:dyDescent="0.2">
      <c r="A43" s="51"/>
      <c r="B43" s="51"/>
      <c r="C43" s="52" t="s">
        <v>130</v>
      </c>
      <c r="D43" s="51"/>
      <c r="E43" s="51" t="s">
        <v>131</v>
      </c>
      <c r="F43" s="57" t="s">
        <v>133</v>
      </c>
      <c r="G43" s="54">
        <v>0</v>
      </c>
      <c r="H43" s="40" t="s">
        <v>131</v>
      </c>
    </row>
    <row r="44" spans="1:8" x14ac:dyDescent="0.2">
      <c r="A44" s="51"/>
      <c r="B44" s="51"/>
      <c r="C44" s="55"/>
      <c r="D44" s="51"/>
      <c r="E44" s="51"/>
      <c r="F44" s="56"/>
      <c r="G44" s="56"/>
      <c r="H44" s="40" t="s">
        <v>131</v>
      </c>
    </row>
    <row r="45" spans="1:8" x14ac:dyDescent="0.2">
      <c r="A45" s="51"/>
      <c r="B45" s="51"/>
      <c r="C45" s="52" t="s">
        <v>134</v>
      </c>
      <c r="D45" s="51"/>
      <c r="E45" s="51"/>
      <c r="F45" s="51"/>
      <c r="G45" s="51"/>
      <c r="H45" s="40" t="s">
        <v>131</v>
      </c>
    </row>
    <row r="46" spans="1:8" x14ac:dyDescent="0.2">
      <c r="A46" s="51"/>
      <c r="B46" s="51"/>
      <c r="C46" s="52" t="s">
        <v>130</v>
      </c>
      <c r="D46" s="51"/>
      <c r="E46" s="51" t="s">
        <v>131</v>
      </c>
      <c r="F46" s="57" t="s">
        <v>133</v>
      </c>
      <c r="G46" s="54">
        <v>0</v>
      </c>
      <c r="H46" s="40" t="s">
        <v>131</v>
      </c>
    </row>
    <row r="47" spans="1:8" x14ac:dyDescent="0.2">
      <c r="A47" s="51"/>
      <c r="B47" s="51"/>
      <c r="C47" s="55"/>
      <c r="D47" s="51"/>
      <c r="E47" s="51"/>
      <c r="F47" s="56"/>
      <c r="G47" s="56"/>
      <c r="H47" s="40" t="s">
        <v>131</v>
      </c>
    </row>
    <row r="48" spans="1:8" x14ac:dyDescent="0.2">
      <c r="A48" s="51"/>
      <c r="B48" s="51"/>
      <c r="C48" s="52" t="s">
        <v>135</v>
      </c>
      <c r="D48" s="51"/>
      <c r="E48" s="51"/>
      <c r="F48" s="51"/>
      <c r="G48" s="51"/>
      <c r="H48" s="40" t="s">
        <v>131</v>
      </c>
    </row>
    <row r="49" spans="1:8" x14ac:dyDescent="0.2">
      <c r="A49" s="51"/>
      <c r="B49" s="51"/>
      <c r="C49" s="52" t="s">
        <v>130</v>
      </c>
      <c r="D49" s="51"/>
      <c r="E49" s="51" t="s">
        <v>131</v>
      </c>
      <c r="F49" s="57" t="s">
        <v>133</v>
      </c>
      <c r="G49" s="54">
        <v>0</v>
      </c>
      <c r="H49" s="40" t="s">
        <v>131</v>
      </c>
    </row>
    <row r="50" spans="1:8" x14ac:dyDescent="0.2">
      <c r="A50" s="51"/>
      <c r="B50" s="51"/>
      <c r="C50" s="55"/>
      <c r="D50" s="51"/>
      <c r="E50" s="51"/>
      <c r="F50" s="56"/>
      <c r="G50" s="56"/>
      <c r="H50" s="40" t="s">
        <v>131</v>
      </c>
    </row>
    <row r="51" spans="1:8" x14ac:dyDescent="0.2">
      <c r="A51" s="51"/>
      <c r="B51" s="51"/>
      <c r="C51" s="52" t="s">
        <v>136</v>
      </c>
      <c r="D51" s="51"/>
      <c r="E51" s="51"/>
      <c r="F51" s="56"/>
      <c r="G51" s="56"/>
      <c r="H51" s="40" t="s">
        <v>131</v>
      </c>
    </row>
    <row r="52" spans="1:8" x14ac:dyDescent="0.2">
      <c r="A52" s="51"/>
      <c r="B52" s="51"/>
      <c r="C52" s="52" t="s">
        <v>130</v>
      </c>
      <c r="D52" s="51"/>
      <c r="E52" s="51" t="s">
        <v>131</v>
      </c>
      <c r="F52" s="57" t="s">
        <v>133</v>
      </c>
      <c r="G52" s="54">
        <v>0</v>
      </c>
      <c r="H52" s="40" t="s">
        <v>131</v>
      </c>
    </row>
    <row r="53" spans="1:8" x14ac:dyDescent="0.2">
      <c r="A53" s="51"/>
      <c r="B53" s="51"/>
      <c r="C53" s="55"/>
      <c r="D53" s="51"/>
      <c r="E53" s="51"/>
      <c r="F53" s="56"/>
      <c r="G53" s="56"/>
      <c r="H53" s="40" t="s">
        <v>131</v>
      </c>
    </row>
    <row r="54" spans="1:8" x14ac:dyDescent="0.2">
      <c r="A54" s="51"/>
      <c r="B54" s="51"/>
      <c r="C54" s="52" t="s">
        <v>137</v>
      </c>
      <c r="D54" s="51"/>
      <c r="E54" s="51"/>
      <c r="F54" s="56"/>
      <c r="G54" s="56"/>
      <c r="H54" s="40" t="s">
        <v>131</v>
      </c>
    </row>
    <row r="55" spans="1:8" x14ac:dyDescent="0.2">
      <c r="A55" s="46">
        <v>1</v>
      </c>
      <c r="B55" s="47"/>
      <c r="C55" s="47" t="s">
        <v>974</v>
      </c>
      <c r="D55" s="47" t="s">
        <v>521</v>
      </c>
      <c r="E55" s="48">
        <v>-950</v>
      </c>
      <c r="F55" s="49">
        <v>-17.5275</v>
      </c>
      <c r="G55" s="50">
        <f>F55/$F$149</f>
        <v>-3.7449197868057871E-4</v>
      </c>
      <c r="H55" s="40" t="s">
        <v>131</v>
      </c>
    </row>
    <row r="56" spans="1:8" x14ac:dyDescent="0.2">
      <c r="A56" s="46">
        <v>2</v>
      </c>
      <c r="B56" s="47"/>
      <c r="C56" s="47" t="s">
        <v>1025</v>
      </c>
      <c r="D56" s="47" t="s">
        <v>521</v>
      </c>
      <c r="E56" s="48">
        <v>-81900</v>
      </c>
      <c r="F56" s="49">
        <v>-136.24064999999999</v>
      </c>
      <c r="G56" s="50">
        <f t="shared" ref="G56:G93" si="0">F56/$F$149</f>
        <v>-2.9109131704594597E-3</v>
      </c>
      <c r="H56" s="40" t="s">
        <v>131</v>
      </c>
    </row>
    <row r="57" spans="1:8" x14ac:dyDescent="0.2">
      <c r="A57" s="46">
        <v>3</v>
      </c>
      <c r="B57" s="47"/>
      <c r="C57" s="47" t="s">
        <v>1026</v>
      </c>
      <c r="D57" s="47" t="s">
        <v>521</v>
      </c>
      <c r="E57" s="48">
        <v>-12000</v>
      </c>
      <c r="F57" s="49">
        <v>-142.86000000000001</v>
      </c>
      <c r="G57" s="50">
        <f t="shared" si="0"/>
        <v>-3.0523419811329328E-3</v>
      </c>
      <c r="H57" s="40" t="s">
        <v>131</v>
      </c>
    </row>
    <row r="58" spans="1:8" x14ac:dyDescent="0.2">
      <c r="A58" s="46">
        <v>4</v>
      </c>
      <c r="B58" s="47"/>
      <c r="C58" s="47" t="s">
        <v>1027</v>
      </c>
      <c r="D58" s="47" t="s">
        <v>521</v>
      </c>
      <c r="E58" s="48">
        <v>-15400</v>
      </c>
      <c r="F58" s="49">
        <v>-175.5754</v>
      </c>
      <c r="G58" s="50">
        <f t="shared" si="0"/>
        <v>-3.7513381231569862E-3</v>
      </c>
      <c r="H58" s="40" t="s">
        <v>131</v>
      </c>
    </row>
    <row r="59" spans="1:8" x14ac:dyDescent="0.2">
      <c r="A59" s="46">
        <v>5</v>
      </c>
      <c r="B59" s="47"/>
      <c r="C59" s="47" t="s">
        <v>1028</v>
      </c>
      <c r="D59" s="47" t="s">
        <v>521</v>
      </c>
      <c r="E59" s="48">
        <v>-51800</v>
      </c>
      <c r="F59" s="49">
        <v>-175.93870000000001</v>
      </c>
      <c r="G59" s="50">
        <f t="shared" si="0"/>
        <v>-3.7591003788040927E-3</v>
      </c>
      <c r="H59" s="40" t="s">
        <v>131</v>
      </c>
    </row>
    <row r="60" spans="1:8" x14ac:dyDescent="0.2">
      <c r="A60" s="46">
        <v>6</v>
      </c>
      <c r="B60" s="47"/>
      <c r="C60" s="47" t="s">
        <v>968</v>
      </c>
      <c r="D60" s="47" t="s">
        <v>521</v>
      </c>
      <c r="E60" s="48">
        <v>-1400</v>
      </c>
      <c r="F60" s="49">
        <v>-185.822</v>
      </c>
      <c r="G60" s="50">
        <f t="shared" si="0"/>
        <v>-3.970266635993867E-3</v>
      </c>
      <c r="H60" s="40" t="s">
        <v>131</v>
      </c>
    </row>
    <row r="61" spans="1:8" x14ac:dyDescent="0.2">
      <c r="A61" s="46">
        <v>7</v>
      </c>
      <c r="B61" s="47"/>
      <c r="C61" s="47" t="s">
        <v>1029</v>
      </c>
      <c r="D61" s="47" t="s">
        <v>521</v>
      </c>
      <c r="E61" s="48">
        <v>-130000</v>
      </c>
      <c r="F61" s="49">
        <v>-201.851</v>
      </c>
      <c r="G61" s="50">
        <f t="shared" si="0"/>
        <v>-4.3127417138013689E-3</v>
      </c>
      <c r="H61" s="40" t="s">
        <v>131</v>
      </c>
    </row>
    <row r="62" spans="1:8" x14ac:dyDescent="0.2">
      <c r="A62" s="46">
        <v>8</v>
      </c>
      <c r="B62" s="47"/>
      <c r="C62" s="47" t="s">
        <v>975</v>
      </c>
      <c r="D62" s="47" t="s">
        <v>521</v>
      </c>
      <c r="E62" s="48">
        <v>-6800</v>
      </c>
      <c r="F62" s="49">
        <v>-209.39240000000001</v>
      </c>
      <c r="G62" s="50">
        <f t="shared" si="0"/>
        <v>-4.4738710139309778E-3</v>
      </c>
      <c r="H62" s="40" t="s">
        <v>131</v>
      </c>
    </row>
    <row r="63" spans="1:8" x14ac:dyDescent="0.2">
      <c r="A63" s="46">
        <v>9</v>
      </c>
      <c r="B63" s="47"/>
      <c r="C63" s="47" t="s">
        <v>1030</v>
      </c>
      <c r="D63" s="47" t="s">
        <v>521</v>
      </c>
      <c r="E63" s="48">
        <v>-23250</v>
      </c>
      <c r="F63" s="49">
        <v>-218.44537500000001</v>
      </c>
      <c r="G63" s="50">
        <f t="shared" si="0"/>
        <v>-4.6672965749462855E-3</v>
      </c>
      <c r="H63" s="40" t="s">
        <v>131</v>
      </c>
    </row>
    <row r="64" spans="1:8" x14ac:dyDescent="0.2">
      <c r="A64" s="46">
        <v>10</v>
      </c>
      <c r="B64" s="47"/>
      <c r="C64" s="47" t="s">
        <v>1031</v>
      </c>
      <c r="D64" s="47" t="s">
        <v>521</v>
      </c>
      <c r="E64" s="48">
        <v>-15750</v>
      </c>
      <c r="F64" s="49">
        <v>-221.13</v>
      </c>
      <c r="G64" s="50">
        <f t="shared" si="0"/>
        <v>-4.7246561828918196E-3</v>
      </c>
      <c r="H64" s="40" t="s">
        <v>131</v>
      </c>
    </row>
    <row r="65" spans="1:8" x14ac:dyDescent="0.2">
      <c r="A65" s="46">
        <v>11</v>
      </c>
      <c r="B65" s="47"/>
      <c r="C65" s="47" t="s">
        <v>1032</v>
      </c>
      <c r="D65" s="47" t="s">
        <v>521</v>
      </c>
      <c r="E65" s="48">
        <v>-102375</v>
      </c>
      <c r="F65" s="49">
        <v>-277.43624999999997</v>
      </c>
      <c r="G65" s="50">
        <f t="shared" si="0"/>
        <v>-5.9276936368689026E-3</v>
      </c>
      <c r="H65" s="40" t="s">
        <v>131</v>
      </c>
    </row>
    <row r="66" spans="1:8" ht="25.5" x14ac:dyDescent="0.2">
      <c r="A66" s="46">
        <v>12</v>
      </c>
      <c r="B66" s="47"/>
      <c r="C66" s="47" t="s">
        <v>1033</v>
      </c>
      <c r="D66" s="47" t="s">
        <v>521</v>
      </c>
      <c r="E66" s="48">
        <v>-122200</v>
      </c>
      <c r="F66" s="49">
        <v>-294.51422000000002</v>
      </c>
      <c r="G66" s="50">
        <f t="shared" si="0"/>
        <v>-6.2925809726068907E-3</v>
      </c>
      <c r="H66" s="40" t="s">
        <v>131</v>
      </c>
    </row>
    <row r="67" spans="1:8" x14ac:dyDescent="0.2">
      <c r="A67" s="46">
        <v>13</v>
      </c>
      <c r="B67" s="47"/>
      <c r="C67" s="47" t="s">
        <v>1034</v>
      </c>
      <c r="D67" s="47" t="s">
        <v>521</v>
      </c>
      <c r="E67" s="48">
        <v>-117000</v>
      </c>
      <c r="F67" s="49">
        <v>-314.02800000000002</v>
      </c>
      <c r="G67" s="50">
        <f t="shared" si="0"/>
        <v>-6.7095117433236219E-3</v>
      </c>
      <c r="H67" s="40" t="s">
        <v>131</v>
      </c>
    </row>
    <row r="68" spans="1:8" x14ac:dyDescent="0.2">
      <c r="A68" s="46">
        <v>14</v>
      </c>
      <c r="B68" s="47"/>
      <c r="C68" s="47" t="s">
        <v>1035</v>
      </c>
      <c r="D68" s="47" t="s">
        <v>521</v>
      </c>
      <c r="E68" s="48">
        <v>-100000</v>
      </c>
      <c r="F68" s="49">
        <v>-340.2</v>
      </c>
      <c r="G68" s="50">
        <f t="shared" si="0"/>
        <v>-7.268701819833568E-3</v>
      </c>
      <c r="H68" s="40" t="s">
        <v>131</v>
      </c>
    </row>
    <row r="69" spans="1:8" x14ac:dyDescent="0.2">
      <c r="A69" s="46">
        <v>15</v>
      </c>
      <c r="B69" s="47"/>
      <c r="C69" s="47" t="s">
        <v>1036</v>
      </c>
      <c r="D69" s="47" t="s">
        <v>521</v>
      </c>
      <c r="E69" s="48">
        <v>-58000</v>
      </c>
      <c r="F69" s="49">
        <v>-382.30700000000002</v>
      </c>
      <c r="G69" s="50">
        <f t="shared" si="0"/>
        <v>-8.1683585732954499E-3</v>
      </c>
      <c r="H69" s="40" t="s">
        <v>131</v>
      </c>
    </row>
    <row r="70" spans="1:8" x14ac:dyDescent="0.2">
      <c r="A70" s="46">
        <v>16</v>
      </c>
      <c r="B70" s="47"/>
      <c r="C70" s="47" t="s">
        <v>1037</v>
      </c>
      <c r="D70" s="47" t="s">
        <v>521</v>
      </c>
      <c r="E70" s="48">
        <v>-157625</v>
      </c>
      <c r="F70" s="49">
        <v>-399.42174999999997</v>
      </c>
      <c r="G70" s="50">
        <f t="shared" si="0"/>
        <v>-8.5340317492830931E-3</v>
      </c>
      <c r="H70" s="40" t="s">
        <v>131</v>
      </c>
    </row>
    <row r="71" spans="1:8" x14ac:dyDescent="0.2">
      <c r="A71" s="46">
        <v>17</v>
      </c>
      <c r="B71" s="47"/>
      <c r="C71" s="47" t="s">
        <v>1038</v>
      </c>
      <c r="D71" s="47" t="s">
        <v>521</v>
      </c>
      <c r="E71" s="48">
        <v>-231000</v>
      </c>
      <c r="F71" s="49">
        <v>-476.96879999999999</v>
      </c>
      <c r="G71" s="50">
        <f t="shared" si="0"/>
        <v>-1.0190899425525672E-2</v>
      </c>
      <c r="H71" s="40" t="s">
        <v>131</v>
      </c>
    </row>
    <row r="72" spans="1:8" x14ac:dyDescent="0.2">
      <c r="A72" s="46">
        <v>18</v>
      </c>
      <c r="B72" s="47"/>
      <c r="C72" s="47" t="s">
        <v>1039</v>
      </c>
      <c r="D72" s="47" t="s">
        <v>521</v>
      </c>
      <c r="E72" s="48">
        <v>-37500</v>
      </c>
      <c r="F72" s="49">
        <v>-487.57499999999999</v>
      </c>
      <c r="G72" s="50">
        <f t="shared" si="0"/>
        <v>-1.0417511139933429E-2</v>
      </c>
      <c r="H72" s="40" t="s">
        <v>131</v>
      </c>
    </row>
    <row r="73" spans="1:8" x14ac:dyDescent="0.2">
      <c r="A73" s="46">
        <v>19</v>
      </c>
      <c r="B73" s="47"/>
      <c r="C73" s="47" t="s">
        <v>1040</v>
      </c>
      <c r="D73" s="47" t="s">
        <v>521</v>
      </c>
      <c r="E73" s="48">
        <v>-30400</v>
      </c>
      <c r="F73" s="49">
        <v>-513.57759999999996</v>
      </c>
      <c r="G73" s="50">
        <f t="shared" si="0"/>
        <v>-1.0973081821710043E-2</v>
      </c>
      <c r="H73" s="40" t="s">
        <v>131</v>
      </c>
    </row>
    <row r="74" spans="1:8" x14ac:dyDescent="0.2">
      <c r="A74" s="46">
        <v>20</v>
      </c>
      <c r="B74" s="47"/>
      <c r="C74" s="47" t="s">
        <v>1041</v>
      </c>
      <c r="D74" s="47" t="s">
        <v>521</v>
      </c>
      <c r="E74" s="48">
        <v>-115500</v>
      </c>
      <c r="F74" s="49">
        <v>-519.8655</v>
      </c>
      <c r="G74" s="50">
        <f t="shared" si="0"/>
        <v>-1.1107428882770982E-2</v>
      </c>
      <c r="H74" s="40" t="s">
        <v>131</v>
      </c>
    </row>
    <row r="75" spans="1:8" x14ac:dyDescent="0.2">
      <c r="A75" s="46">
        <v>21</v>
      </c>
      <c r="B75" s="47"/>
      <c r="C75" s="47" t="s">
        <v>1042</v>
      </c>
      <c r="D75" s="47" t="s">
        <v>521</v>
      </c>
      <c r="E75" s="48">
        <v>-214700</v>
      </c>
      <c r="F75" s="49">
        <v>-631.00329999999997</v>
      </c>
      <c r="G75" s="50">
        <f t="shared" si="0"/>
        <v>-1.348199539985593E-2</v>
      </c>
      <c r="H75" s="40" t="s">
        <v>131</v>
      </c>
    </row>
    <row r="76" spans="1:8" x14ac:dyDescent="0.2">
      <c r="A76" s="46">
        <v>22</v>
      </c>
      <c r="B76" s="47"/>
      <c r="C76" s="47" t="s">
        <v>1043</v>
      </c>
      <c r="D76" s="47" t="s">
        <v>521</v>
      </c>
      <c r="E76" s="48">
        <v>-573750</v>
      </c>
      <c r="F76" s="49">
        <v>-742.48987499999998</v>
      </c>
      <c r="G76" s="50">
        <f t="shared" si="0"/>
        <v>-1.5864013831923866E-2</v>
      </c>
      <c r="H76" s="40" t="s">
        <v>131</v>
      </c>
    </row>
    <row r="77" spans="1:8" x14ac:dyDescent="0.2">
      <c r="A77" s="46">
        <v>23</v>
      </c>
      <c r="B77" s="47"/>
      <c r="C77" s="47" t="s">
        <v>1044</v>
      </c>
      <c r="D77" s="47" t="s">
        <v>521</v>
      </c>
      <c r="E77" s="48">
        <v>-65800</v>
      </c>
      <c r="F77" s="49">
        <v>-751.63340000000005</v>
      </c>
      <c r="G77" s="50">
        <f t="shared" si="0"/>
        <v>-1.6059374081210151E-2</v>
      </c>
      <c r="H77" s="40" t="s">
        <v>131</v>
      </c>
    </row>
    <row r="78" spans="1:8" x14ac:dyDescent="0.2">
      <c r="A78" s="46">
        <v>24</v>
      </c>
      <c r="B78" s="47"/>
      <c r="C78" s="47" t="s">
        <v>1045</v>
      </c>
      <c r="D78" s="47" t="s">
        <v>521</v>
      </c>
      <c r="E78" s="48">
        <v>-231525</v>
      </c>
      <c r="F78" s="49">
        <v>-788.68991249999999</v>
      </c>
      <c r="G78" s="50">
        <f t="shared" si="0"/>
        <v>-1.6851122287692911E-2</v>
      </c>
      <c r="H78" s="40" t="s">
        <v>131</v>
      </c>
    </row>
    <row r="79" spans="1:8" x14ac:dyDescent="0.2">
      <c r="A79" s="46">
        <v>25</v>
      </c>
      <c r="B79" s="47"/>
      <c r="C79" s="47" t="s">
        <v>973</v>
      </c>
      <c r="D79" s="47" t="s">
        <v>521</v>
      </c>
      <c r="E79" s="48">
        <v>-214000</v>
      </c>
      <c r="F79" s="49">
        <v>-830.85500000000002</v>
      </c>
      <c r="G79" s="50">
        <f t="shared" si="0"/>
        <v>-1.7752020136736685E-2</v>
      </c>
      <c r="H79" s="40" t="s">
        <v>131</v>
      </c>
    </row>
    <row r="80" spans="1:8" x14ac:dyDescent="0.2">
      <c r="A80" s="46">
        <v>26</v>
      </c>
      <c r="B80" s="47"/>
      <c r="C80" s="47" t="s">
        <v>1046</v>
      </c>
      <c r="D80" s="47" t="s">
        <v>521</v>
      </c>
      <c r="E80" s="48">
        <v>-104400</v>
      </c>
      <c r="F80" s="49">
        <v>-868.03380000000004</v>
      </c>
      <c r="G80" s="50">
        <f t="shared" si="0"/>
        <v>-1.8546381133853759E-2</v>
      </c>
      <c r="H80" s="40" t="s">
        <v>131</v>
      </c>
    </row>
    <row r="81" spans="1:8" x14ac:dyDescent="0.2">
      <c r="A81" s="46">
        <v>27</v>
      </c>
      <c r="B81" s="47"/>
      <c r="C81" s="47" t="s">
        <v>1047</v>
      </c>
      <c r="D81" s="47" t="s">
        <v>521</v>
      </c>
      <c r="E81" s="48">
        <v>-70625</v>
      </c>
      <c r="F81" s="49">
        <v>-923.91624999999999</v>
      </c>
      <c r="G81" s="50">
        <f t="shared" si="0"/>
        <v>-1.9740363691207543E-2</v>
      </c>
      <c r="H81" s="40" t="s">
        <v>131</v>
      </c>
    </row>
    <row r="82" spans="1:8" x14ac:dyDescent="0.2">
      <c r="A82" s="46">
        <v>28</v>
      </c>
      <c r="B82" s="47"/>
      <c r="C82" s="47" t="s">
        <v>1048</v>
      </c>
      <c r="D82" s="47" t="s">
        <v>521</v>
      </c>
      <c r="E82" s="48">
        <v>-337600</v>
      </c>
      <c r="F82" s="49">
        <v>-978.87120000000004</v>
      </c>
      <c r="G82" s="50">
        <f t="shared" si="0"/>
        <v>-2.0914529314587506E-2</v>
      </c>
      <c r="H82" s="40" t="s">
        <v>131</v>
      </c>
    </row>
    <row r="83" spans="1:8" x14ac:dyDescent="0.2">
      <c r="A83" s="46">
        <v>29</v>
      </c>
      <c r="B83" s="47"/>
      <c r="C83" s="47" t="s">
        <v>1049</v>
      </c>
      <c r="D83" s="47" t="s">
        <v>521</v>
      </c>
      <c r="E83" s="48">
        <v>-29400</v>
      </c>
      <c r="F83" s="49">
        <v>-1006.5972</v>
      </c>
      <c r="G83" s="50">
        <f t="shared" si="0"/>
        <v>-2.1506922103113977E-2</v>
      </c>
      <c r="H83" s="40" t="s">
        <v>131</v>
      </c>
    </row>
    <row r="84" spans="1:8" x14ac:dyDescent="0.2">
      <c r="A84" s="46">
        <v>30</v>
      </c>
      <c r="B84" s="47"/>
      <c r="C84" s="47" t="s">
        <v>1050</v>
      </c>
      <c r="D84" s="47" t="s">
        <v>521</v>
      </c>
      <c r="E84" s="48">
        <v>-173550</v>
      </c>
      <c r="F84" s="49">
        <v>-1294.596225</v>
      </c>
      <c r="G84" s="50">
        <f t="shared" si="0"/>
        <v>-2.7660299637293263E-2</v>
      </c>
      <c r="H84" s="40" t="s">
        <v>131</v>
      </c>
    </row>
    <row r="85" spans="1:8" x14ac:dyDescent="0.2">
      <c r="A85" s="46">
        <v>31</v>
      </c>
      <c r="B85" s="47"/>
      <c r="C85" s="47" t="s">
        <v>976</v>
      </c>
      <c r="D85" s="47" t="s">
        <v>521</v>
      </c>
      <c r="E85" s="48">
        <v>-198000</v>
      </c>
      <c r="F85" s="49">
        <v>-1467.18</v>
      </c>
      <c r="G85" s="50">
        <f t="shared" si="0"/>
        <v>-3.1347718800774298E-2</v>
      </c>
      <c r="H85" s="40" t="s">
        <v>131</v>
      </c>
    </row>
    <row r="86" spans="1:8" x14ac:dyDescent="0.2">
      <c r="A86" s="46">
        <v>32</v>
      </c>
      <c r="B86" s="47"/>
      <c r="C86" s="47" t="s">
        <v>1051</v>
      </c>
      <c r="D86" s="47" t="s">
        <v>521</v>
      </c>
      <c r="E86" s="48">
        <v>-344700</v>
      </c>
      <c r="F86" s="49">
        <v>-1578.5536500000001</v>
      </c>
      <c r="G86" s="50">
        <f t="shared" si="0"/>
        <v>-3.3727324481069729E-2</v>
      </c>
      <c r="H86" s="40" t="s">
        <v>131</v>
      </c>
    </row>
    <row r="87" spans="1:8" x14ac:dyDescent="0.2">
      <c r="A87" s="46">
        <v>33</v>
      </c>
      <c r="B87" s="47"/>
      <c r="C87" s="47" t="s">
        <v>978</v>
      </c>
      <c r="D87" s="47" t="s">
        <v>521</v>
      </c>
      <c r="E87" s="48">
        <v>-134400</v>
      </c>
      <c r="F87" s="49">
        <v>-1706.88</v>
      </c>
      <c r="G87" s="50">
        <f t="shared" si="0"/>
        <v>-3.6469140982473613E-2</v>
      </c>
      <c r="H87" s="40" t="s">
        <v>131</v>
      </c>
    </row>
    <row r="88" spans="1:8" x14ac:dyDescent="0.2">
      <c r="A88" s="46">
        <v>34</v>
      </c>
      <c r="B88" s="47"/>
      <c r="C88" s="47" t="s">
        <v>1052</v>
      </c>
      <c r="D88" s="47" t="s">
        <v>521</v>
      </c>
      <c r="E88" s="48">
        <v>-109250</v>
      </c>
      <c r="F88" s="49">
        <v>-2011.7294999999999</v>
      </c>
      <c r="G88" s="50">
        <f t="shared" si="0"/>
        <v>-4.298254520183091E-2</v>
      </c>
      <c r="H88" s="40" t="s">
        <v>131</v>
      </c>
    </row>
    <row r="89" spans="1:8" x14ac:dyDescent="0.2">
      <c r="A89" s="46">
        <v>35</v>
      </c>
      <c r="B89" s="47"/>
      <c r="C89" s="47" t="s">
        <v>1053</v>
      </c>
      <c r="D89" s="47" t="s">
        <v>521</v>
      </c>
      <c r="E89" s="48">
        <v>-240750</v>
      </c>
      <c r="F89" s="49">
        <v>-2343.2197500000002</v>
      </c>
      <c r="G89" s="50">
        <f t="shared" si="0"/>
        <v>-5.006515479451782E-2</v>
      </c>
      <c r="H89" s="40" t="s">
        <v>131</v>
      </c>
    </row>
    <row r="90" spans="1:8" x14ac:dyDescent="0.2">
      <c r="A90" s="46">
        <v>36</v>
      </c>
      <c r="B90" s="47"/>
      <c r="C90" s="47" t="s">
        <v>977</v>
      </c>
      <c r="D90" s="47" t="s">
        <v>521</v>
      </c>
      <c r="E90" s="48">
        <v>-186500</v>
      </c>
      <c r="F90" s="49">
        <v>-2480.2635</v>
      </c>
      <c r="G90" s="50">
        <f t="shared" si="0"/>
        <v>-5.2993226972712457E-2</v>
      </c>
      <c r="H90" s="40" t="s">
        <v>131</v>
      </c>
    </row>
    <row r="91" spans="1:8" x14ac:dyDescent="0.2">
      <c r="A91" s="46">
        <v>37</v>
      </c>
      <c r="B91" s="47"/>
      <c r="C91" s="47" t="s">
        <v>1054</v>
      </c>
      <c r="D91" s="47" t="s">
        <v>521</v>
      </c>
      <c r="E91" s="48">
        <v>-61425</v>
      </c>
      <c r="F91" s="49">
        <v>-2525.6731500000001</v>
      </c>
      <c r="G91" s="50">
        <f t="shared" si="0"/>
        <v>-5.3963448035596072E-2</v>
      </c>
      <c r="H91" s="40" t="s">
        <v>131</v>
      </c>
    </row>
    <row r="92" spans="1:8" x14ac:dyDescent="0.2">
      <c r="A92" s="46">
        <v>38</v>
      </c>
      <c r="B92" s="47"/>
      <c r="C92" s="47" t="s">
        <v>1055</v>
      </c>
      <c r="D92" s="47" t="s">
        <v>521</v>
      </c>
      <c r="E92" s="48">
        <v>-1665000</v>
      </c>
      <c r="F92" s="49">
        <v>-2577.5864999999999</v>
      </c>
      <c r="G92" s="50">
        <f t="shared" si="0"/>
        <v>-5.5072626935121806E-2</v>
      </c>
      <c r="H92" s="40" t="s">
        <v>131</v>
      </c>
    </row>
    <row r="93" spans="1:8" x14ac:dyDescent="0.2">
      <c r="A93" s="46">
        <v>39</v>
      </c>
      <c r="B93" s="47"/>
      <c r="C93" s="47" t="s">
        <v>970</v>
      </c>
      <c r="D93" s="47" t="s">
        <v>521</v>
      </c>
      <c r="E93" s="48">
        <v>-318000</v>
      </c>
      <c r="F93" s="49">
        <v>-2903.9760000000001</v>
      </c>
      <c r="G93" s="50">
        <f t="shared" si="0"/>
        <v>-6.2046254073935943E-2</v>
      </c>
      <c r="H93" s="40" t="s">
        <v>131</v>
      </c>
    </row>
    <row r="94" spans="1:8" x14ac:dyDescent="0.2">
      <c r="A94" s="51"/>
      <c r="B94" s="51"/>
      <c r="C94" s="52" t="s">
        <v>130</v>
      </c>
      <c r="D94" s="51"/>
      <c r="E94" s="51" t="s">
        <v>131</v>
      </c>
      <c r="F94" s="53">
        <f>SUM(F55:F93)</f>
        <v>-34102.425357500004</v>
      </c>
      <c r="G94" s="54">
        <f>SUM(G55:G93)</f>
        <v>-0.72863127941445838</v>
      </c>
      <c r="H94" s="40" t="s">
        <v>131</v>
      </c>
    </row>
    <row r="95" spans="1:8" x14ac:dyDescent="0.2">
      <c r="A95" s="51"/>
      <c r="B95" s="51"/>
      <c r="C95" s="55"/>
      <c r="D95" s="51"/>
      <c r="E95" s="51"/>
      <c r="F95" s="56"/>
      <c r="G95" s="56"/>
      <c r="H95" s="40" t="s">
        <v>131</v>
      </c>
    </row>
    <row r="96" spans="1:8" x14ac:dyDescent="0.2">
      <c r="A96" s="51"/>
      <c r="B96" s="51"/>
      <c r="C96" s="52" t="s">
        <v>138</v>
      </c>
      <c r="D96" s="51"/>
      <c r="E96" s="51"/>
      <c r="F96" s="53">
        <f>F40</f>
        <v>33868.279702500004</v>
      </c>
      <c r="G96" s="54">
        <f>G40</f>
        <v>0.72362857999999997</v>
      </c>
      <c r="H96" s="40" t="s">
        <v>131</v>
      </c>
    </row>
    <row r="97" spans="1:8" x14ac:dyDescent="0.2">
      <c r="A97" s="51"/>
      <c r="B97" s="51"/>
      <c r="C97" s="55"/>
      <c r="D97" s="51"/>
      <c r="E97" s="51"/>
      <c r="F97" s="56"/>
      <c r="G97" s="56"/>
      <c r="H97" s="40" t="s">
        <v>131</v>
      </c>
    </row>
    <row r="98" spans="1:8" x14ac:dyDescent="0.2">
      <c r="A98" s="51"/>
      <c r="B98" s="51"/>
      <c r="C98" s="52" t="s">
        <v>139</v>
      </c>
      <c r="D98" s="51"/>
      <c r="E98" s="51"/>
      <c r="F98" s="56"/>
      <c r="G98" s="56"/>
      <c r="H98" s="40" t="s">
        <v>131</v>
      </c>
    </row>
    <row r="99" spans="1:8" x14ac:dyDescent="0.2">
      <c r="A99" s="51"/>
      <c r="B99" s="51"/>
      <c r="C99" s="52" t="s">
        <v>10</v>
      </c>
      <c r="D99" s="51"/>
      <c r="E99" s="51"/>
      <c r="F99" s="56"/>
      <c r="G99" s="56"/>
      <c r="H99" s="40" t="s">
        <v>131</v>
      </c>
    </row>
    <row r="100" spans="1:8" x14ac:dyDescent="0.2">
      <c r="A100" s="51"/>
      <c r="B100" s="51"/>
      <c r="C100" s="52" t="s">
        <v>130</v>
      </c>
      <c r="D100" s="51"/>
      <c r="E100" s="51" t="s">
        <v>131</v>
      </c>
      <c r="F100" s="57" t="s">
        <v>133</v>
      </c>
      <c r="G100" s="54">
        <v>0</v>
      </c>
      <c r="H100" s="40" t="s">
        <v>131</v>
      </c>
    </row>
    <row r="101" spans="1:8" x14ac:dyDescent="0.2">
      <c r="A101" s="51"/>
      <c r="B101" s="51"/>
      <c r="C101" s="55"/>
      <c r="D101" s="51"/>
      <c r="E101" s="51"/>
      <c r="F101" s="56"/>
      <c r="G101" s="56"/>
      <c r="H101" s="40" t="s">
        <v>131</v>
      </c>
    </row>
    <row r="102" spans="1:8" x14ac:dyDescent="0.2">
      <c r="A102" s="51"/>
      <c r="B102" s="51"/>
      <c r="C102" s="52" t="s">
        <v>140</v>
      </c>
      <c r="D102" s="51"/>
      <c r="E102" s="51"/>
      <c r="F102" s="51"/>
      <c r="G102" s="51"/>
      <c r="H102" s="40" t="s">
        <v>131</v>
      </c>
    </row>
    <row r="103" spans="1:8" x14ac:dyDescent="0.2">
      <c r="A103" s="51"/>
      <c r="B103" s="51"/>
      <c r="C103" s="52" t="s">
        <v>130</v>
      </c>
      <c r="D103" s="51"/>
      <c r="E103" s="51" t="s">
        <v>131</v>
      </c>
      <c r="F103" s="57" t="s">
        <v>133</v>
      </c>
      <c r="G103" s="54">
        <v>0</v>
      </c>
      <c r="H103" s="40" t="s">
        <v>131</v>
      </c>
    </row>
    <row r="104" spans="1:8" x14ac:dyDescent="0.2">
      <c r="A104" s="51"/>
      <c r="B104" s="51"/>
      <c r="C104" s="55"/>
      <c r="D104" s="51"/>
      <c r="E104" s="51"/>
      <c r="F104" s="56"/>
      <c r="G104" s="56"/>
      <c r="H104" s="40" t="s">
        <v>131</v>
      </c>
    </row>
    <row r="105" spans="1:8" x14ac:dyDescent="0.2">
      <c r="A105" s="51"/>
      <c r="B105" s="51"/>
      <c r="C105" s="52" t="s">
        <v>141</v>
      </c>
      <c r="D105" s="51"/>
      <c r="E105" s="51"/>
      <c r="F105" s="51"/>
      <c r="G105" s="51"/>
      <c r="H105" s="40" t="s">
        <v>131</v>
      </c>
    </row>
    <row r="106" spans="1:8" x14ac:dyDescent="0.2">
      <c r="A106" s="46">
        <v>1</v>
      </c>
      <c r="B106" s="47" t="s">
        <v>667</v>
      </c>
      <c r="C106" s="47" t="s">
        <v>1164</v>
      </c>
      <c r="D106" s="47" t="s">
        <v>470</v>
      </c>
      <c r="E106" s="48">
        <v>1000000</v>
      </c>
      <c r="F106" s="49">
        <v>1013.25</v>
      </c>
      <c r="G106" s="50">
        <v>2.1649069999999999E-2</v>
      </c>
      <c r="H106" s="40" t="s">
        <v>131</v>
      </c>
    </row>
    <row r="107" spans="1:8" x14ac:dyDescent="0.2">
      <c r="A107" s="51"/>
      <c r="B107" s="51"/>
      <c r="C107" s="52" t="s">
        <v>130</v>
      </c>
      <c r="D107" s="51"/>
      <c r="E107" s="51" t="s">
        <v>131</v>
      </c>
      <c r="F107" s="53">
        <v>1013.25</v>
      </c>
      <c r="G107" s="54">
        <v>2.1649069999999999E-2</v>
      </c>
      <c r="H107" s="40" t="s">
        <v>131</v>
      </c>
    </row>
    <row r="108" spans="1:8" x14ac:dyDescent="0.2">
      <c r="A108" s="51"/>
      <c r="B108" s="51"/>
      <c r="C108" s="55"/>
      <c r="D108" s="51"/>
      <c r="E108" s="51"/>
      <c r="F108" s="56"/>
      <c r="G108" s="56"/>
      <c r="H108" s="40" t="s">
        <v>131</v>
      </c>
    </row>
    <row r="109" spans="1:8" x14ac:dyDescent="0.2">
      <c r="A109" s="51"/>
      <c r="B109" s="51"/>
      <c r="C109" s="52" t="s">
        <v>142</v>
      </c>
      <c r="D109" s="51"/>
      <c r="E109" s="51"/>
      <c r="F109" s="56"/>
      <c r="G109" s="56"/>
      <c r="H109" s="40" t="s">
        <v>131</v>
      </c>
    </row>
    <row r="110" spans="1:8" x14ac:dyDescent="0.2">
      <c r="A110" s="51"/>
      <c r="B110" s="51"/>
      <c r="C110" s="52" t="s">
        <v>130</v>
      </c>
      <c r="D110" s="51"/>
      <c r="E110" s="51" t="s">
        <v>131</v>
      </c>
      <c r="F110" s="57" t="s">
        <v>133</v>
      </c>
      <c r="G110" s="54">
        <v>0</v>
      </c>
      <c r="H110" s="40" t="s">
        <v>131</v>
      </c>
    </row>
    <row r="111" spans="1:8" x14ac:dyDescent="0.2">
      <c r="A111" s="51"/>
      <c r="B111" s="51"/>
      <c r="C111" s="55"/>
      <c r="D111" s="51"/>
      <c r="E111" s="51"/>
      <c r="F111" s="56"/>
      <c r="G111" s="56"/>
      <c r="H111" s="40" t="s">
        <v>131</v>
      </c>
    </row>
    <row r="112" spans="1:8" x14ac:dyDescent="0.2">
      <c r="A112" s="51"/>
      <c r="B112" s="51"/>
      <c r="C112" s="52" t="s">
        <v>143</v>
      </c>
      <c r="D112" s="51"/>
      <c r="E112" s="51"/>
      <c r="F112" s="53">
        <v>1013.25</v>
      </c>
      <c r="G112" s="54">
        <v>2.1649069999999999E-2</v>
      </c>
      <c r="H112" s="40" t="s">
        <v>131</v>
      </c>
    </row>
    <row r="113" spans="1:8" x14ac:dyDescent="0.2">
      <c r="A113" s="51"/>
      <c r="B113" s="51"/>
      <c r="C113" s="55"/>
      <c r="D113" s="51"/>
      <c r="E113" s="51"/>
      <c r="F113" s="56"/>
      <c r="G113" s="56"/>
      <c r="H113" s="40" t="s">
        <v>131</v>
      </c>
    </row>
    <row r="114" spans="1:8" x14ac:dyDescent="0.2">
      <c r="A114" s="51"/>
      <c r="B114" s="51"/>
      <c r="C114" s="52" t="s">
        <v>144</v>
      </c>
      <c r="D114" s="51"/>
      <c r="E114" s="51"/>
      <c r="F114" s="56"/>
      <c r="G114" s="56"/>
      <c r="H114" s="40" t="s">
        <v>131</v>
      </c>
    </row>
    <row r="115" spans="1:8" x14ac:dyDescent="0.2">
      <c r="A115" s="51"/>
      <c r="B115" s="51"/>
      <c r="C115" s="52" t="s">
        <v>145</v>
      </c>
      <c r="D115" s="51"/>
      <c r="E115" s="51"/>
      <c r="F115" s="56"/>
      <c r="G115" s="56"/>
      <c r="H115" s="40" t="s">
        <v>131</v>
      </c>
    </row>
    <row r="116" spans="1:8" x14ac:dyDescent="0.2">
      <c r="A116" s="51"/>
      <c r="B116" s="51"/>
      <c r="C116" s="52" t="s">
        <v>130</v>
      </c>
      <c r="D116" s="51"/>
      <c r="E116" s="51" t="s">
        <v>131</v>
      </c>
      <c r="F116" s="57" t="s">
        <v>133</v>
      </c>
      <c r="G116" s="54">
        <v>0</v>
      </c>
      <c r="H116" s="40" t="s">
        <v>131</v>
      </c>
    </row>
    <row r="117" spans="1:8" x14ac:dyDescent="0.2">
      <c r="A117" s="51"/>
      <c r="B117" s="51"/>
      <c r="C117" s="55"/>
      <c r="D117" s="51"/>
      <c r="E117" s="51"/>
      <c r="F117" s="56"/>
      <c r="G117" s="56"/>
      <c r="H117" s="40" t="s">
        <v>131</v>
      </c>
    </row>
    <row r="118" spans="1:8" x14ac:dyDescent="0.2">
      <c r="A118" s="51"/>
      <c r="B118" s="51"/>
      <c r="C118" s="52" t="s">
        <v>146</v>
      </c>
      <c r="D118" s="51"/>
      <c r="E118" s="51"/>
      <c r="F118" s="56"/>
      <c r="G118" s="56"/>
      <c r="H118" s="40" t="s">
        <v>131</v>
      </c>
    </row>
    <row r="119" spans="1:8" x14ac:dyDescent="0.2">
      <c r="A119" s="46">
        <v>1</v>
      </c>
      <c r="B119" s="47" t="s">
        <v>669</v>
      </c>
      <c r="C119" s="47" t="s">
        <v>670</v>
      </c>
      <c r="D119" s="47" t="s">
        <v>632</v>
      </c>
      <c r="E119" s="48">
        <v>200</v>
      </c>
      <c r="F119" s="49">
        <v>945.59299999999996</v>
      </c>
      <c r="G119" s="50">
        <v>2.0203510000000001E-2</v>
      </c>
      <c r="H119" s="40" t="s">
        <v>131</v>
      </c>
    </row>
    <row r="120" spans="1:8" x14ac:dyDescent="0.2">
      <c r="A120" s="51"/>
      <c r="B120" s="51"/>
      <c r="C120" s="52" t="s">
        <v>130</v>
      </c>
      <c r="D120" s="51"/>
      <c r="E120" s="51" t="s">
        <v>131</v>
      </c>
      <c r="F120" s="53">
        <v>945.59299999999996</v>
      </c>
      <c r="G120" s="54">
        <v>2.0203510000000001E-2</v>
      </c>
      <c r="H120" s="40" t="s">
        <v>131</v>
      </c>
    </row>
    <row r="121" spans="1:8" x14ac:dyDescent="0.2">
      <c r="A121" s="51"/>
      <c r="B121" s="51"/>
      <c r="C121" s="55"/>
      <c r="D121" s="51"/>
      <c r="E121" s="51"/>
      <c r="F121" s="56"/>
      <c r="G121" s="56"/>
      <c r="H121" s="40" t="s">
        <v>131</v>
      </c>
    </row>
    <row r="122" spans="1:8" x14ac:dyDescent="0.2">
      <c r="A122" s="51"/>
      <c r="B122" s="51"/>
      <c r="C122" s="52" t="s">
        <v>147</v>
      </c>
      <c r="D122" s="51"/>
      <c r="E122" s="51"/>
      <c r="F122" s="56"/>
      <c r="G122" s="56"/>
      <c r="H122" s="40" t="s">
        <v>131</v>
      </c>
    </row>
    <row r="123" spans="1:8" x14ac:dyDescent="0.2">
      <c r="A123" s="46">
        <v>1</v>
      </c>
      <c r="B123" s="47" t="s">
        <v>671</v>
      </c>
      <c r="C123" s="47" t="s">
        <v>1167</v>
      </c>
      <c r="D123" s="47" t="s">
        <v>470</v>
      </c>
      <c r="E123" s="48">
        <v>3000000</v>
      </c>
      <c r="F123" s="49">
        <v>2874.57</v>
      </c>
      <c r="G123" s="50">
        <v>6.1417970000000002E-2</v>
      </c>
      <c r="H123" s="40" t="s">
        <v>131</v>
      </c>
    </row>
    <row r="124" spans="1:8" x14ac:dyDescent="0.2">
      <c r="A124" s="46">
        <v>2</v>
      </c>
      <c r="B124" s="47" t="s">
        <v>672</v>
      </c>
      <c r="C124" s="47" t="s">
        <v>1166</v>
      </c>
      <c r="D124" s="47" t="s">
        <v>470</v>
      </c>
      <c r="E124" s="48">
        <v>1500000</v>
      </c>
      <c r="F124" s="49">
        <v>1480.3695</v>
      </c>
      <c r="G124" s="50">
        <v>3.1629530000000003E-2</v>
      </c>
      <c r="H124" s="40" t="s">
        <v>131</v>
      </c>
    </row>
    <row r="125" spans="1:8" x14ac:dyDescent="0.2">
      <c r="A125" s="46">
        <v>3</v>
      </c>
      <c r="B125" s="47" t="s">
        <v>673</v>
      </c>
      <c r="C125" s="47" t="s">
        <v>1165</v>
      </c>
      <c r="D125" s="47" t="s">
        <v>470</v>
      </c>
      <c r="E125" s="48">
        <v>500000</v>
      </c>
      <c r="F125" s="49">
        <v>491.92149999999998</v>
      </c>
      <c r="G125" s="50">
        <v>1.051038E-2</v>
      </c>
      <c r="H125" s="40" t="s">
        <v>131</v>
      </c>
    </row>
    <row r="126" spans="1:8" x14ac:dyDescent="0.2">
      <c r="A126" s="51"/>
      <c r="B126" s="51"/>
      <c r="C126" s="52" t="s">
        <v>130</v>
      </c>
      <c r="D126" s="51"/>
      <c r="E126" s="51" t="s">
        <v>131</v>
      </c>
      <c r="F126" s="53">
        <v>4846.8609999999999</v>
      </c>
      <c r="G126" s="54">
        <v>0.10355788</v>
      </c>
      <c r="H126" s="40" t="s">
        <v>131</v>
      </c>
    </row>
    <row r="127" spans="1:8" x14ac:dyDescent="0.2">
      <c r="A127" s="51"/>
      <c r="B127" s="51"/>
      <c r="C127" s="55"/>
      <c r="D127" s="51"/>
      <c r="E127" s="51"/>
      <c r="F127" s="56"/>
      <c r="G127" s="56"/>
      <c r="H127" s="40" t="s">
        <v>131</v>
      </c>
    </row>
    <row r="128" spans="1:8" x14ac:dyDescent="0.2">
      <c r="A128" s="51"/>
      <c r="B128" s="51"/>
      <c r="C128" s="52" t="s">
        <v>148</v>
      </c>
      <c r="D128" s="51"/>
      <c r="E128" s="51"/>
      <c r="F128" s="56"/>
      <c r="G128" s="56"/>
      <c r="H128" s="40" t="s">
        <v>131</v>
      </c>
    </row>
    <row r="129" spans="1:8" x14ac:dyDescent="0.2">
      <c r="A129" s="46">
        <v>1</v>
      </c>
      <c r="B129" s="47"/>
      <c r="C129" s="47" t="s">
        <v>149</v>
      </c>
      <c r="D129" s="47"/>
      <c r="E129" s="58"/>
      <c r="F129" s="49">
        <v>2952.3494609989998</v>
      </c>
      <c r="G129" s="50">
        <v>6.3079800000000005E-2</v>
      </c>
      <c r="H129" s="40">
        <v>5.32</v>
      </c>
    </row>
    <row r="130" spans="1:8" x14ac:dyDescent="0.2">
      <c r="A130" s="51"/>
      <c r="B130" s="51"/>
      <c r="C130" s="52" t="s">
        <v>130</v>
      </c>
      <c r="D130" s="51"/>
      <c r="E130" s="51" t="s">
        <v>131</v>
      </c>
      <c r="F130" s="53">
        <v>2952.3494609989998</v>
      </c>
      <c r="G130" s="54">
        <v>6.3079800000000005E-2</v>
      </c>
      <c r="H130" s="40" t="s">
        <v>131</v>
      </c>
    </row>
    <row r="131" spans="1:8" x14ac:dyDescent="0.2">
      <c r="A131" s="51"/>
      <c r="B131" s="51"/>
      <c r="C131" s="55"/>
      <c r="D131" s="51"/>
      <c r="E131" s="51"/>
      <c r="F131" s="56"/>
      <c r="G131" s="56"/>
      <c r="H131" s="40" t="s">
        <v>131</v>
      </c>
    </row>
    <row r="132" spans="1:8" x14ac:dyDescent="0.2">
      <c r="A132" s="51"/>
      <c r="B132" s="51"/>
      <c r="C132" s="52" t="s">
        <v>150</v>
      </c>
      <c r="D132" s="51"/>
      <c r="E132" s="51"/>
      <c r="F132" s="53">
        <v>8744.8034609990009</v>
      </c>
      <c r="G132" s="54">
        <v>0.18684118999999999</v>
      </c>
      <c r="H132" s="40" t="s">
        <v>131</v>
      </c>
    </row>
    <row r="133" spans="1:8" x14ac:dyDescent="0.2">
      <c r="A133" s="51"/>
      <c r="B133" s="51"/>
      <c r="C133" s="56"/>
      <c r="D133" s="51"/>
      <c r="E133" s="51"/>
      <c r="F133" s="51"/>
      <c r="G133" s="51"/>
      <c r="H133" s="40" t="s">
        <v>131</v>
      </c>
    </row>
    <row r="134" spans="1:8" x14ac:dyDescent="0.2">
      <c r="A134" s="51"/>
      <c r="B134" s="51"/>
      <c r="C134" s="52" t="s">
        <v>151</v>
      </c>
      <c r="D134" s="51"/>
      <c r="E134" s="51"/>
      <c r="F134" s="51"/>
      <c r="G134" s="51"/>
      <c r="H134" s="40" t="s">
        <v>131</v>
      </c>
    </row>
    <row r="135" spans="1:8" x14ac:dyDescent="0.2">
      <c r="A135" s="51"/>
      <c r="B135" s="51"/>
      <c r="C135" s="52" t="s">
        <v>152</v>
      </c>
      <c r="D135" s="51"/>
      <c r="E135" s="51"/>
      <c r="F135" s="51"/>
      <c r="G135" s="51"/>
      <c r="H135" s="40" t="s">
        <v>131</v>
      </c>
    </row>
    <row r="136" spans="1:8" x14ac:dyDescent="0.2">
      <c r="A136" s="46">
        <v>1</v>
      </c>
      <c r="B136" s="47" t="s">
        <v>471</v>
      </c>
      <c r="C136" s="47" t="s">
        <v>1160</v>
      </c>
      <c r="D136" s="47"/>
      <c r="E136" s="97">
        <v>12855182.994899999</v>
      </c>
      <c r="F136" s="49">
        <v>2046.3008843109999</v>
      </c>
      <c r="G136" s="50">
        <v>4.3721200000000002E-2</v>
      </c>
      <c r="H136" s="40" t="s">
        <v>131</v>
      </c>
    </row>
    <row r="137" spans="1:8" x14ac:dyDescent="0.2">
      <c r="A137" s="46">
        <v>2</v>
      </c>
      <c r="B137" s="47" t="s">
        <v>312</v>
      </c>
      <c r="C137" s="47" t="s">
        <v>948</v>
      </c>
      <c r="D137" s="47"/>
      <c r="E137" s="97">
        <v>67206.350000000006</v>
      </c>
      <c r="F137" s="49">
        <v>1654.913625511</v>
      </c>
      <c r="G137" s="50">
        <v>3.5358830000000001E-2</v>
      </c>
      <c r="H137" s="40" t="s">
        <v>131</v>
      </c>
    </row>
    <row r="138" spans="1:8" x14ac:dyDescent="0.2">
      <c r="A138" s="51"/>
      <c r="B138" s="51"/>
      <c r="C138" s="52" t="s">
        <v>130</v>
      </c>
      <c r="D138" s="51"/>
      <c r="E138" s="51" t="s">
        <v>131</v>
      </c>
      <c r="F138" s="53">
        <v>3701.2145098219999</v>
      </c>
      <c r="G138" s="54">
        <v>7.9080029999999996E-2</v>
      </c>
      <c r="H138" s="40" t="s">
        <v>131</v>
      </c>
    </row>
    <row r="139" spans="1:8" x14ac:dyDescent="0.2">
      <c r="A139" s="51"/>
      <c r="B139" s="51"/>
      <c r="C139" s="55"/>
      <c r="D139" s="51"/>
      <c r="E139" s="51"/>
      <c r="F139" s="56"/>
      <c r="G139" s="56"/>
      <c r="H139" s="40" t="s">
        <v>131</v>
      </c>
    </row>
    <row r="140" spans="1:8" x14ac:dyDescent="0.2">
      <c r="A140" s="51"/>
      <c r="B140" s="51"/>
      <c r="C140" s="52" t="s">
        <v>153</v>
      </c>
      <c r="D140" s="51"/>
      <c r="E140" s="51"/>
      <c r="F140" s="51"/>
      <c r="G140" s="51"/>
      <c r="H140" s="40" t="s">
        <v>131</v>
      </c>
    </row>
    <row r="141" spans="1:8" x14ac:dyDescent="0.2">
      <c r="A141" s="51"/>
      <c r="B141" s="51"/>
      <c r="C141" s="52" t="s">
        <v>154</v>
      </c>
      <c r="D141" s="51"/>
      <c r="E141" s="51"/>
      <c r="F141" s="51"/>
      <c r="G141" s="51"/>
      <c r="H141" s="40" t="s">
        <v>131</v>
      </c>
    </row>
    <row r="142" spans="1:8" x14ac:dyDescent="0.2">
      <c r="A142" s="51"/>
      <c r="B142" s="51"/>
      <c r="C142" s="52" t="s">
        <v>130</v>
      </c>
      <c r="D142" s="51"/>
      <c r="E142" s="51" t="s">
        <v>131</v>
      </c>
      <c r="F142" s="57" t="s">
        <v>133</v>
      </c>
      <c r="G142" s="54">
        <v>0</v>
      </c>
      <c r="H142" s="40" t="s">
        <v>131</v>
      </c>
    </row>
    <row r="143" spans="1:8" x14ac:dyDescent="0.2">
      <c r="A143" s="51"/>
      <c r="B143" s="51"/>
      <c r="C143" s="55"/>
      <c r="D143" s="51"/>
      <c r="E143" s="51"/>
      <c r="F143" s="56"/>
      <c r="G143" s="56"/>
      <c r="H143" s="40" t="s">
        <v>131</v>
      </c>
    </row>
    <row r="144" spans="1:8" x14ac:dyDescent="0.2">
      <c r="A144" s="51"/>
      <c r="B144" s="51"/>
      <c r="C144" s="52" t="s">
        <v>155</v>
      </c>
      <c r="D144" s="51"/>
      <c r="E144" s="51"/>
      <c r="F144" s="56"/>
      <c r="G144" s="56"/>
      <c r="H144" s="40" t="s">
        <v>131</v>
      </c>
    </row>
    <row r="145" spans="1:17" x14ac:dyDescent="0.2">
      <c r="A145" s="51"/>
      <c r="B145" s="51"/>
      <c r="C145" s="52" t="s">
        <v>130</v>
      </c>
      <c r="D145" s="51"/>
      <c r="E145" s="51" t="s">
        <v>131</v>
      </c>
      <c r="F145" s="57" t="s">
        <v>133</v>
      </c>
      <c r="G145" s="54">
        <v>0</v>
      </c>
      <c r="H145" s="40" t="s">
        <v>131</v>
      </c>
    </row>
    <row r="146" spans="1:17" x14ac:dyDescent="0.2">
      <c r="A146" s="51"/>
      <c r="B146" s="51"/>
      <c r="C146" s="55"/>
      <c r="D146" s="51"/>
      <c r="E146" s="51"/>
      <c r="F146" s="56"/>
      <c r="G146" s="56"/>
      <c r="H146" s="40" t="s">
        <v>131</v>
      </c>
    </row>
    <row r="147" spans="1:17" x14ac:dyDescent="0.2">
      <c r="A147" s="58"/>
      <c r="B147" s="47"/>
      <c r="C147" s="47" t="s">
        <v>641</v>
      </c>
      <c r="D147" s="47"/>
      <c r="E147" s="58"/>
      <c r="F147" s="49">
        <v>52.0076234</v>
      </c>
      <c r="G147" s="50">
        <v>1.11119E-3</v>
      </c>
      <c r="H147" s="40" t="s">
        <v>131</v>
      </c>
    </row>
    <row r="148" spans="1:17" x14ac:dyDescent="0.2">
      <c r="A148" s="58"/>
      <c r="B148" s="47"/>
      <c r="C148" s="47" t="s">
        <v>984</v>
      </c>
      <c r="D148" s="47"/>
      <c r="E148" s="58"/>
      <c r="F148" s="49">
        <f>33526.27573519+F94</f>
        <v>-576.14962231000391</v>
      </c>
      <c r="G148" s="50">
        <f>F148/F149</f>
        <v>-1.2309993557263811E-2</v>
      </c>
      <c r="H148" s="40" t="s">
        <v>131</v>
      </c>
    </row>
    <row r="149" spans="1:17" x14ac:dyDescent="0.2">
      <c r="A149" s="55"/>
      <c r="B149" s="55"/>
      <c r="C149" s="52" t="s">
        <v>157</v>
      </c>
      <c r="D149" s="56"/>
      <c r="E149" s="56"/>
      <c r="F149" s="53">
        <v>46803.405674410998</v>
      </c>
      <c r="G149" s="59">
        <v>1.00000008</v>
      </c>
      <c r="H149" s="40" t="s">
        <v>131</v>
      </c>
    </row>
    <row r="150" spans="1:17" x14ac:dyDescent="0.2">
      <c r="A150" s="60"/>
      <c r="B150" s="60"/>
      <c r="C150" s="61"/>
      <c r="D150" s="62"/>
      <c r="E150" s="62"/>
      <c r="F150" s="63"/>
      <c r="G150" s="64"/>
      <c r="H150" s="65"/>
    </row>
    <row r="151" spans="1:17" x14ac:dyDescent="0.2">
      <c r="A151" s="60"/>
      <c r="B151" s="259" t="s">
        <v>933</v>
      </c>
      <c r="C151" s="259"/>
      <c r="D151" s="259"/>
      <c r="E151" s="259"/>
      <c r="F151" s="259"/>
      <c r="G151" s="259"/>
      <c r="H151" s="259"/>
      <c r="J151" s="67"/>
    </row>
    <row r="152" spans="1:17" x14ac:dyDescent="0.2">
      <c r="A152" s="60"/>
      <c r="B152" s="259" t="s">
        <v>934</v>
      </c>
      <c r="C152" s="259"/>
      <c r="D152" s="259"/>
      <c r="E152" s="259"/>
      <c r="F152" s="259"/>
      <c r="G152" s="259"/>
      <c r="H152" s="259"/>
      <c r="J152" s="67"/>
    </row>
    <row r="153" spans="1:17" x14ac:dyDescent="0.2">
      <c r="A153" s="60"/>
      <c r="B153" s="259" t="s">
        <v>935</v>
      </c>
      <c r="C153" s="259"/>
      <c r="D153" s="259"/>
      <c r="E153" s="259"/>
      <c r="F153" s="259"/>
      <c r="G153" s="259"/>
      <c r="H153" s="259"/>
      <c r="J153" s="67"/>
    </row>
    <row r="154" spans="1:17" s="69" customFormat="1" ht="52.5" customHeight="1" x14ac:dyDescent="0.25">
      <c r="A154" s="68"/>
      <c r="B154" s="263" t="s">
        <v>936</v>
      </c>
      <c r="C154" s="263"/>
      <c r="D154" s="263"/>
      <c r="E154" s="263"/>
      <c r="F154" s="263"/>
      <c r="G154" s="263"/>
      <c r="H154" s="263"/>
      <c r="I154"/>
      <c r="J154" s="67"/>
      <c r="K154"/>
      <c r="L154"/>
      <c r="M154"/>
      <c r="N154"/>
      <c r="O154"/>
      <c r="P154"/>
      <c r="Q154"/>
    </row>
    <row r="155" spans="1:17" x14ac:dyDescent="0.2">
      <c r="A155" s="60"/>
      <c r="B155" s="259" t="s">
        <v>937</v>
      </c>
      <c r="C155" s="259"/>
      <c r="D155" s="259"/>
      <c r="E155" s="259"/>
      <c r="F155" s="259"/>
      <c r="G155" s="259"/>
      <c r="H155" s="259"/>
      <c r="J155" s="67"/>
    </row>
    <row r="156" spans="1:17" x14ac:dyDescent="0.2">
      <c r="A156" s="60"/>
      <c r="B156" s="264" t="s">
        <v>1056</v>
      </c>
      <c r="C156" s="259"/>
      <c r="D156" s="259"/>
      <c r="E156" s="259"/>
      <c r="F156" s="259"/>
      <c r="G156" s="259"/>
      <c r="H156" s="259"/>
      <c r="I156" s="187"/>
    </row>
    <row r="157" spans="1:17" x14ac:dyDescent="0.2">
      <c r="A157" s="60"/>
      <c r="B157" s="60"/>
      <c r="C157" s="60"/>
      <c r="D157" s="62"/>
      <c r="E157" s="62"/>
      <c r="F157" s="62"/>
      <c r="G157" s="62"/>
    </row>
    <row r="158" spans="1:17" x14ac:dyDescent="0.2">
      <c r="A158" s="60"/>
      <c r="B158" s="260" t="s">
        <v>158</v>
      </c>
      <c r="C158" s="261"/>
      <c r="D158" s="262"/>
      <c r="E158" s="70"/>
      <c r="F158" s="62"/>
      <c r="G158" s="62"/>
    </row>
    <row r="159" spans="1:17" ht="27.75" customHeight="1" x14ac:dyDescent="0.2">
      <c r="A159" s="60"/>
      <c r="B159" s="254" t="s">
        <v>159</v>
      </c>
      <c r="C159" s="255"/>
      <c r="D159" s="188" t="s">
        <v>985</v>
      </c>
      <c r="E159" s="70"/>
      <c r="F159" s="62"/>
      <c r="G159" s="62"/>
    </row>
    <row r="160" spans="1:17" x14ac:dyDescent="0.2">
      <c r="A160" s="60"/>
      <c r="B160" s="254" t="s">
        <v>939</v>
      </c>
      <c r="C160" s="255"/>
      <c r="D160" s="71" t="s">
        <v>160</v>
      </c>
      <c r="E160" s="70"/>
      <c r="F160" s="62"/>
      <c r="G160" s="62"/>
    </row>
    <row r="161" spans="1:14" x14ac:dyDescent="0.2">
      <c r="A161" s="60"/>
      <c r="B161" s="254" t="s">
        <v>161</v>
      </c>
      <c r="C161" s="255"/>
      <c r="D161" s="72" t="s">
        <v>131</v>
      </c>
      <c r="E161" s="70"/>
      <c r="F161" s="62"/>
      <c r="G161" s="62"/>
    </row>
    <row r="162" spans="1:14" x14ac:dyDescent="0.2">
      <c r="A162" s="73"/>
      <c r="B162" s="74" t="s">
        <v>131</v>
      </c>
      <c r="C162" s="74" t="s">
        <v>940</v>
      </c>
      <c r="D162" s="74" t="s">
        <v>162</v>
      </c>
      <c r="E162" s="73"/>
      <c r="F162" s="73"/>
      <c r="G162" s="73"/>
      <c r="H162" s="73"/>
      <c r="J162" s="67"/>
    </row>
    <row r="163" spans="1:14" x14ac:dyDescent="0.2">
      <c r="A163" s="73"/>
      <c r="B163" s="75" t="s">
        <v>163</v>
      </c>
      <c r="C163" s="76">
        <v>46142</v>
      </c>
      <c r="D163" s="76">
        <v>46173</v>
      </c>
      <c r="E163" s="73"/>
      <c r="F163" s="73"/>
      <c r="G163" s="73"/>
      <c r="J163" s="67"/>
    </row>
    <row r="164" spans="1:14" x14ac:dyDescent="0.2">
      <c r="A164" s="77"/>
      <c r="B164" s="78" t="s">
        <v>164</v>
      </c>
      <c r="C164" s="79">
        <v>16.070699999999999</v>
      </c>
      <c r="D164" s="79">
        <v>16.107900000000001</v>
      </c>
      <c r="E164" s="77"/>
      <c r="F164" s="80"/>
      <c r="G164" s="81"/>
    </row>
    <row r="165" spans="1:14" ht="25.5" x14ac:dyDescent="0.2">
      <c r="A165" s="77"/>
      <c r="B165" s="78" t="s">
        <v>986</v>
      </c>
      <c r="C165" s="79">
        <v>13.8957</v>
      </c>
      <c r="D165" s="79">
        <v>13.927899999999999</v>
      </c>
      <c r="E165" s="77"/>
      <c r="F165" s="80"/>
      <c r="G165" s="81"/>
    </row>
    <row r="166" spans="1:14" x14ac:dyDescent="0.2">
      <c r="A166" s="77"/>
      <c r="B166" s="78" t="s">
        <v>165</v>
      </c>
      <c r="C166" s="79">
        <v>15.135199999999999</v>
      </c>
      <c r="D166" s="79">
        <v>15.160600000000001</v>
      </c>
      <c r="E166" s="77"/>
      <c r="F166" s="80"/>
      <c r="G166" s="81"/>
    </row>
    <row r="167" spans="1:14" ht="25.5" x14ac:dyDescent="0.2">
      <c r="A167" s="77"/>
      <c r="B167" s="78" t="s">
        <v>987</v>
      </c>
      <c r="C167" s="79">
        <v>13.3072</v>
      </c>
      <c r="D167" s="79">
        <v>13.3294</v>
      </c>
      <c r="E167" s="77"/>
      <c r="F167" s="80"/>
      <c r="G167" s="81"/>
    </row>
    <row r="168" spans="1:14" x14ac:dyDescent="0.2">
      <c r="A168" s="77"/>
      <c r="B168" s="77"/>
      <c r="C168" s="77"/>
      <c r="D168" s="77"/>
      <c r="E168" s="77"/>
      <c r="F168" s="77"/>
      <c r="G168" s="77"/>
    </row>
    <row r="169" spans="1:14" x14ac:dyDescent="0.2">
      <c r="A169" s="73"/>
      <c r="B169" s="254" t="s">
        <v>943</v>
      </c>
      <c r="C169" s="255"/>
      <c r="D169" s="71" t="s">
        <v>160</v>
      </c>
      <c r="E169" s="73"/>
      <c r="F169" s="73"/>
      <c r="G169" s="73"/>
    </row>
    <row r="170" spans="1:14" x14ac:dyDescent="0.2">
      <c r="A170" s="73"/>
      <c r="B170" s="82"/>
      <c r="C170" s="82"/>
      <c r="D170" s="82"/>
      <c r="E170" s="73"/>
      <c r="F170" s="73"/>
      <c r="G170" s="73"/>
    </row>
    <row r="171" spans="1:14" x14ac:dyDescent="0.2">
      <c r="A171" s="73"/>
      <c r="B171" s="254" t="s">
        <v>167</v>
      </c>
      <c r="C171" s="255"/>
      <c r="D171" s="71" t="s">
        <v>1057</v>
      </c>
      <c r="E171" s="83"/>
      <c r="F171" s="73"/>
      <c r="G171" s="73"/>
    </row>
    <row r="172" spans="1:14" x14ac:dyDescent="0.2">
      <c r="A172" s="73"/>
      <c r="B172" s="254" t="s">
        <v>168</v>
      </c>
      <c r="C172" s="255"/>
      <c r="D172" s="71" t="s">
        <v>160</v>
      </c>
      <c r="E172" s="83"/>
      <c r="F172" s="73"/>
      <c r="G172" s="73"/>
      <c r="I172" s="189"/>
    </row>
    <row r="173" spans="1:14" ht="17.100000000000001" customHeight="1" x14ac:dyDescent="0.2">
      <c r="A173" s="73"/>
      <c r="B173" s="254" t="s">
        <v>169</v>
      </c>
      <c r="C173" s="255"/>
      <c r="D173" s="71" t="s">
        <v>160</v>
      </c>
      <c r="E173" s="83"/>
      <c r="F173" s="73"/>
      <c r="G173" s="73"/>
    </row>
    <row r="174" spans="1:14" x14ac:dyDescent="0.2">
      <c r="A174" s="73"/>
      <c r="B174" s="254" t="s">
        <v>170</v>
      </c>
      <c r="C174" s="255"/>
      <c r="D174" s="84">
        <v>9.3729257451511732</v>
      </c>
      <c r="E174" s="73"/>
      <c r="F174" s="66"/>
      <c r="G174" s="85"/>
    </row>
    <row r="176" spans="1:14" s="174" customFormat="1" x14ac:dyDescent="0.2">
      <c r="B176" s="175" t="s">
        <v>1172</v>
      </c>
      <c r="C176" s="175"/>
      <c r="D176" s="175"/>
      <c r="E176" s="3"/>
      <c r="F176" s="4"/>
      <c r="I176"/>
      <c r="J176"/>
      <c r="K176"/>
      <c r="L176"/>
      <c r="M176"/>
      <c r="N176"/>
    </row>
    <row r="177" spans="2:16" ht="13.5" customHeight="1" x14ac:dyDescent="0.2">
      <c r="B177" s="286" t="s">
        <v>988</v>
      </c>
      <c r="C177" s="286" t="s">
        <v>989</v>
      </c>
      <c r="D177" s="289" t="s">
        <v>990</v>
      </c>
      <c r="E177" s="290"/>
      <c r="F177" s="291"/>
      <c r="G177" s="292" t="s">
        <v>991</v>
      </c>
      <c r="H177" s="293"/>
      <c r="I177" s="294"/>
      <c r="J177" s="190"/>
      <c r="K177" s="190"/>
      <c r="L177" s="190"/>
      <c r="M177" s="190"/>
      <c r="N177" s="190"/>
      <c r="O177" s="190"/>
    </row>
    <row r="178" spans="2:16" ht="46.5" customHeight="1" x14ac:dyDescent="0.2">
      <c r="B178" s="287"/>
      <c r="C178" s="287"/>
      <c r="D178" s="295" t="s">
        <v>992</v>
      </c>
      <c r="E178" s="295" t="s">
        <v>993</v>
      </c>
      <c r="F178" s="295" t="s">
        <v>994</v>
      </c>
      <c r="G178" s="297" t="s">
        <v>995</v>
      </c>
      <c r="H178" s="298"/>
      <c r="I178" s="295" t="s">
        <v>996</v>
      </c>
      <c r="J178" s="190"/>
      <c r="K178" s="190"/>
      <c r="L178" s="190"/>
      <c r="M178" s="190"/>
      <c r="N178" s="190"/>
      <c r="O178" s="190"/>
    </row>
    <row r="179" spans="2:16" ht="21" customHeight="1" x14ac:dyDescent="0.2">
      <c r="B179" s="288"/>
      <c r="C179" s="288"/>
      <c r="D179" s="296"/>
      <c r="E179" s="296"/>
      <c r="F179" s="296"/>
      <c r="G179" s="192" t="s">
        <v>997</v>
      </c>
      <c r="H179" s="192" t="s">
        <v>998</v>
      </c>
      <c r="I179" s="296"/>
      <c r="J179" s="190"/>
      <c r="K179" s="190"/>
      <c r="L179" s="190"/>
      <c r="M179" s="190"/>
      <c r="N179" s="190"/>
      <c r="O179" s="190"/>
    </row>
    <row r="180" spans="2:16" ht="13.5" x14ac:dyDescent="0.25">
      <c r="B180" s="193" t="s">
        <v>999</v>
      </c>
      <c r="C180" s="194" t="s">
        <v>1000</v>
      </c>
      <c r="D180" s="195">
        <v>48.884799999999998</v>
      </c>
      <c r="E180" s="1">
        <v>1.1152</v>
      </c>
      <c r="F180" s="196">
        <f>D180+E180</f>
        <v>50</v>
      </c>
      <c r="G180" s="2">
        <v>2.1270963690000002</v>
      </c>
      <c r="H180" s="2">
        <v>1.34</v>
      </c>
      <c r="I180" s="2">
        <f>G180+H180</f>
        <v>3.4670963690000001</v>
      </c>
      <c r="J180" s="190"/>
      <c r="K180" s="190"/>
      <c r="L180" s="190"/>
      <c r="M180" s="190"/>
      <c r="N180" s="190"/>
      <c r="O180" s="190"/>
    </row>
    <row r="181" spans="2:16" s="174" customFormat="1" x14ac:dyDescent="0.2">
      <c r="B181" s="197"/>
      <c r="C181" s="198"/>
      <c r="D181" s="199"/>
      <c r="E181" s="21"/>
      <c r="F181" s="200"/>
      <c r="G181" s="197"/>
      <c r="I181"/>
      <c r="J181"/>
      <c r="K181"/>
      <c r="L181"/>
      <c r="M181"/>
      <c r="N181"/>
      <c r="O181"/>
    </row>
    <row r="182" spans="2:16" ht="42" customHeight="1" x14ac:dyDescent="0.2">
      <c r="B182" s="280" t="s">
        <v>1001</v>
      </c>
      <c r="C182" s="280"/>
      <c r="D182" s="280"/>
      <c r="E182" s="280"/>
      <c r="F182" s="280"/>
      <c r="G182" s="280"/>
      <c r="H182" s="280"/>
      <c r="I182" s="280"/>
      <c r="J182" s="201"/>
      <c r="K182" s="190"/>
      <c r="L182" s="190"/>
      <c r="M182" s="190"/>
      <c r="N182" s="190"/>
      <c r="O182" s="190"/>
    </row>
    <row r="183" spans="2:16" ht="13.5" x14ac:dyDescent="0.25">
      <c r="B183" s="103" t="s">
        <v>1002</v>
      </c>
      <c r="I183" s="190"/>
      <c r="J183" s="37"/>
      <c r="K183" s="190"/>
      <c r="L183" s="190"/>
      <c r="M183" s="190"/>
      <c r="N183" s="190"/>
      <c r="O183" s="190"/>
      <c r="P183" s="190"/>
    </row>
    <row r="184" spans="2:16" x14ac:dyDescent="0.2">
      <c r="B184" s="20" t="s">
        <v>1003</v>
      </c>
      <c r="J184" s="37"/>
      <c r="K184" s="190"/>
      <c r="L184" s="190"/>
      <c r="M184" s="190"/>
      <c r="N184" s="190"/>
      <c r="O184" s="190"/>
    </row>
    <row r="185" spans="2:16" x14ac:dyDescent="0.2">
      <c r="B185" s="20"/>
      <c r="J185" s="37"/>
      <c r="K185" s="190"/>
      <c r="L185" s="190"/>
      <c r="M185" s="190"/>
      <c r="N185" s="190"/>
      <c r="O185" s="190"/>
    </row>
    <row r="186" spans="2:16" x14ac:dyDescent="0.2">
      <c r="B186" s="20" t="s">
        <v>1004</v>
      </c>
      <c r="J186" s="37"/>
      <c r="K186" s="190"/>
      <c r="L186" s="190"/>
      <c r="M186" s="190"/>
      <c r="N186" s="190"/>
      <c r="O186" s="190"/>
    </row>
    <row r="187" spans="2:16" x14ac:dyDescent="0.2">
      <c r="B187" s="20"/>
      <c r="J187" s="37"/>
      <c r="K187" s="190"/>
      <c r="L187" s="190"/>
      <c r="M187" s="190"/>
      <c r="N187" s="190"/>
      <c r="O187" s="190"/>
    </row>
    <row r="188" spans="2:16" x14ac:dyDescent="0.2">
      <c r="B188" s="20" t="s">
        <v>1005</v>
      </c>
      <c r="J188" s="37"/>
    </row>
    <row r="189" spans="2:16" s="174" customFormat="1" x14ac:dyDescent="0.2">
      <c r="I189"/>
      <c r="J189"/>
      <c r="K189"/>
      <c r="L189"/>
      <c r="M189"/>
      <c r="N189"/>
      <c r="O189"/>
      <c r="P189"/>
    </row>
    <row r="190" spans="2:16" s="174" customFormat="1" x14ac:dyDescent="0.2">
      <c r="B190" s="270" t="s">
        <v>1016</v>
      </c>
      <c r="C190" s="271"/>
      <c r="D190" s="272"/>
      <c r="I190"/>
      <c r="J190"/>
      <c r="K190"/>
      <c r="L190"/>
      <c r="M190"/>
      <c r="N190"/>
      <c r="O190"/>
      <c r="P190"/>
    </row>
    <row r="191" spans="2:16" s="174" customFormat="1" x14ac:dyDescent="0.2">
      <c r="B191" s="269" t="s">
        <v>1017</v>
      </c>
      <c r="C191" s="269"/>
      <c r="D191" s="165" t="s">
        <v>644</v>
      </c>
      <c r="I191"/>
      <c r="J191"/>
      <c r="K191"/>
      <c r="L191"/>
      <c r="M191"/>
      <c r="N191"/>
      <c r="O191"/>
      <c r="P191"/>
    </row>
    <row r="192" spans="2:16" s="174" customFormat="1" x14ac:dyDescent="0.2">
      <c r="B192" s="269" t="s">
        <v>1018</v>
      </c>
      <c r="C192" s="269"/>
      <c r="D192" s="99"/>
      <c r="I192"/>
      <c r="J192"/>
      <c r="K192"/>
      <c r="L192"/>
      <c r="M192"/>
      <c r="N192"/>
      <c r="O192"/>
      <c r="P192"/>
    </row>
    <row r="193" spans="2:16" s="174" customFormat="1" x14ac:dyDescent="0.2">
      <c r="B193" s="266"/>
      <c r="C193" s="268"/>
      <c r="D193" s="100"/>
      <c r="I193"/>
      <c r="J193"/>
      <c r="K193"/>
      <c r="L193"/>
      <c r="M193"/>
      <c r="N193"/>
      <c r="O193"/>
      <c r="P193"/>
    </row>
    <row r="194" spans="2:16" s="174" customFormat="1" x14ac:dyDescent="0.2">
      <c r="B194" s="269" t="s">
        <v>1019</v>
      </c>
      <c r="C194" s="269"/>
      <c r="D194" s="101">
        <v>5.0201725345591806</v>
      </c>
      <c r="I194"/>
      <c r="J194"/>
      <c r="K194"/>
      <c r="L194"/>
      <c r="M194"/>
      <c r="N194"/>
      <c r="O194"/>
      <c r="P194"/>
    </row>
    <row r="195" spans="2:16" s="174" customFormat="1" x14ac:dyDescent="0.2">
      <c r="B195" s="266"/>
      <c r="C195" s="268"/>
      <c r="D195" s="100"/>
      <c r="I195"/>
      <c r="J195"/>
      <c r="K195"/>
      <c r="L195"/>
      <c r="M195"/>
      <c r="N195"/>
      <c r="O195"/>
      <c r="P195"/>
    </row>
    <row r="196" spans="2:16" s="174" customFormat="1" x14ac:dyDescent="0.2">
      <c r="B196" s="269" t="s">
        <v>1020</v>
      </c>
      <c r="C196" s="269"/>
      <c r="D196" s="101">
        <v>0.33107738682277044</v>
      </c>
      <c r="I196"/>
      <c r="J196"/>
      <c r="K196"/>
      <c r="L196"/>
      <c r="M196"/>
      <c r="N196"/>
      <c r="O196"/>
      <c r="P196"/>
    </row>
    <row r="197" spans="2:16" s="174" customFormat="1" x14ac:dyDescent="0.2">
      <c r="B197" s="269" t="s">
        <v>1021</v>
      </c>
      <c r="C197" s="269"/>
      <c r="D197" s="101">
        <v>0.3350407417302812</v>
      </c>
      <c r="I197"/>
      <c r="J197"/>
      <c r="K197"/>
      <c r="L197"/>
      <c r="M197"/>
      <c r="N197"/>
      <c r="O197"/>
      <c r="P197"/>
    </row>
    <row r="198" spans="2:16" s="174" customFormat="1" x14ac:dyDescent="0.2">
      <c r="B198" s="266"/>
      <c r="C198" s="268"/>
      <c r="D198" s="100"/>
      <c r="I198"/>
      <c r="J198"/>
      <c r="K198"/>
      <c r="L198"/>
      <c r="M198"/>
      <c r="N198"/>
      <c r="O198"/>
      <c r="P198"/>
    </row>
    <row r="199" spans="2:16" s="174" customFormat="1" x14ac:dyDescent="0.2">
      <c r="B199" s="269" t="s">
        <v>1022</v>
      </c>
      <c r="C199" s="269"/>
      <c r="D199" s="102" t="s">
        <v>1174</v>
      </c>
      <c r="I199"/>
      <c r="J199"/>
      <c r="K199"/>
      <c r="L199"/>
      <c r="M199"/>
      <c r="N199"/>
      <c r="O199"/>
      <c r="P199"/>
    </row>
    <row r="200" spans="2:16" s="174" customFormat="1" x14ac:dyDescent="0.2">
      <c r="B200" s="266" t="s">
        <v>1023</v>
      </c>
      <c r="C200" s="267"/>
      <c r="D200" s="268"/>
      <c r="I200"/>
      <c r="J200"/>
      <c r="K200"/>
      <c r="L200"/>
      <c r="M200"/>
      <c r="N200"/>
      <c r="O200"/>
      <c r="P200"/>
    </row>
    <row r="202" spans="2:16" x14ac:dyDescent="0.2">
      <c r="B202" s="256" t="s">
        <v>944</v>
      </c>
      <c r="C202" s="256"/>
    </row>
    <row r="204" spans="2:16" ht="153.75" customHeight="1" x14ac:dyDescent="0.2"/>
    <row r="207" spans="2:16" x14ac:dyDescent="0.2">
      <c r="B207" s="86" t="s">
        <v>945</v>
      </c>
      <c r="C207" s="87"/>
      <c r="D207" s="86"/>
    </row>
    <row r="208" spans="2:16" x14ac:dyDescent="0.2">
      <c r="B208" s="86" t="s">
        <v>1058</v>
      </c>
      <c r="D208" s="86"/>
    </row>
    <row r="209" spans="2:8" ht="165" customHeight="1" x14ac:dyDescent="0.2"/>
    <row r="213" spans="2:8" ht="13.5" x14ac:dyDescent="0.25">
      <c r="B213" s="103" t="s">
        <v>1057</v>
      </c>
      <c r="C213" s="104"/>
      <c r="D213" s="104"/>
      <c r="E213" s="104"/>
      <c r="F213" s="104"/>
      <c r="G213" s="104"/>
      <c r="H213" s="104"/>
    </row>
    <row r="214" spans="2:8" ht="13.5" x14ac:dyDescent="0.25">
      <c r="B214" s="265" t="s">
        <v>1176</v>
      </c>
      <c r="C214" s="265"/>
      <c r="D214" s="265"/>
      <c r="E214" s="265"/>
      <c r="F214" s="265"/>
      <c r="G214" s="265"/>
      <c r="H214" s="104"/>
    </row>
    <row r="215" spans="2:8" ht="13.5" x14ac:dyDescent="0.25">
      <c r="B215" s="265" t="s">
        <v>1177</v>
      </c>
      <c r="C215" s="265"/>
      <c r="D215" s="265"/>
      <c r="E215" s="265"/>
      <c r="F215" s="265"/>
      <c r="G215" s="265"/>
      <c r="H215" s="104"/>
    </row>
    <row r="216" spans="2:8" ht="13.5" x14ac:dyDescent="0.25">
      <c r="B216" s="103"/>
      <c r="C216" s="103"/>
      <c r="D216" s="103"/>
      <c r="E216" s="103"/>
      <c r="F216" s="103"/>
      <c r="G216" s="103"/>
      <c r="H216" s="104"/>
    </row>
    <row r="217" spans="2:8" ht="13.5" x14ac:dyDescent="0.25">
      <c r="B217" s="265" t="s">
        <v>1178</v>
      </c>
      <c r="C217" s="265"/>
      <c r="D217" s="265"/>
      <c r="E217" s="265"/>
      <c r="F217" s="265"/>
      <c r="G217" s="265"/>
      <c r="H217" s="104"/>
    </row>
    <row r="218" spans="2:8" ht="13.5" x14ac:dyDescent="0.25">
      <c r="B218" s="103" t="s">
        <v>1179</v>
      </c>
      <c r="C218" s="104"/>
      <c r="D218" s="104"/>
      <c r="E218" s="104"/>
      <c r="F218" s="104"/>
      <c r="G218" s="104"/>
      <c r="H218" s="104"/>
    </row>
    <row r="219" spans="2:8" ht="13.5" x14ac:dyDescent="0.25">
      <c r="B219" s="104"/>
      <c r="C219" s="104"/>
      <c r="D219" s="104"/>
      <c r="E219" s="104"/>
      <c r="F219" s="104"/>
      <c r="G219" s="104"/>
      <c r="H219" s="104"/>
    </row>
    <row r="220" spans="2:8" ht="40.5" x14ac:dyDescent="0.25">
      <c r="B220" s="120" t="s">
        <v>1180</v>
      </c>
      <c r="C220" s="120" t="s">
        <v>1181</v>
      </c>
      <c r="D220" s="120" t="s">
        <v>1182</v>
      </c>
      <c r="E220" s="121" t="s">
        <v>1183</v>
      </c>
      <c r="F220" s="121" t="s">
        <v>1184</v>
      </c>
      <c r="G220" s="121" t="s">
        <v>1185</v>
      </c>
      <c r="H220" s="103"/>
    </row>
    <row r="221" spans="2:8" ht="13.5" x14ac:dyDescent="0.25">
      <c r="B221" s="107" t="s">
        <v>644</v>
      </c>
      <c r="C221" s="107" t="s">
        <v>1035</v>
      </c>
      <c r="D221" s="108" t="s">
        <v>1186</v>
      </c>
      <c r="E221" s="109">
        <v>349.11</v>
      </c>
      <c r="F221" s="110">
        <v>340.2</v>
      </c>
      <c r="G221" s="111">
        <v>96.627499999999998</v>
      </c>
      <c r="H221" s="104"/>
    </row>
    <row r="222" spans="2:8" ht="13.5" x14ac:dyDescent="0.25">
      <c r="B222" s="107" t="s">
        <v>644</v>
      </c>
      <c r="C222" s="107" t="s">
        <v>1029</v>
      </c>
      <c r="D222" s="108" t="s">
        <v>1186</v>
      </c>
      <c r="E222" s="109">
        <v>163.19</v>
      </c>
      <c r="F222" s="110">
        <v>155.27000000000001</v>
      </c>
      <c r="G222" s="111">
        <v>47.948225000000001</v>
      </c>
      <c r="H222" s="104"/>
    </row>
    <row r="223" spans="2:8" ht="13.5" x14ac:dyDescent="0.25">
      <c r="B223" s="107" t="s">
        <v>644</v>
      </c>
      <c r="C223" s="107" t="s">
        <v>1055</v>
      </c>
      <c r="D223" s="108" t="s">
        <v>1186</v>
      </c>
      <c r="E223" s="109">
        <v>156.53</v>
      </c>
      <c r="F223" s="110">
        <v>154.81</v>
      </c>
      <c r="G223" s="111">
        <v>611.40132000000006</v>
      </c>
      <c r="H223" s="104"/>
    </row>
    <row r="224" spans="2:8" ht="13.5" x14ac:dyDescent="0.25">
      <c r="B224" s="107" t="s">
        <v>644</v>
      </c>
      <c r="C224" s="107" t="s">
        <v>1047</v>
      </c>
      <c r="D224" s="108" t="s">
        <v>1186</v>
      </c>
      <c r="E224" s="109">
        <v>1250.9000000000001</v>
      </c>
      <c r="F224" s="110">
        <v>1308.2</v>
      </c>
      <c r="G224" s="111">
        <v>164.4616125</v>
      </c>
      <c r="H224" s="104"/>
    </row>
    <row r="225" spans="2:8" ht="13.5" x14ac:dyDescent="0.25">
      <c r="B225" s="107" t="s">
        <v>644</v>
      </c>
      <c r="C225" s="107" t="s">
        <v>1039</v>
      </c>
      <c r="D225" s="108" t="s">
        <v>1186</v>
      </c>
      <c r="E225" s="109">
        <v>1386.62</v>
      </c>
      <c r="F225" s="110">
        <v>1300.2</v>
      </c>
      <c r="G225" s="111">
        <v>86.886185999999995</v>
      </c>
      <c r="H225" s="104"/>
    </row>
    <row r="226" spans="2:8" ht="13.5" x14ac:dyDescent="0.25">
      <c r="B226" s="107" t="s">
        <v>644</v>
      </c>
      <c r="C226" s="107" t="s">
        <v>970</v>
      </c>
      <c r="D226" s="108" t="s">
        <v>1186</v>
      </c>
      <c r="E226" s="109">
        <v>920.68</v>
      </c>
      <c r="F226" s="110">
        <v>913.2</v>
      </c>
      <c r="G226" s="111">
        <v>566.71017440000003</v>
      </c>
      <c r="H226" s="104"/>
    </row>
    <row r="227" spans="2:8" ht="13.5" x14ac:dyDescent="0.25">
      <c r="B227" s="107" t="s">
        <v>644</v>
      </c>
      <c r="C227" s="107" t="s">
        <v>1032</v>
      </c>
      <c r="D227" s="108" t="s">
        <v>1186</v>
      </c>
      <c r="E227" s="109">
        <v>268.57</v>
      </c>
      <c r="F227" s="110">
        <v>271</v>
      </c>
      <c r="G227" s="111">
        <v>54.389023499999993</v>
      </c>
      <c r="H227" s="104"/>
    </row>
    <row r="228" spans="2:8" ht="13.5" x14ac:dyDescent="0.25">
      <c r="B228" s="107" t="s">
        <v>644</v>
      </c>
      <c r="C228" s="107" t="s">
        <v>1052</v>
      </c>
      <c r="D228" s="108" t="s">
        <v>1186</v>
      </c>
      <c r="E228" s="109">
        <v>1875.02</v>
      </c>
      <c r="F228" s="110">
        <v>1841.4</v>
      </c>
      <c r="G228" s="111">
        <v>361.12587500000001</v>
      </c>
      <c r="H228" s="104"/>
    </row>
    <row r="229" spans="2:8" ht="13.5" x14ac:dyDescent="0.25">
      <c r="B229" s="107" t="s">
        <v>644</v>
      </c>
      <c r="C229" s="107" t="s">
        <v>974</v>
      </c>
      <c r="D229" s="108" t="s">
        <v>1186</v>
      </c>
      <c r="E229" s="109">
        <v>1884.75</v>
      </c>
      <c r="F229" s="110">
        <v>1845</v>
      </c>
      <c r="G229" s="111">
        <v>3.1277752000000003</v>
      </c>
      <c r="H229" s="104"/>
    </row>
    <row r="230" spans="2:8" ht="13.5" x14ac:dyDescent="0.25">
      <c r="B230" s="107" t="s">
        <v>644</v>
      </c>
      <c r="C230" s="107" t="s">
        <v>1031</v>
      </c>
      <c r="D230" s="108" t="s">
        <v>1186</v>
      </c>
      <c r="E230" s="109">
        <v>1416.27</v>
      </c>
      <c r="F230" s="110">
        <v>1404</v>
      </c>
      <c r="G230" s="111">
        <v>34.97222647058824</v>
      </c>
      <c r="H230" s="104"/>
    </row>
    <row r="231" spans="2:8" ht="13.5" x14ac:dyDescent="0.25">
      <c r="B231" s="107" t="s">
        <v>644</v>
      </c>
      <c r="C231" s="107" t="s">
        <v>1037</v>
      </c>
      <c r="D231" s="108" t="s">
        <v>1186</v>
      </c>
      <c r="E231" s="109">
        <v>248.39</v>
      </c>
      <c r="F231" s="110">
        <v>253.4</v>
      </c>
      <c r="G231" s="111">
        <v>95.61249100000002</v>
      </c>
      <c r="H231" s="104"/>
    </row>
    <row r="232" spans="2:8" ht="13.5" x14ac:dyDescent="0.25">
      <c r="B232" s="107" t="s">
        <v>644</v>
      </c>
      <c r="C232" s="107" t="s">
        <v>1030</v>
      </c>
      <c r="D232" s="108" t="s">
        <v>1186</v>
      </c>
      <c r="E232" s="109">
        <v>978.39</v>
      </c>
      <c r="F232" s="110">
        <v>939.55</v>
      </c>
      <c r="G232" s="111">
        <v>42.110343</v>
      </c>
      <c r="H232" s="104"/>
    </row>
    <row r="233" spans="2:8" ht="13.5" x14ac:dyDescent="0.25">
      <c r="B233" s="107" t="s">
        <v>644</v>
      </c>
      <c r="C233" s="107" t="s">
        <v>1025</v>
      </c>
      <c r="D233" s="108" t="s">
        <v>1186</v>
      </c>
      <c r="E233" s="109">
        <v>158.06</v>
      </c>
      <c r="F233" s="110">
        <v>166.35</v>
      </c>
      <c r="G233" s="111">
        <v>23.723647707042257</v>
      </c>
      <c r="H233" s="104"/>
    </row>
    <row r="234" spans="2:8" ht="13.5" x14ac:dyDescent="0.25">
      <c r="B234" s="107" t="s">
        <v>644</v>
      </c>
      <c r="C234" s="107" t="s">
        <v>1041</v>
      </c>
      <c r="D234" s="108" t="s">
        <v>1186</v>
      </c>
      <c r="E234" s="109">
        <v>434.35</v>
      </c>
      <c r="F234" s="110">
        <v>450.1</v>
      </c>
      <c r="G234" s="111">
        <v>161.06507725</v>
      </c>
      <c r="H234" s="104"/>
    </row>
    <row r="235" spans="2:8" ht="13.5" x14ac:dyDescent="0.25">
      <c r="B235" s="107" t="s">
        <v>644</v>
      </c>
      <c r="C235" s="107" t="s">
        <v>1026</v>
      </c>
      <c r="D235" s="108" t="s">
        <v>1186</v>
      </c>
      <c r="E235" s="109">
        <v>1211.08</v>
      </c>
      <c r="F235" s="110">
        <v>1190.5</v>
      </c>
      <c r="G235" s="111">
        <v>25.834320000000002</v>
      </c>
      <c r="H235" s="104"/>
    </row>
    <row r="236" spans="2:8" ht="13.5" x14ac:dyDescent="0.25">
      <c r="B236" s="107" t="s">
        <v>644</v>
      </c>
      <c r="C236" s="107" t="s">
        <v>1050</v>
      </c>
      <c r="D236" s="108" t="s">
        <v>1186</v>
      </c>
      <c r="E236" s="109">
        <v>763.55</v>
      </c>
      <c r="F236" s="110">
        <v>745.95</v>
      </c>
      <c r="G236" s="111">
        <v>234.53199899999998</v>
      </c>
      <c r="H236" s="104"/>
    </row>
    <row r="237" spans="2:8" ht="13.5" x14ac:dyDescent="0.25">
      <c r="B237" s="107" t="s">
        <v>644</v>
      </c>
      <c r="C237" s="107" t="s">
        <v>976</v>
      </c>
      <c r="D237" s="108" t="s">
        <v>1186</v>
      </c>
      <c r="E237" s="109">
        <v>760.78</v>
      </c>
      <c r="F237" s="110">
        <v>741</v>
      </c>
      <c r="G237" s="111">
        <v>225.22655353846156</v>
      </c>
      <c r="H237" s="104"/>
    </row>
    <row r="238" spans="2:8" ht="13.5" x14ac:dyDescent="0.25">
      <c r="B238" s="107" t="s">
        <v>644</v>
      </c>
      <c r="C238" s="107" t="s">
        <v>1044</v>
      </c>
      <c r="D238" s="108" t="s">
        <v>1186</v>
      </c>
      <c r="E238" s="109">
        <v>1067</v>
      </c>
      <c r="F238" s="110">
        <v>1142.3</v>
      </c>
      <c r="G238" s="111">
        <v>150.43327600000001</v>
      </c>
      <c r="H238" s="104"/>
    </row>
    <row r="239" spans="2:8" ht="13.5" x14ac:dyDescent="0.25">
      <c r="B239" s="107" t="s">
        <v>644</v>
      </c>
      <c r="C239" s="107" t="s">
        <v>1027</v>
      </c>
      <c r="D239" s="108" t="s">
        <v>1186</v>
      </c>
      <c r="E239" s="109">
        <v>1031.78</v>
      </c>
      <c r="F239" s="110">
        <v>1140.0999999999999</v>
      </c>
      <c r="G239" s="111">
        <v>35.053018000000002</v>
      </c>
      <c r="H239" s="104"/>
    </row>
    <row r="240" spans="2:8" ht="13.5" x14ac:dyDescent="0.25">
      <c r="B240" s="107" t="s">
        <v>644</v>
      </c>
      <c r="C240" s="107" t="s">
        <v>978</v>
      </c>
      <c r="D240" s="108" t="s">
        <v>1186</v>
      </c>
      <c r="E240" s="109">
        <v>1283.26</v>
      </c>
      <c r="F240" s="110">
        <v>1270</v>
      </c>
      <c r="G240" s="111">
        <v>304.04640000000001</v>
      </c>
      <c r="H240" s="104"/>
    </row>
    <row r="241" spans="2:8" ht="13.5" x14ac:dyDescent="0.25">
      <c r="B241" s="107" t="s">
        <v>644</v>
      </c>
      <c r="C241" s="107" t="s">
        <v>1043</v>
      </c>
      <c r="D241" s="108" t="s">
        <v>1186</v>
      </c>
      <c r="E241" s="109">
        <v>128.78</v>
      </c>
      <c r="F241" s="110">
        <v>129.41</v>
      </c>
      <c r="G241" s="111">
        <v>257.84893474137931</v>
      </c>
      <c r="H241" s="104"/>
    </row>
    <row r="242" spans="2:8" ht="13.5" x14ac:dyDescent="0.25">
      <c r="B242" s="107" t="s">
        <v>644</v>
      </c>
      <c r="C242" s="107" t="s">
        <v>1036</v>
      </c>
      <c r="D242" s="108" t="s">
        <v>1186</v>
      </c>
      <c r="E242" s="109">
        <v>658.61</v>
      </c>
      <c r="F242" s="110">
        <v>659.15</v>
      </c>
      <c r="G242" s="111">
        <v>73.278215000000003</v>
      </c>
      <c r="H242" s="104"/>
    </row>
    <row r="243" spans="2:8" ht="13.5" x14ac:dyDescent="0.25">
      <c r="B243" s="107" t="s">
        <v>644</v>
      </c>
      <c r="C243" s="107" t="s">
        <v>1048</v>
      </c>
      <c r="D243" s="108" t="s">
        <v>1186</v>
      </c>
      <c r="E243" s="109">
        <v>310.41000000000003</v>
      </c>
      <c r="F243" s="110">
        <v>289.95</v>
      </c>
      <c r="G243" s="111">
        <v>162.41123802898551</v>
      </c>
      <c r="H243" s="104"/>
    </row>
    <row r="244" spans="2:8" ht="13.5" x14ac:dyDescent="0.25">
      <c r="B244" s="107" t="s">
        <v>644</v>
      </c>
      <c r="C244" s="107" t="s">
        <v>1033</v>
      </c>
      <c r="D244" s="108" t="s">
        <v>1186</v>
      </c>
      <c r="E244" s="109">
        <v>233.18</v>
      </c>
      <c r="F244" s="110">
        <v>241.01</v>
      </c>
      <c r="G244" s="111">
        <v>104.94151200000002</v>
      </c>
      <c r="H244" s="104"/>
    </row>
    <row r="245" spans="2:8" ht="13.5" x14ac:dyDescent="0.25">
      <c r="B245" s="107" t="s">
        <v>644</v>
      </c>
      <c r="C245" s="107" t="s">
        <v>973</v>
      </c>
      <c r="D245" s="108" t="s">
        <v>1186</v>
      </c>
      <c r="E245" s="109">
        <v>385.74</v>
      </c>
      <c r="F245" s="110">
        <v>388.25</v>
      </c>
      <c r="G245" s="111">
        <v>147.77770000000001</v>
      </c>
      <c r="H245" s="104"/>
    </row>
    <row r="246" spans="2:8" ht="13.5" x14ac:dyDescent="0.25">
      <c r="B246" s="107" t="s">
        <v>644</v>
      </c>
      <c r="C246" s="107" t="s">
        <v>1054</v>
      </c>
      <c r="D246" s="108" t="s">
        <v>1186</v>
      </c>
      <c r="E246" s="109">
        <v>4056.97</v>
      </c>
      <c r="F246" s="110">
        <v>4111.8</v>
      </c>
      <c r="G246" s="111">
        <v>451.03671990000004</v>
      </c>
      <c r="H246" s="104"/>
    </row>
    <row r="247" spans="2:8" ht="13.5" x14ac:dyDescent="0.25">
      <c r="B247" s="107" t="s">
        <v>644</v>
      </c>
      <c r="C247" s="107" t="s">
        <v>975</v>
      </c>
      <c r="D247" s="108" t="s">
        <v>1186</v>
      </c>
      <c r="E247" s="109">
        <v>3244.9</v>
      </c>
      <c r="F247" s="110">
        <v>3079.3</v>
      </c>
      <c r="G247" s="111">
        <v>41.035960000000003</v>
      </c>
      <c r="H247" s="104"/>
    </row>
    <row r="248" spans="2:8" ht="13.5" x14ac:dyDescent="0.25">
      <c r="B248" s="107" t="s">
        <v>644</v>
      </c>
      <c r="C248" s="107" t="s">
        <v>1046</v>
      </c>
      <c r="D248" s="108" t="s">
        <v>1186</v>
      </c>
      <c r="E248" s="109">
        <v>838.47</v>
      </c>
      <c r="F248" s="110">
        <v>831.45</v>
      </c>
      <c r="G248" s="111">
        <v>154.65737700000003</v>
      </c>
      <c r="H248" s="104"/>
    </row>
    <row r="249" spans="2:8" ht="13.5" x14ac:dyDescent="0.25">
      <c r="B249" s="107" t="s">
        <v>644</v>
      </c>
      <c r="C249" s="107" t="s">
        <v>968</v>
      </c>
      <c r="D249" s="108" t="s">
        <v>1186</v>
      </c>
      <c r="E249" s="109">
        <v>13300.36</v>
      </c>
      <c r="F249" s="110">
        <v>13273</v>
      </c>
      <c r="G249" s="111">
        <v>33.261409999999998</v>
      </c>
      <c r="H249" s="104"/>
    </row>
    <row r="250" spans="2:8" ht="13.5" x14ac:dyDescent="0.25">
      <c r="B250" s="107" t="s">
        <v>644</v>
      </c>
      <c r="C250" s="107" t="s">
        <v>1040</v>
      </c>
      <c r="D250" s="108" t="s">
        <v>1186</v>
      </c>
      <c r="E250" s="109">
        <v>1628.85</v>
      </c>
      <c r="F250" s="110">
        <v>1689.4</v>
      </c>
      <c r="G250" s="111">
        <v>91.857095999999999</v>
      </c>
      <c r="H250" s="104"/>
    </row>
    <row r="251" spans="2:8" ht="13.5" x14ac:dyDescent="0.25">
      <c r="B251" s="107" t="s">
        <v>644</v>
      </c>
      <c r="C251" s="107" t="s">
        <v>1034</v>
      </c>
      <c r="D251" s="108" t="s">
        <v>1186</v>
      </c>
      <c r="E251" s="109">
        <v>299.77</v>
      </c>
      <c r="F251" s="110">
        <v>268.39999999999998</v>
      </c>
      <c r="G251" s="111">
        <v>57.995730000000002</v>
      </c>
      <c r="H251" s="104"/>
    </row>
    <row r="252" spans="2:8" ht="13.5" x14ac:dyDescent="0.25">
      <c r="B252" s="107" t="s">
        <v>644</v>
      </c>
      <c r="C252" s="107" t="s">
        <v>1051</v>
      </c>
      <c r="D252" s="108" t="s">
        <v>1186</v>
      </c>
      <c r="E252" s="109">
        <v>470.37</v>
      </c>
      <c r="F252" s="110">
        <v>457.95</v>
      </c>
      <c r="G252" s="111">
        <v>431.73626902325583</v>
      </c>
      <c r="H252" s="104"/>
    </row>
    <row r="253" spans="2:8" ht="13.5" x14ac:dyDescent="0.25">
      <c r="B253" s="107" t="s">
        <v>644</v>
      </c>
      <c r="C253" s="107" t="s">
        <v>1042</v>
      </c>
      <c r="D253" s="108" t="s">
        <v>1186</v>
      </c>
      <c r="E253" s="109">
        <v>311.12</v>
      </c>
      <c r="F253" s="110">
        <v>293.89999999999998</v>
      </c>
      <c r="G253" s="111">
        <v>114.50327290000001</v>
      </c>
      <c r="H253" s="104"/>
    </row>
    <row r="254" spans="2:8" ht="13.5" x14ac:dyDescent="0.25">
      <c r="B254" s="107" t="s">
        <v>644</v>
      </c>
      <c r="C254" s="107" t="s">
        <v>1045</v>
      </c>
      <c r="D254" s="108" t="s">
        <v>1186</v>
      </c>
      <c r="E254" s="109">
        <v>344.19</v>
      </c>
      <c r="F254" s="110">
        <v>340.65</v>
      </c>
      <c r="G254" s="111">
        <v>173.36649329999997</v>
      </c>
      <c r="H254" s="104"/>
    </row>
    <row r="255" spans="2:8" ht="13.5" x14ac:dyDescent="0.25">
      <c r="B255" s="107" t="s">
        <v>644</v>
      </c>
      <c r="C255" s="107" t="s">
        <v>1028</v>
      </c>
      <c r="D255" s="108" t="s">
        <v>1186</v>
      </c>
      <c r="E255" s="109">
        <v>338.68</v>
      </c>
      <c r="F255" s="110">
        <v>339.65</v>
      </c>
      <c r="G255" s="111">
        <v>34.313355999999999</v>
      </c>
      <c r="H255" s="104"/>
    </row>
    <row r="256" spans="2:8" ht="13.5" x14ac:dyDescent="0.25">
      <c r="B256" s="107" t="s">
        <v>644</v>
      </c>
      <c r="C256" s="107" t="s">
        <v>977</v>
      </c>
      <c r="D256" s="108" t="s">
        <v>1186</v>
      </c>
      <c r="E256" s="109">
        <v>1351.08</v>
      </c>
      <c r="F256" s="110">
        <v>1329.9</v>
      </c>
      <c r="G256" s="111">
        <v>447.73148250000003</v>
      </c>
      <c r="H256" s="104"/>
    </row>
    <row r="257" spans="2:8" ht="13.5" x14ac:dyDescent="0.25">
      <c r="B257" s="107" t="s">
        <v>644</v>
      </c>
      <c r="C257" s="107" t="s">
        <v>1053</v>
      </c>
      <c r="D257" s="108" t="s">
        <v>1186</v>
      </c>
      <c r="E257" s="109">
        <v>954.7</v>
      </c>
      <c r="F257" s="110">
        <v>973.3</v>
      </c>
      <c r="G257" s="111">
        <v>414.13574249999999</v>
      </c>
      <c r="H257" s="104"/>
    </row>
    <row r="258" spans="2:8" ht="13.5" x14ac:dyDescent="0.25">
      <c r="B258" s="107" t="s">
        <v>644</v>
      </c>
      <c r="C258" s="107" t="s">
        <v>1038</v>
      </c>
      <c r="D258" s="108" t="s">
        <v>1186</v>
      </c>
      <c r="E258" s="109">
        <v>214.92</v>
      </c>
      <c r="F258" s="110">
        <v>206.48</v>
      </c>
      <c r="G258" s="111">
        <v>94.844442000000015</v>
      </c>
      <c r="H258" s="104"/>
    </row>
    <row r="259" spans="2:8" ht="13.5" x14ac:dyDescent="0.25">
      <c r="B259" s="107" t="s">
        <v>644</v>
      </c>
      <c r="C259" s="107" t="s">
        <v>1049</v>
      </c>
      <c r="D259" s="108" t="s">
        <v>1186</v>
      </c>
      <c r="E259" s="109">
        <v>3344.36</v>
      </c>
      <c r="F259" s="110">
        <v>3423.8</v>
      </c>
      <c r="G259" s="111">
        <v>186.64957920000001</v>
      </c>
      <c r="H259" s="104"/>
    </row>
    <row r="260" spans="2:8" ht="13.5" x14ac:dyDescent="0.25">
      <c r="B260" s="104"/>
      <c r="C260" s="104"/>
      <c r="D260" s="104"/>
      <c r="E260" s="104"/>
      <c r="F260" s="104"/>
      <c r="G260" s="112"/>
      <c r="H260" s="104"/>
    </row>
    <row r="261" spans="2:8" ht="13.5" x14ac:dyDescent="0.25">
      <c r="B261" s="103" t="s">
        <v>1187</v>
      </c>
      <c r="C261" s="104"/>
      <c r="D261" s="104"/>
      <c r="E261" s="113"/>
      <c r="F261" s="113"/>
      <c r="G261" s="113"/>
      <c r="H261" s="104"/>
    </row>
    <row r="262" spans="2:8" ht="13.5" x14ac:dyDescent="0.25">
      <c r="B262" s="104"/>
      <c r="C262" s="104"/>
      <c r="D262" s="104"/>
      <c r="E262" s="104"/>
      <c r="F262" s="104"/>
      <c r="G262" s="104"/>
      <c r="H262" s="104"/>
    </row>
    <row r="263" spans="2:8" ht="13.5" x14ac:dyDescent="0.25">
      <c r="B263" s="114" t="s">
        <v>1180</v>
      </c>
      <c r="C263" s="114" t="s">
        <v>1188</v>
      </c>
      <c r="D263" s="104"/>
      <c r="E263" s="104"/>
      <c r="F263" s="104"/>
      <c r="G263" s="104"/>
      <c r="H263" s="104"/>
    </row>
    <row r="264" spans="2:8" ht="13.5" x14ac:dyDescent="0.25">
      <c r="B264" s="107" t="s">
        <v>644</v>
      </c>
      <c r="C264" s="115">
        <v>72.863127999999989</v>
      </c>
      <c r="D264" s="104"/>
      <c r="E264" s="104"/>
      <c r="F264" s="104"/>
      <c r="G264" s="104"/>
      <c r="H264" s="104"/>
    </row>
    <row r="265" spans="2:8" ht="13.5" x14ac:dyDescent="0.25">
      <c r="B265" s="104"/>
      <c r="C265" s="104"/>
      <c r="D265" s="104"/>
      <c r="E265" s="104"/>
      <c r="F265" s="104"/>
      <c r="G265" s="104"/>
      <c r="H265" s="104"/>
    </row>
    <row r="266" spans="2:8" ht="13.5" x14ac:dyDescent="0.25">
      <c r="B266" s="103" t="s">
        <v>1189</v>
      </c>
      <c r="C266" s="104"/>
      <c r="D266" s="104"/>
      <c r="E266" s="104"/>
      <c r="F266" s="104"/>
      <c r="G266" s="104"/>
      <c r="H266" s="104"/>
    </row>
    <row r="267" spans="2:8" ht="13.5" x14ac:dyDescent="0.25">
      <c r="B267" s="103"/>
      <c r="C267" s="104"/>
      <c r="D267" s="104"/>
      <c r="E267" s="104"/>
      <c r="F267" s="104"/>
      <c r="G267" s="104"/>
      <c r="H267" s="104"/>
    </row>
    <row r="268" spans="2:8" ht="121.5" x14ac:dyDescent="0.25">
      <c r="B268" s="105" t="s">
        <v>1180</v>
      </c>
      <c r="C268" s="106" t="s">
        <v>1190</v>
      </c>
      <c r="D268" s="106" t="s">
        <v>1191</v>
      </c>
      <c r="E268" s="106" t="s">
        <v>1192</v>
      </c>
      <c r="F268" s="106" t="s">
        <v>1193</v>
      </c>
      <c r="G268" s="106" t="s">
        <v>1194</v>
      </c>
      <c r="H268" s="104"/>
    </row>
    <row r="269" spans="2:8" ht="13.5" x14ac:dyDescent="0.25">
      <c r="B269" s="107" t="s">
        <v>644</v>
      </c>
      <c r="C269" s="22">
        <v>7505</v>
      </c>
      <c r="D269" s="22">
        <v>7505</v>
      </c>
      <c r="E269" s="23">
        <v>47426.18</v>
      </c>
      <c r="F269" s="23">
        <v>46296.61</v>
      </c>
      <c r="G269" s="23">
        <v>-1156.5779999999997</v>
      </c>
      <c r="H269" s="24"/>
    </row>
    <row r="270" spans="2:8" ht="13.5" x14ac:dyDescent="0.25">
      <c r="B270" s="117"/>
      <c r="C270" s="118"/>
      <c r="D270" s="118"/>
      <c r="E270" s="104"/>
      <c r="F270" s="104"/>
      <c r="G270" s="119"/>
      <c r="H270" s="104"/>
    </row>
    <row r="271" spans="2:8" ht="13.5" x14ac:dyDescent="0.25">
      <c r="B271" s="103" t="s">
        <v>1232</v>
      </c>
      <c r="C271" s="118"/>
      <c r="D271" s="104"/>
      <c r="E271" s="104"/>
      <c r="F271" s="104"/>
      <c r="G271" s="104"/>
      <c r="H271" s="104"/>
    </row>
    <row r="272" spans="2:8" ht="13.5" x14ac:dyDescent="0.25">
      <c r="B272" s="117"/>
      <c r="C272" s="118"/>
      <c r="D272" s="104"/>
      <c r="E272" s="104"/>
      <c r="F272" s="104"/>
      <c r="G272" s="104"/>
      <c r="H272" s="104"/>
    </row>
    <row r="273" spans="2:8" ht="13.5" x14ac:dyDescent="0.25">
      <c r="B273" s="103" t="s">
        <v>1233</v>
      </c>
      <c r="C273" s="104"/>
      <c r="D273" s="104"/>
      <c r="E273" s="104"/>
      <c r="F273" s="104"/>
      <c r="G273" s="104"/>
      <c r="H273" s="104"/>
    </row>
    <row r="274" spans="2:8" ht="13.5" x14ac:dyDescent="0.25">
      <c r="B274" s="104"/>
      <c r="C274" s="104"/>
      <c r="D274" s="104"/>
      <c r="E274" s="104"/>
      <c r="F274" s="104"/>
      <c r="G274" s="104"/>
      <c r="H274" s="104"/>
    </row>
    <row r="275" spans="2:8" ht="13.5" x14ac:dyDescent="0.25">
      <c r="B275" s="103" t="s">
        <v>1234</v>
      </c>
      <c r="C275" s="104"/>
      <c r="D275" s="104"/>
      <c r="E275" s="104"/>
      <c r="F275" s="104"/>
      <c r="G275" s="104"/>
      <c r="H275" s="104"/>
    </row>
    <row r="276" spans="2:8" ht="13.5" x14ac:dyDescent="0.25">
      <c r="B276" s="202"/>
      <c r="C276" s="203"/>
      <c r="D276" s="203"/>
      <c r="E276" s="204"/>
      <c r="F276" s="204"/>
      <c r="G276" s="204"/>
      <c r="H276" s="205"/>
    </row>
    <row r="277" spans="2:8" ht="13.5" x14ac:dyDescent="0.25">
      <c r="B277" s="103" t="s">
        <v>1201</v>
      </c>
      <c r="C277" s="104"/>
      <c r="D277" s="129"/>
      <c r="E277" s="104"/>
      <c r="F277" s="104"/>
      <c r="G277" s="104"/>
      <c r="H277" s="104"/>
    </row>
    <row r="278" spans="2:8" ht="13.5" x14ac:dyDescent="0.25">
      <c r="B278" s="104"/>
      <c r="C278" s="104"/>
      <c r="D278" s="129"/>
      <c r="E278" s="129"/>
      <c r="F278" s="130"/>
      <c r="G278" s="130"/>
      <c r="H278" s="104"/>
    </row>
    <row r="279" spans="2:8" ht="13.5" x14ac:dyDescent="0.25">
      <c r="B279" s="103" t="s">
        <v>1202</v>
      </c>
      <c r="C279" s="104"/>
      <c r="D279" s="104"/>
      <c r="E279" s="104"/>
      <c r="F279" s="104"/>
      <c r="G279" s="104" t="s">
        <v>1203</v>
      </c>
      <c r="H279" s="104"/>
    </row>
    <row r="280" spans="2:8" ht="13.5" x14ac:dyDescent="0.25">
      <c r="B280" s="104"/>
      <c r="C280" s="131"/>
      <c r="D280" s="132"/>
      <c r="E280" s="104"/>
      <c r="F280" s="104"/>
      <c r="G280" s="104"/>
      <c r="H280" s="104"/>
    </row>
    <row r="281" spans="2:8" ht="13.5" x14ac:dyDescent="0.25">
      <c r="B281" s="103" t="s">
        <v>1204</v>
      </c>
      <c r="C281" s="104"/>
      <c r="D281" s="104"/>
      <c r="E281" s="104"/>
      <c r="F281" s="104"/>
      <c r="G281" s="104"/>
      <c r="H281" s="104"/>
    </row>
    <row r="282" spans="2:8" ht="13.5" x14ac:dyDescent="0.25">
      <c r="B282" s="104"/>
      <c r="C282" s="104"/>
      <c r="D282" s="104"/>
      <c r="E282" s="104"/>
      <c r="F282" s="104"/>
      <c r="G282" s="104"/>
      <c r="H282" s="104"/>
    </row>
    <row r="283" spans="2:8" ht="13.5" x14ac:dyDescent="0.25">
      <c r="B283" s="103" t="s">
        <v>1205</v>
      </c>
      <c r="C283" s="104"/>
      <c r="D283" s="104"/>
      <c r="E283" s="104"/>
      <c r="F283" s="104"/>
      <c r="G283" s="104"/>
      <c r="H283" s="104"/>
    </row>
    <row r="284" spans="2:8" ht="13.5" x14ac:dyDescent="0.25">
      <c r="B284" s="104"/>
      <c r="C284" s="133"/>
      <c r="D284" s="134"/>
      <c r="E284" s="28"/>
      <c r="F284" s="130"/>
      <c r="G284" s="130"/>
      <c r="H284" s="104"/>
    </row>
    <row r="285" spans="2:8" ht="13.5" x14ac:dyDescent="0.25">
      <c r="B285" s="103" t="s">
        <v>1206</v>
      </c>
      <c r="C285" s="104"/>
      <c r="D285" s="104"/>
      <c r="E285" s="104"/>
      <c r="F285" s="104"/>
      <c r="G285" s="104"/>
      <c r="H285" s="104"/>
    </row>
    <row r="286" spans="2:8" ht="13.5" x14ac:dyDescent="0.25">
      <c r="B286" s="117"/>
      <c r="C286" s="132"/>
      <c r="D286" s="104"/>
      <c r="E286" s="104"/>
      <c r="F286" s="104"/>
      <c r="G286" s="104"/>
      <c r="H286" s="104"/>
    </row>
    <row r="287" spans="2:8" ht="13.5" x14ac:dyDescent="0.25">
      <c r="B287" s="103" t="s">
        <v>1207</v>
      </c>
      <c r="C287" s="104"/>
      <c r="D287" s="104"/>
      <c r="E287" s="104"/>
      <c r="F287" s="104"/>
      <c r="G287" s="104"/>
      <c r="H287" s="104"/>
    </row>
    <row r="288" spans="2:8" ht="13.5" x14ac:dyDescent="0.25">
      <c r="B288" s="104"/>
      <c r="C288" s="104"/>
      <c r="D288" s="104"/>
      <c r="E288" s="104"/>
      <c r="F288" s="29"/>
      <c r="G288" s="135"/>
      <c r="H288" s="104"/>
    </row>
    <row r="289" spans="2:8" ht="13.5" x14ac:dyDescent="0.25">
      <c r="B289" s="103" t="s">
        <v>1208</v>
      </c>
      <c r="C289" s="104"/>
      <c r="D289" s="104"/>
      <c r="E289" s="104"/>
      <c r="F289" s="104"/>
      <c r="G289" s="104"/>
      <c r="H289" s="104"/>
    </row>
    <row r="290" spans="2:8" ht="27" x14ac:dyDescent="0.2">
      <c r="B290" s="170" t="s">
        <v>1209</v>
      </c>
      <c r="C290" s="171" t="s">
        <v>1210</v>
      </c>
      <c r="D290" s="171" t="s">
        <v>1211</v>
      </c>
      <c r="E290" s="172" t="s">
        <v>1212</v>
      </c>
      <c r="F290" s="172" t="s">
        <v>1213</v>
      </c>
      <c r="G290" s="171" t="s">
        <v>1214</v>
      </c>
      <c r="H290" s="171" t="s">
        <v>1215</v>
      </c>
    </row>
    <row r="291" spans="2:8" ht="13.5" x14ac:dyDescent="0.25">
      <c r="B291" s="33" t="s">
        <v>1216</v>
      </c>
      <c r="C291" s="33" t="s">
        <v>1217</v>
      </c>
      <c r="D291" s="33" t="s">
        <v>1218</v>
      </c>
      <c r="E291" s="33" t="s">
        <v>1219</v>
      </c>
      <c r="F291" s="33" t="s">
        <v>1220</v>
      </c>
      <c r="G291" s="23">
        <v>5000</v>
      </c>
      <c r="H291" s="34">
        <v>46444</v>
      </c>
    </row>
    <row r="292" spans="2:8" ht="13.5" x14ac:dyDescent="0.25">
      <c r="B292" s="33" t="s">
        <v>1216</v>
      </c>
      <c r="C292" s="33" t="s">
        <v>1217</v>
      </c>
      <c r="D292" s="33" t="s">
        <v>1221</v>
      </c>
      <c r="E292" s="33" t="s">
        <v>1219</v>
      </c>
      <c r="F292" s="33" t="s">
        <v>1220</v>
      </c>
      <c r="G292" s="23">
        <v>2500</v>
      </c>
      <c r="H292" s="34">
        <v>46452</v>
      </c>
    </row>
    <row r="293" spans="2:8" ht="13.5" x14ac:dyDescent="0.25">
      <c r="B293" s="33" t="s">
        <v>1216</v>
      </c>
      <c r="C293" s="33" t="s">
        <v>1217</v>
      </c>
      <c r="D293" s="33" t="s">
        <v>1222</v>
      </c>
      <c r="E293" s="33" t="s">
        <v>1219</v>
      </c>
      <c r="F293" s="33" t="s">
        <v>1220</v>
      </c>
      <c r="G293" s="23">
        <v>2500</v>
      </c>
      <c r="H293" s="34">
        <v>46452</v>
      </c>
    </row>
    <row r="294" spans="2:8" ht="13.5" x14ac:dyDescent="0.25">
      <c r="B294" s="33" t="s">
        <v>1216</v>
      </c>
      <c r="C294" s="33" t="s">
        <v>1217</v>
      </c>
      <c r="D294" s="33" t="s">
        <v>1223</v>
      </c>
      <c r="E294" s="33" t="s">
        <v>1219</v>
      </c>
      <c r="F294" s="33" t="s">
        <v>1220</v>
      </c>
      <c r="G294" s="23">
        <v>5000</v>
      </c>
      <c r="H294" s="34">
        <v>46455</v>
      </c>
    </row>
    <row r="295" spans="2:8" ht="13.5" x14ac:dyDescent="0.25">
      <c r="B295" s="33" t="s">
        <v>1216</v>
      </c>
      <c r="C295" s="33" t="s">
        <v>1217</v>
      </c>
      <c r="D295" s="33" t="s">
        <v>1224</v>
      </c>
      <c r="E295" s="33" t="s">
        <v>1219</v>
      </c>
      <c r="F295" s="33" t="s">
        <v>1220</v>
      </c>
      <c r="G295" s="23">
        <v>2500</v>
      </c>
      <c r="H295" s="34">
        <v>46373</v>
      </c>
    </row>
    <row r="296" spans="2:8" ht="13.5" x14ac:dyDescent="0.25">
      <c r="B296" s="33" t="s">
        <v>1216</v>
      </c>
      <c r="C296" s="33" t="s">
        <v>1217</v>
      </c>
      <c r="D296" s="33" t="s">
        <v>1225</v>
      </c>
      <c r="E296" s="33" t="s">
        <v>1219</v>
      </c>
      <c r="F296" s="33" t="s">
        <v>1220</v>
      </c>
      <c r="G296" s="23">
        <v>5000</v>
      </c>
      <c r="H296" s="34">
        <v>46211</v>
      </c>
    </row>
    <row r="297" spans="2:8" ht="13.5" x14ac:dyDescent="0.25">
      <c r="B297" s="104"/>
      <c r="C297" s="104"/>
      <c r="D297" s="104"/>
      <c r="E297" s="135"/>
      <c r="F297" s="104"/>
      <c r="G297" s="104"/>
      <c r="H297" s="104"/>
    </row>
    <row r="298" spans="2:8" ht="13.5" x14ac:dyDescent="0.25">
      <c r="B298" s="103" t="s">
        <v>1226</v>
      </c>
      <c r="C298" s="104"/>
      <c r="D298" s="104"/>
      <c r="E298" s="135"/>
      <c r="F298" s="104"/>
      <c r="G298" s="139"/>
      <c r="H298" s="104"/>
    </row>
    <row r="299" spans="2:8" ht="13.5" x14ac:dyDescent="0.25">
      <c r="B299" s="104"/>
      <c r="C299" s="104"/>
      <c r="D299" s="104"/>
      <c r="E299" s="135"/>
      <c r="F299" s="104"/>
      <c r="G299" s="104"/>
      <c r="H299" s="104"/>
    </row>
    <row r="300" spans="2:8" ht="13.5" x14ac:dyDescent="0.25">
      <c r="B300" s="103" t="s">
        <v>1227</v>
      </c>
      <c r="C300" s="104"/>
      <c r="D300" s="104"/>
      <c r="E300" s="135"/>
      <c r="F300" s="104"/>
      <c r="G300" s="104"/>
      <c r="H300" s="104"/>
    </row>
    <row r="301" spans="2:8" ht="13.5" x14ac:dyDescent="0.25">
      <c r="B301" s="104"/>
      <c r="C301" s="104"/>
      <c r="D301" s="104"/>
      <c r="E301" s="135"/>
      <c r="F301" s="104"/>
      <c r="G301" s="104"/>
      <c r="H301" s="104"/>
    </row>
    <row r="302" spans="2:8" ht="13.5" x14ac:dyDescent="0.25">
      <c r="B302" s="103" t="s">
        <v>1228</v>
      </c>
      <c r="C302" s="104"/>
      <c r="D302" s="104"/>
      <c r="E302" s="135"/>
      <c r="F302" s="104"/>
      <c r="G302" s="104"/>
      <c r="H302" s="104"/>
    </row>
    <row r="303" spans="2:8" ht="13.5" x14ac:dyDescent="0.25">
      <c r="B303" s="104"/>
      <c r="C303" s="104"/>
      <c r="D303" s="104"/>
      <c r="E303" s="135"/>
      <c r="F303" s="104"/>
      <c r="G303" s="104"/>
      <c r="H303" s="104"/>
    </row>
    <row r="304" spans="2:8" ht="13.5" x14ac:dyDescent="0.25">
      <c r="B304" s="103" t="s">
        <v>1229</v>
      </c>
      <c r="C304" s="104"/>
      <c r="D304" s="104"/>
      <c r="E304" s="135"/>
      <c r="F304" s="104"/>
      <c r="G304" s="104"/>
      <c r="H304" s="104"/>
    </row>
    <row r="305" spans="2:8" ht="13.5" x14ac:dyDescent="0.25">
      <c r="B305" s="104" t="s">
        <v>1230</v>
      </c>
      <c r="C305" s="104"/>
      <c r="D305" s="104"/>
      <c r="E305" s="104"/>
      <c r="F305" s="104"/>
      <c r="G305" s="104"/>
      <c r="H305" s="104"/>
    </row>
  </sheetData>
  <mergeCells count="43">
    <mergeCell ref="A1:H1"/>
    <mergeCell ref="A2:H2"/>
    <mergeCell ref="A3:H3"/>
    <mergeCell ref="B169:C169"/>
    <mergeCell ref="B173:C173"/>
    <mergeCell ref="B151:H151"/>
    <mergeCell ref="B152:H152"/>
    <mergeCell ref="B160:C160"/>
    <mergeCell ref="B161:C161"/>
    <mergeCell ref="B153:H153"/>
    <mergeCell ref="B158:D158"/>
    <mergeCell ref="B159:C159"/>
    <mergeCell ref="B154:H154"/>
    <mergeCell ref="B155:H155"/>
    <mergeCell ref="B156:H156"/>
    <mergeCell ref="B171:C171"/>
    <mergeCell ref="B172:C172"/>
    <mergeCell ref="B177:B179"/>
    <mergeCell ref="C177:C179"/>
    <mergeCell ref="D177:F177"/>
    <mergeCell ref="B174:C174"/>
    <mergeCell ref="G177:I177"/>
    <mergeCell ref="D178:D179"/>
    <mergeCell ref="E178:E179"/>
    <mergeCell ref="F178:F179"/>
    <mergeCell ref="G178:H178"/>
    <mergeCell ref="I178:I179"/>
    <mergeCell ref="B182:I182"/>
    <mergeCell ref="B190:D190"/>
    <mergeCell ref="B191:C191"/>
    <mergeCell ref="B192:C192"/>
    <mergeCell ref="B193:C193"/>
    <mergeCell ref="B194:C194"/>
    <mergeCell ref="B195:C195"/>
    <mergeCell ref="B196:C196"/>
    <mergeCell ref="B197:C197"/>
    <mergeCell ref="B198:C198"/>
    <mergeCell ref="B214:G214"/>
    <mergeCell ref="B215:G215"/>
    <mergeCell ref="B217:G217"/>
    <mergeCell ref="B199:C199"/>
    <mergeCell ref="B200:D200"/>
    <mergeCell ref="B202:C202"/>
  </mergeCells>
  <hyperlinks>
    <hyperlink ref="I1" location="Index!B2" display="Index" xr:uid="{3FA6D140-DC18-45FE-A93A-8B1A19BD8C6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0F88-6D73-4764-99A9-154DD070D337}">
  <sheetPr>
    <outlinePr summaryBelow="0" summaryRight="0"/>
  </sheetPr>
  <dimension ref="A1:Q307"/>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674</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49</v>
      </c>
      <c r="C7" s="47" t="s">
        <v>50</v>
      </c>
      <c r="D7" s="47" t="s">
        <v>48</v>
      </c>
      <c r="E7" s="48">
        <v>880405</v>
      </c>
      <c r="F7" s="49">
        <v>11061.40842</v>
      </c>
      <c r="G7" s="50">
        <v>6.7367560000000007E-2</v>
      </c>
      <c r="H7" s="40" t="s">
        <v>131</v>
      </c>
    </row>
    <row r="8" spans="1:9" x14ac:dyDescent="0.2">
      <c r="A8" s="46">
        <v>2</v>
      </c>
      <c r="B8" s="47" t="s">
        <v>474</v>
      </c>
      <c r="C8" s="47" t="s">
        <v>475</v>
      </c>
      <c r="D8" s="47" t="s">
        <v>48</v>
      </c>
      <c r="E8" s="48">
        <v>1254129</v>
      </c>
      <c r="F8" s="49">
        <v>9337.6174695000009</v>
      </c>
      <c r="G8" s="50">
        <v>5.6869120000000002E-2</v>
      </c>
      <c r="H8" s="40" t="s">
        <v>131</v>
      </c>
    </row>
    <row r="9" spans="1:9" x14ac:dyDescent="0.2">
      <c r="A9" s="46">
        <v>3</v>
      </c>
      <c r="B9" s="47" t="s">
        <v>17</v>
      </c>
      <c r="C9" s="47" t="s">
        <v>18</v>
      </c>
      <c r="D9" s="47" t="s">
        <v>19</v>
      </c>
      <c r="E9" s="48">
        <v>682652</v>
      </c>
      <c r="F9" s="49">
        <v>9019.1982239999998</v>
      </c>
      <c r="G9" s="50">
        <v>5.4929840000000001E-2</v>
      </c>
      <c r="H9" s="40" t="s">
        <v>131</v>
      </c>
    </row>
    <row r="10" spans="1:9" x14ac:dyDescent="0.2">
      <c r="A10" s="46">
        <v>4</v>
      </c>
      <c r="B10" s="47" t="s">
        <v>14</v>
      </c>
      <c r="C10" s="47" t="s">
        <v>15</v>
      </c>
      <c r="D10" s="47" t="s">
        <v>16</v>
      </c>
      <c r="E10" s="48">
        <v>356077</v>
      </c>
      <c r="F10" s="49">
        <v>6512.64833</v>
      </c>
      <c r="G10" s="50">
        <v>3.9664140000000001E-2</v>
      </c>
      <c r="H10" s="40" t="s">
        <v>131</v>
      </c>
    </row>
    <row r="11" spans="1:9" x14ac:dyDescent="0.2">
      <c r="A11" s="46">
        <v>5</v>
      </c>
      <c r="B11" s="47" t="s">
        <v>476</v>
      </c>
      <c r="C11" s="47" t="s">
        <v>477</v>
      </c>
      <c r="D11" s="47" t="s">
        <v>48</v>
      </c>
      <c r="E11" s="48">
        <v>1402161</v>
      </c>
      <c r="F11" s="49">
        <v>5387.102562</v>
      </c>
      <c r="G11" s="50">
        <v>3.2809199999999997E-2</v>
      </c>
      <c r="H11" s="40" t="s">
        <v>131</v>
      </c>
    </row>
    <row r="12" spans="1:9" x14ac:dyDescent="0.2">
      <c r="A12" s="46">
        <v>6</v>
      </c>
      <c r="B12" s="47" t="s">
        <v>11</v>
      </c>
      <c r="C12" s="47" t="s">
        <v>12</v>
      </c>
      <c r="D12" s="47" t="s">
        <v>13</v>
      </c>
      <c r="E12" s="48">
        <v>129544</v>
      </c>
      <c r="F12" s="49">
        <v>5280.8611600000004</v>
      </c>
      <c r="G12" s="50">
        <v>3.2162160000000002E-2</v>
      </c>
      <c r="H12" s="40" t="s">
        <v>131</v>
      </c>
    </row>
    <row r="13" spans="1:9" x14ac:dyDescent="0.2">
      <c r="A13" s="46">
        <v>7</v>
      </c>
      <c r="B13" s="47" t="s">
        <v>338</v>
      </c>
      <c r="C13" s="47" t="s">
        <v>339</v>
      </c>
      <c r="D13" s="47" t="s">
        <v>240</v>
      </c>
      <c r="E13" s="48">
        <v>109751</v>
      </c>
      <c r="F13" s="49">
        <v>3342.5764559999998</v>
      </c>
      <c r="G13" s="50">
        <v>2.0357380000000001E-2</v>
      </c>
      <c r="H13" s="40" t="s">
        <v>131</v>
      </c>
    </row>
    <row r="14" spans="1:9" x14ac:dyDescent="0.2">
      <c r="A14" s="91">
        <v>8</v>
      </c>
      <c r="B14" s="78" t="s">
        <v>962</v>
      </c>
      <c r="C14" s="78" t="s">
        <v>963</v>
      </c>
      <c r="D14" s="78" t="s">
        <v>108</v>
      </c>
      <c r="E14" s="92">
        <v>729150</v>
      </c>
      <c r="F14" s="93">
        <v>3114.710055</v>
      </c>
      <c r="G14" s="173">
        <f>F14/F176</f>
        <v>1.8969594302257572E-2</v>
      </c>
      <c r="H14" s="95" t="s">
        <v>131</v>
      </c>
    </row>
    <row r="15" spans="1:9" x14ac:dyDescent="0.2">
      <c r="A15" s="46">
        <v>9</v>
      </c>
      <c r="B15" s="47" t="s">
        <v>332</v>
      </c>
      <c r="C15" s="47" t="s">
        <v>333</v>
      </c>
      <c r="D15" s="47" t="s">
        <v>174</v>
      </c>
      <c r="E15" s="48">
        <v>105200</v>
      </c>
      <c r="F15" s="49">
        <v>3108.134</v>
      </c>
      <c r="G15" s="50">
        <v>1.8929540000000002E-2</v>
      </c>
      <c r="H15" s="40" t="s">
        <v>131</v>
      </c>
    </row>
    <row r="16" spans="1:9" x14ac:dyDescent="0.2">
      <c r="A16" s="46">
        <v>10</v>
      </c>
      <c r="B16" s="47" t="s">
        <v>478</v>
      </c>
      <c r="C16" s="47" t="s">
        <v>479</v>
      </c>
      <c r="D16" s="47" t="s">
        <v>177</v>
      </c>
      <c r="E16" s="48">
        <v>324227</v>
      </c>
      <c r="F16" s="49">
        <v>2944.7917275</v>
      </c>
      <c r="G16" s="50">
        <v>1.7934740000000001E-2</v>
      </c>
      <c r="H16" s="40" t="s">
        <v>131</v>
      </c>
    </row>
    <row r="17" spans="1:8" x14ac:dyDescent="0.2">
      <c r="A17" s="46">
        <v>11</v>
      </c>
      <c r="B17" s="47" t="s">
        <v>120</v>
      </c>
      <c r="C17" s="47" t="s">
        <v>121</v>
      </c>
      <c r="D17" s="47" t="s">
        <v>122</v>
      </c>
      <c r="E17" s="48">
        <v>1235660</v>
      </c>
      <c r="F17" s="49">
        <v>2570.4199319999998</v>
      </c>
      <c r="G17" s="50">
        <v>1.5654689999999999E-2</v>
      </c>
      <c r="H17" s="40" t="s">
        <v>131</v>
      </c>
    </row>
    <row r="18" spans="1:8" x14ac:dyDescent="0.2">
      <c r="A18" s="46">
        <v>12</v>
      </c>
      <c r="B18" s="47" t="s">
        <v>195</v>
      </c>
      <c r="C18" s="47" t="s">
        <v>196</v>
      </c>
      <c r="D18" s="47" t="s">
        <v>197</v>
      </c>
      <c r="E18" s="48">
        <v>133240</v>
      </c>
      <c r="F18" s="49">
        <v>2268.4110000000001</v>
      </c>
      <c r="G18" s="50">
        <v>1.381536E-2</v>
      </c>
      <c r="H18" s="40" t="s">
        <v>131</v>
      </c>
    </row>
    <row r="19" spans="1:8" x14ac:dyDescent="0.2">
      <c r="A19" s="46">
        <v>13</v>
      </c>
      <c r="B19" s="47" t="s">
        <v>320</v>
      </c>
      <c r="C19" s="47" t="s">
        <v>321</v>
      </c>
      <c r="D19" s="47" t="s">
        <v>229</v>
      </c>
      <c r="E19" s="48">
        <v>892400</v>
      </c>
      <c r="F19" s="49">
        <v>2236.1759200000001</v>
      </c>
      <c r="G19" s="50">
        <v>1.3619040000000001E-2</v>
      </c>
      <c r="H19" s="40" t="s">
        <v>131</v>
      </c>
    </row>
    <row r="20" spans="1:8" x14ac:dyDescent="0.2">
      <c r="A20" s="46">
        <v>14</v>
      </c>
      <c r="B20" s="47" t="s">
        <v>322</v>
      </c>
      <c r="C20" s="47" t="s">
        <v>323</v>
      </c>
      <c r="D20" s="47" t="s">
        <v>177</v>
      </c>
      <c r="E20" s="48">
        <v>144355</v>
      </c>
      <c r="F20" s="49">
        <v>2219.7468349999999</v>
      </c>
      <c r="G20" s="50">
        <v>1.351898E-2</v>
      </c>
      <c r="H20" s="40" t="s">
        <v>131</v>
      </c>
    </row>
    <row r="21" spans="1:8" x14ac:dyDescent="0.2">
      <c r="A21" s="46">
        <v>15</v>
      </c>
      <c r="B21" s="47" t="s">
        <v>198</v>
      </c>
      <c r="C21" s="47" t="s">
        <v>199</v>
      </c>
      <c r="D21" s="47" t="s">
        <v>200</v>
      </c>
      <c r="E21" s="48">
        <v>155860</v>
      </c>
      <c r="F21" s="49">
        <v>2216.01748</v>
      </c>
      <c r="G21" s="50">
        <v>1.3496269999999999E-2</v>
      </c>
      <c r="H21" s="40" t="s">
        <v>131</v>
      </c>
    </row>
    <row r="22" spans="1:8" x14ac:dyDescent="0.2">
      <c r="A22" s="46">
        <v>16</v>
      </c>
      <c r="B22" s="47" t="s">
        <v>26</v>
      </c>
      <c r="C22" s="47" t="s">
        <v>27</v>
      </c>
      <c r="D22" s="47" t="s">
        <v>28</v>
      </c>
      <c r="E22" s="48">
        <v>528206</v>
      </c>
      <c r="F22" s="49">
        <v>2169.6061450000002</v>
      </c>
      <c r="G22" s="50">
        <v>1.3213610000000001E-2</v>
      </c>
      <c r="H22" s="40" t="s">
        <v>131</v>
      </c>
    </row>
    <row r="23" spans="1:8" x14ac:dyDescent="0.2">
      <c r="A23" s="46">
        <v>17</v>
      </c>
      <c r="B23" s="47" t="s">
        <v>71</v>
      </c>
      <c r="C23" s="47" t="s">
        <v>72</v>
      </c>
      <c r="D23" s="47" t="s">
        <v>38</v>
      </c>
      <c r="E23" s="48">
        <v>36856</v>
      </c>
      <c r="F23" s="49">
        <v>2167.5013600000002</v>
      </c>
      <c r="G23" s="50">
        <v>1.320079E-2</v>
      </c>
      <c r="H23" s="40" t="s">
        <v>131</v>
      </c>
    </row>
    <row r="24" spans="1:8" x14ac:dyDescent="0.2">
      <c r="A24" s="46">
        <v>18</v>
      </c>
      <c r="B24" s="47" t="s">
        <v>283</v>
      </c>
      <c r="C24" s="47" t="s">
        <v>284</v>
      </c>
      <c r="D24" s="47" t="s">
        <v>200</v>
      </c>
      <c r="E24" s="48">
        <v>215150</v>
      </c>
      <c r="F24" s="49">
        <v>2156.6635999999999</v>
      </c>
      <c r="G24" s="50">
        <v>1.313478E-2</v>
      </c>
      <c r="H24" s="40" t="s">
        <v>131</v>
      </c>
    </row>
    <row r="25" spans="1:8" x14ac:dyDescent="0.2">
      <c r="A25" s="46">
        <v>19</v>
      </c>
      <c r="B25" s="47" t="s">
        <v>56</v>
      </c>
      <c r="C25" s="47" t="s">
        <v>57</v>
      </c>
      <c r="D25" s="47" t="s">
        <v>22</v>
      </c>
      <c r="E25" s="48">
        <v>480112</v>
      </c>
      <c r="F25" s="49">
        <v>2020.07124</v>
      </c>
      <c r="G25" s="50">
        <v>1.230289E-2</v>
      </c>
      <c r="H25" s="40" t="s">
        <v>131</v>
      </c>
    </row>
    <row r="26" spans="1:8" x14ac:dyDescent="0.2">
      <c r="A26" s="46">
        <v>20</v>
      </c>
      <c r="B26" s="47" t="s">
        <v>482</v>
      </c>
      <c r="C26" s="47" t="s">
        <v>483</v>
      </c>
      <c r="D26" s="47" t="s">
        <v>177</v>
      </c>
      <c r="E26" s="48">
        <v>57185</v>
      </c>
      <c r="F26" s="49">
        <v>1911.637365</v>
      </c>
      <c r="G26" s="50">
        <v>1.164249E-2</v>
      </c>
      <c r="H26" s="40" t="s">
        <v>131</v>
      </c>
    </row>
    <row r="27" spans="1:8" x14ac:dyDescent="0.2">
      <c r="A27" s="46">
        <v>21</v>
      </c>
      <c r="B27" s="47" t="s">
        <v>480</v>
      </c>
      <c r="C27" s="47" t="s">
        <v>481</v>
      </c>
      <c r="D27" s="47" t="s">
        <v>200</v>
      </c>
      <c r="E27" s="48">
        <v>155202</v>
      </c>
      <c r="F27" s="49">
        <v>1837.2812759999999</v>
      </c>
      <c r="G27" s="50">
        <v>1.1189640000000001E-2</v>
      </c>
      <c r="H27" s="40" t="s">
        <v>131</v>
      </c>
    </row>
    <row r="28" spans="1:8" x14ac:dyDescent="0.2">
      <c r="A28" s="46">
        <v>22</v>
      </c>
      <c r="B28" s="47" t="s">
        <v>272</v>
      </c>
      <c r="C28" s="47" t="s">
        <v>273</v>
      </c>
      <c r="D28" s="47" t="s">
        <v>174</v>
      </c>
      <c r="E28" s="48">
        <v>946237</v>
      </c>
      <c r="F28" s="49">
        <v>1749.4975893000001</v>
      </c>
      <c r="G28" s="50">
        <v>1.0655009999999999E-2</v>
      </c>
      <c r="H28" s="40" t="s">
        <v>131</v>
      </c>
    </row>
    <row r="29" spans="1:8" x14ac:dyDescent="0.2">
      <c r="A29" s="46">
        <v>23</v>
      </c>
      <c r="B29" s="47" t="s">
        <v>675</v>
      </c>
      <c r="C29" s="47" t="s">
        <v>676</v>
      </c>
      <c r="D29" s="47" t="s">
        <v>177</v>
      </c>
      <c r="E29" s="48">
        <v>96500</v>
      </c>
      <c r="F29" s="49">
        <v>1721.174</v>
      </c>
      <c r="G29" s="50">
        <v>1.048251E-2</v>
      </c>
      <c r="H29" s="40" t="s">
        <v>131</v>
      </c>
    </row>
    <row r="30" spans="1:8" x14ac:dyDescent="0.2">
      <c r="A30" s="46">
        <v>24</v>
      </c>
      <c r="B30" s="47" t="s">
        <v>113</v>
      </c>
      <c r="C30" s="47" t="s">
        <v>114</v>
      </c>
      <c r="D30" s="47" t="s">
        <v>115</v>
      </c>
      <c r="E30" s="48">
        <v>22409</v>
      </c>
      <c r="F30" s="49">
        <v>1706.44535</v>
      </c>
      <c r="G30" s="50">
        <v>1.0392810000000001E-2</v>
      </c>
      <c r="H30" s="40" t="s">
        <v>131</v>
      </c>
    </row>
    <row r="31" spans="1:8" x14ac:dyDescent="0.2">
      <c r="A31" s="46">
        <v>25</v>
      </c>
      <c r="B31" s="47" t="s">
        <v>183</v>
      </c>
      <c r="C31" s="47" t="s">
        <v>184</v>
      </c>
      <c r="D31" s="47" t="s">
        <v>185</v>
      </c>
      <c r="E31" s="48">
        <v>96519</v>
      </c>
      <c r="F31" s="49">
        <v>1692.557184</v>
      </c>
      <c r="G31" s="50">
        <v>1.030822E-2</v>
      </c>
      <c r="H31" s="40" t="s">
        <v>131</v>
      </c>
    </row>
    <row r="32" spans="1:8" x14ac:dyDescent="0.2">
      <c r="A32" s="46">
        <v>26</v>
      </c>
      <c r="B32" s="47" t="s">
        <v>238</v>
      </c>
      <c r="C32" s="47" t="s">
        <v>239</v>
      </c>
      <c r="D32" s="47" t="s">
        <v>240</v>
      </c>
      <c r="E32" s="48">
        <v>47602</v>
      </c>
      <c r="F32" s="49">
        <v>1597.380314</v>
      </c>
      <c r="G32" s="50">
        <v>9.7285600000000007E-3</v>
      </c>
      <c r="H32" s="40" t="s">
        <v>131</v>
      </c>
    </row>
    <row r="33" spans="1:8" x14ac:dyDescent="0.2">
      <c r="A33" s="46">
        <v>27</v>
      </c>
      <c r="B33" s="47" t="s">
        <v>259</v>
      </c>
      <c r="C33" s="47" t="s">
        <v>260</v>
      </c>
      <c r="D33" s="47" t="s">
        <v>197</v>
      </c>
      <c r="E33" s="48">
        <v>140950</v>
      </c>
      <c r="F33" s="49">
        <v>1576.9485999999999</v>
      </c>
      <c r="G33" s="50">
        <v>9.6041300000000007E-3</v>
      </c>
      <c r="H33" s="40" t="s">
        <v>131</v>
      </c>
    </row>
    <row r="34" spans="1:8" x14ac:dyDescent="0.2">
      <c r="A34" s="46">
        <v>28</v>
      </c>
      <c r="B34" s="47" t="s">
        <v>484</v>
      </c>
      <c r="C34" s="47" t="s">
        <v>485</v>
      </c>
      <c r="D34" s="47" t="s">
        <v>486</v>
      </c>
      <c r="E34" s="48">
        <v>69471</v>
      </c>
      <c r="F34" s="49">
        <v>1496.0579849999999</v>
      </c>
      <c r="G34" s="50">
        <v>9.1114799999999999E-3</v>
      </c>
      <c r="H34" s="40" t="s">
        <v>131</v>
      </c>
    </row>
    <row r="35" spans="1:8" x14ac:dyDescent="0.2">
      <c r="A35" s="46">
        <v>29</v>
      </c>
      <c r="B35" s="47" t="s">
        <v>647</v>
      </c>
      <c r="C35" s="47" t="s">
        <v>648</v>
      </c>
      <c r="D35" s="47" t="s">
        <v>190</v>
      </c>
      <c r="E35" s="48">
        <v>320400</v>
      </c>
      <c r="F35" s="49">
        <v>1461.6648</v>
      </c>
      <c r="G35" s="50">
        <v>8.9020100000000001E-3</v>
      </c>
      <c r="H35" s="40" t="s">
        <v>131</v>
      </c>
    </row>
    <row r="36" spans="1:8" x14ac:dyDescent="0.2">
      <c r="A36" s="46">
        <v>30</v>
      </c>
      <c r="B36" s="47" t="s">
        <v>23</v>
      </c>
      <c r="C36" s="47" t="s">
        <v>24</v>
      </c>
      <c r="D36" s="47" t="s">
        <v>25</v>
      </c>
      <c r="E36" s="48">
        <v>12713</v>
      </c>
      <c r="F36" s="49">
        <v>1459.7066600000001</v>
      </c>
      <c r="G36" s="50">
        <v>8.8900899999999998E-3</v>
      </c>
      <c r="H36" s="40" t="s">
        <v>131</v>
      </c>
    </row>
    <row r="37" spans="1:8" x14ac:dyDescent="0.2">
      <c r="A37" s="46">
        <v>31</v>
      </c>
      <c r="B37" s="47" t="s">
        <v>487</v>
      </c>
      <c r="C37" s="47" t="s">
        <v>488</v>
      </c>
      <c r="D37" s="47" t="s">
        <v>43</v>
      </c>
      <c r="E37" s="48">
        <v>157155</v>
      </c>
      <c r="F37" s="49">
        <v>1392.5504550000001</v>
      </c>
      <c r="G37" s="50">
        <v>8.4810800000000002E-3</v>
      </c>
      <c r="H37" s="40" t="s">
        <v>131</v>
      </c>
    </row>
    <row r="38" spans="1:8" x14ac:dyDescent="0.2">
      <c r="A38" s="46">
        <v>32</v>
      </c>
      <c r="B38" s="47" t="s">
        <v>489</v>
      </c>
      <c r="C38" s="47" t="s">
        <v>490</v>
      </c>
      <c r="D38" s="47" t="s">
        <v>190</v>
      </c>
      <c r="E38" s="48">
        <v>113485</v>
      </c>
      <c r="F38" s="49">
        <v>1337.3072400000001</v>
      </c>
      <c r="G38" s="50">
        <v>8.1446399999999999E-3</v>
      </c>
      <c r="H38" s="40" t="s">
        <v>131</v>
      </c>
    </row>
    <row r="39" spans="1:8" x14ac:dyDescent="0.2">
      <c r="A39" s="46">
        <v>33</v>
      </c>
      <c r="B39" s="47" t="s">
        <v>245</v>
      </c>
      <c r="C39" s="47" t="s">
        <v>246</v>
      </c>
      <c r="D39" s="47" t="s">
        <v>205</v>
      </c>
      <c r="E39" s="48">
        <v>51495</v>
      </c>
      <c r="F39" s="49">
        <v>1223.31522</v>
      </c>
      <c r="G39" s="50">
        <v>7.4503900000000003E-3</v>
      </c>
      <c r="H39" s="40" t="s">
        <v>131</v>
      </c>
    </row>
    <row r="40" spans="1:8" x14ac:dyDescent="0.2">
      <c r="A40" s="46">
        <v>34</v>
      </c>
      <c r="B40" s="47" t="s">
        <v>491</v>
      </c>
      <c r="C40" s="47" t="s">
        <v>492</v>
      </c>
      <c r="D40" s="47" t="s">
        <v>177</v>
      </c>
      <c r="E40" s="48">
        <v>108269</v>
      </c>
      <c r="F40" s="49">
        <v>1153.2813880000001</v>
      </c>
      <c r="G40" s="50">
        <v>7.0238599999999998E-3</v>
      </c>
      <c r="H40" s="40" t="s">
        <v>131</v>
      </c>
    </row>
    <row r="41" spans="1:8" x14ac:dyDescent="0.2">
      <c r="A41" s="91">
        <v>35</v>
      </c>
      <c r="B41" s="78" t="s">
        <v>964</v>
      </c>
      <c r="C41" s="78" t="s">
        <v>965</v>
      </c>
      <c r="D41" s="78" t="s">
        <v>108</v>
      </c>
      <c r="E41" s="92">
        <v>360489</v>
      </c>
      <c r="F41" s="93">
        <v>1149.5273232</v>
      </c>
      <c r="G41" s="173">
        <f>F41/F176</f>
        <v>7.0009941777595475E-3</v>
      </c>
      <c r="H41" s="95" t="s">
        <v>131</v>
      </c>
    </row>
    <row r="42" spans="1:8" x14ac:dyDescent="0.2">
      <c r="A42" s="46">
        <v>36</v>
      </c>
      <c r="B42" s="47" t="s">
        <v>62</v>
      </c>
      <c r="C42" s="47" t="s">
        <v>63</v>
      </c>
      <c r="D42" s="47" t="s">
        <v>64</v>
      </c>
      <c r="E42" s="48">
        <v>429210</v>
      </c>
      <c r="F42" s="49">
        <v>1139.1233400000001</v>
      </c>
      <c r="G42" s="50">
        <v>6.9376300000000002E-3</v>
      </c>
      <c r="H42" s="40" t="s">
        <v>131</v>
      </c>
    </row>
    <row r="43" spans="1:8" x14ac:dyDescent="0.2">
      <c r="A43" s="46">
        <v>37</v>
      </c>
      <c r="B43" s="47" t="s">
        <v>497</v>
      </c>
      <c r="C43" s="47" t="s">
        <v>498</v>
      </c>
      <c r="D43" s="47" t="s">
        <v>177</v>
      </c>
      <c r="E43" s="48">
        <v>27308</v>
      </c>
      <c r="F43" s="49">
        <v>1078.2290720000001</v>
      </c>
      <c r="G43" s="50">
        <v>6.5667700000000004E-3</v>
      </c>
      <c r="H43" s="40" t="s">
        <v>131</v>
      </c>
    </row>
    <row r="44" spans="1:8" x14ac:dyDescent="0.2">
      <c r="A44" s="46">
        <v>38</v>
      </c>
      <c r="B44" s="47" t="s">
        <v>495</v>
      </c>
      <c r="C44" s="47" t="s">
        <v>496</v>
      </c>
      <c r="D44" s="47" t="s">
        <v>205</v>
      </c>
      <c r="E44" s="48">
        <v>59199</v>
      </c>
      <c r="F44" s="49">
        <v>1065.1084080000001</v>
      </c>
      <c r="G44" s="50">
        <v>6.4868599999999997E-3</v>
      </c>
      <c r="H44" s="40" t="s">
        <v>131</v>
      </c>
    </row>
    <row r="45" spans="1:8" x14ac:dyDescent="0.2">
      <c r="A45" s="46">
        <v>39</v>
      </c>
      <c r="B45" s="47" t="s">
        <v>95</v>
      </c>
      <c r="C45" s="47" t="s">
        <v>96</v>
      </c>
      <c r="D45" s="47" t="s">
        <v>92</v>
      </c>
      <c r="E45" s="48">
        <v>23830</v>
      </c>
      <c r="F45" s="49">
        <v>1049.7114999999999</v>
      </c>
      <c r="G45" s="50">
        <v>6.3930799999999998E-3</v>
      </c>
      <c r="H45" s="40" t="s">
        <v>131</v>
      </c>
    </row>
    <row r="46" spans="1:8" x14ac:dyDescent="0.2">
      <c r="A46" s="46">
        <v>40</v>
      </c>
      <c r="B46" s="47" t="s">
        <v>77</v>
      </c>
      <c r="C46" s="47" t="s">
        <v>78</v>
      </c>
      <c r="D46" s="47" t="s">
        <v>25</v>
      </c>
      <c r="E46" s="48">
        <v>20030</v>
      </c>
      <c r="F46" s="49">
        <v>1035.7512999999999</v>
      </c>
      <c r="G46" s="50">
        <v>6.3080599999999999E-3</v>
      </c>
      <c r="H46" s="40" t="s">
        <v>131</v>
      </c>
    </row>
    <row r="47" spans="1:8" x14ac:dyDescent="0.2">
      <c r="A47" s="46">
        <v>41</v>
      </c>
      <c r="B47" s="47" t="s">
        <v>347</v>
      </c>
      <c r="C47" s="47" t="s">
        <v>348</v>
      </c>
      <c r="D47" s="47" t="s">
        <v>83</v>
      </c>
      <c r="E47" s="48">
        <v>140510</v>
      </c>
      <c r="F47" s="49">
        <v>1023.404585</v>
      </c>
      <c r="G47" s="50">
        <v>6.2328699999999997E-3</v>
      </c>
      <c r="H47" s="40" t="s">
        <v>131</v>
      </c>
    </row>
    <row r="48" spans="1:8" x14ac:dyDescent="0.2">
      <c r="A48" s="46">
        <v>42</v>
      </c>
      <c r="B48" s="47" t="s">
        <v>326</v>
      </c>
      <c r="C48" s="47" t="s">
        <v>327</v>
      </c>
      <c r="D48" s="47" t="s">
        <v>256</v>
      </c>
      <c r="E48" s="48">
        <v>67855</v>
      </c>
      <c r="F48" s="49">
        <v>992.71865000000003</v>
      </c>
      <c r="G48" s="50">
        <v>6.0459800000000003E-3</v>
      </c>
      <c r="H48" s="40" t="s">
        <v>131</v>
      </c>
    </row>
    <row r="49" spans="1:8" x14ac:dyDescent="0.2">
      <c r="A49" s="46">
        <v>43</v>
      </c>
      <c r="B49" s="47" t="s">
        <v>493</v>
      </c>
      <c r="C49" s="47" t="s">
        <v>494</v>
      </c>
      <c r="D49" s="47" t="s">
        <v>240</v>
      </c>
      <c r="E49" s="48">
        <v>7305</v>
      </c>
      <c r="F49" s="49">
        <v>958.92735000000005</v>
      </c>
      <c r="G49" s="50">
        <v>5.8401800000000004E-3</v>
      </c>
      <c r="H49" s="40" t="s">
        <v>131</v>
      </c>
    </row>
    <row r="50" spans="1:8" x14ac:dyDescent="0.2">
      <c r="A50" s="46">
        <v>44</v>
      </c>
      <c r="B50" s="47" t="s">
        <v>278</v>
      </c>
      <c r="C50" s="47" t="s">
        <v>279</v>
      </c>
      <c r="D50" s="47" t="s">
        <v>43</v>
      </c>
      <c r="E50" s="48">
        <v>82175</v>
      </c>
      <c r="F50" s="49">
        <v>905.32197499999995</v>
      </c>
      <c r="G50" s="50">
        <v>5.5136999999999999E-3</v>
      </c>
      <c r="H50" s="40" t="s">
        <v>131</v>
      </c>
    </row>
    <row r="51" spans="1:8" x14ac:dyDescent="0.2">
      <c r="A51" s="46">
        <v>45</v>
      </c>
      <c r="B51" s="47" t="s">
        <v>297</v>
      </c>
      <c r="C51" s="47" t="s">
        <v>298</v>
      </c>
      <c r="D51" s="47" t="s">
        <v>83</v>
      </c>
      <c r="E51" s="48">
        <v>165632</v>
      </c>
      <c r="F51" s="49">
        <v>863.85369600000001</v>
      </c>
      <c r="G51" s="50">
        <v>5.26115E-3</v>
      </c>
      <c r="H51" s="40" t="s">
        <v>131</v>
      </c>
    </row>
    <row r="52" spans="1:8" x14ac:dyDescent="0.2">
      <c r="A52" s="46">
        <v>46</v>
      </c>
      <c r="B52" s="47" t="s">
        <v>334</v>
      </c>
      <c r="C52" s="47" t="s">
        <v>335</v>
      </c>
      <c r="D52" s="47" t="s">
        <v>31</v>
      </c>
      <c r="E52" s="48">
        <v>10890</v>
      </c>
      <c r="F52" s="49">
        <v>858.07754999999997</v>
      </c>
      <c r="G52" s="50">
        <v>5.2259699999999999E-3</v>
      </c>
      <c r="H52" s="40" t="s">
        <v>131</v>
      </c>
    </row>
    <row r="53" spans="1:8" x14ac:dyDescent="0.2">
      <c r="A53" s="46">
        <v>47</v>
      </c>
      <c r="B53" s="47" t="s">
        <v>441</v>
      </c>
      <c r="C53" s="47" t="s">
        <v>442</v>
      </c>
      <c r="D53" s="47" t="s">
        <v>174</v>
      </c>
      <c r="E53" s="48">
        <v>31112</v>
      </c>
      <c r="F53" s="49">
        <v>846.30862400000001</v>
      </c>
      <c r="G53" s="50">
        <v>5.1542899999999997E-3</v>
      </c>
      <c r="H53" s="40" t="s">
        <v>131</v>
      </c>
    </row>
    <row r="54" spans="1:8" x14ac:dyDescent="0.2">
      <c r="A54" s="46">
        <v>48</v>
      </c>
      <c r="B54" s="47" t="s">
        <v>501</v>
      </c>
      <c r="C54" s="47" t="s">
        <v>502</v>
      </c>
      <c r="D54" s="47" t="s">
        <v>282</v>
      </c>
      <c r="E54" s="48">
        <v>222930</v>
      </c>
      <c r="F54" s="49">
        <v>819.00023399999998</v>
      </c>
      <c r="G54" s="50">
        <v>4.9879800000000004E-3</v>
      </c>
      <c r="H54" s="40" t="s">
        <v>131</v>
      </c>
    </row>
    <row r="55" spans="1:8" x14ac:dyDescent="0.2">
      <c r="A55" s="46">
        <v>49</v>
      </c>
      <c r="B55" s="47" t="s">
        <v>499</v>
      </c>
      <c r="C55" s="47" t="s">
        <v>500</v>
      </c>
      <c r="D55" s="47" t="s">
        <v>190</v>
      </c>
      <c r="E55" s="48">
        <v>73340</v>
      </c>
      <c r="F55" s="49">
        <v>772.85691999999995</v>
      </c>
      <c r="G55" s="50">
        <v>4.7069499999999997E-3</v>
      </c>
      <c r="H55" s="40" t="s">
        <v>131</v>
      </c>
    </row>
    <row r="56" spans="1:8" x14ac:dyDescent="0.2">
      <c r="A56" s="46">
        <v>50</v>
      </c>
      <c r="B56" s="47" t="s">
        <v>503</v>
      </c>
      <c r="C56" s="47" t="s">
        <v>504</v>
      </c>
      <c r="D56" s="47" t="s">
        <v>505</v>
      </c>
      <c r="E56" s="48">
        <v>208410</v>
      </c>
      <c r="F56" s="49">
        <v>734.85365999999999</v>
      </c>
      <c r="G56" s="50">
        <v>4.4755000000000003E-3</v>
      </c>
      <c r="H56" s="40" t="s">
        <v>131</v>
      </c>
    </row>
    <row r="57" spans="1:8" x14ac:dyDescent="0.2">
      <c r="A57" s="46">
        <v>51</v>
      </c>
      <c r="B57" s="47" t="s">
        <v>506</v>
      </c>
      <c r="C57" s="47" t="s">
        <v>507</v>
      </c>
      <c r="D57" s="47" t="s">
        <v>101</v>
      </c>
      <c r="E57" s="48">
        <v>424695</v>
      </c>
      <c r="F57" s="49">
        <v>681.50806650000004</v>
      </c>
      <c r="G57" s="50">
        <v>4.1506099999999999E-3</v>
      </c>
      <c r="H57" s="40" t="s">
        <v>131</v>
      </c>
    </row>
    <row r="58" spans="1:8" x14ac:dyDescent="0.2">
      <c r="A58" s="46">
        <v>52</v>
      </c>
      <c r="B58" s="47" t="s">
        <v>99</v>
      </c>
      <c r="C58" s="47" t="s">
        <v>100</v>
      </c>
      <c r="D58" s="47" t="s">
        <v>101</v>
      </c>
      <c r="E58" s="48">
        <v>407455</v>
      </c>
      <c r="F58" s="49">
        <v>670.30422050000004</v>
      </c>
      <c r="G58" s="50">
        <v>4.0823700000000001E-3</v>
      </c>
      <c r="H58" s="40" t="s">
        <v>131</v>
      </c>
    </row>
    <row r="59" spans="1:8" x14ac:dyDescent="0.2">
      <c r="A59" s="46">
        <v>53</v>
      </c>
      <c r="B59" s="47" t="s">
        <v>252</v>
      </c>
      <c r="C59" s="47" t="s">
        <v>253</v>
      </c>
      <c r="D59" s="47" t="s">
        <v>108</v>
      </c>
      <c r="E59" s="48">
        <v>48690</v>
      </c>
      <c r="F59" s="49">
        <v>666.66348000000005</v>
      </c>
      <c r="G59" s="50">
        <v>4.0601999999999999E-3</v>
      </c>
      <c r="H59" s="40" t="s">
        <v>131</v>
      </c>
    </row>
    <row r="60" spans="1:8" x14ac:dyDescent="0.2">
      <c r="A60" s="46">
        <v>54</v>
      </c>
      <c r="B60" s="47" t="s">
        <v>20</v>
      </c>
      <c r="C60" s="47" t="s">
        <v>21</v>
      </c>
      <c r="D60" s="47" t="s">
        <v>22</v>
      </c>
      <c r="E60" s="48">
        <v>154500</v>
      </c>
      <c r="F60" s="49">
        <v>597.76049999999998</v>
      </c>
      <c r="G60" s="50">
        <v>3.6405600000000002E-3</v>
      </c>
      <c r="H60" s="40" t="s">
        <v>131</v>
      </c>
    </row>
    <row r="61" spans="1:8" x14ac:dyDescent="0.2">
      <c r="A61" s="46">
        <v>55</v>
      </c>
      <c r="B61" s="47" t="s">
        <v>407</v>
      </c>
      <c r="C61" s="47" t="s">
        <v>408</v>
      </c>
      <c r="D61" s="47" t="s">
        <v>38</v>
      </c>
      <c r="E61" s="48">
        <v>9760</v>
      </c>
      <c r="F61" s="49">
        <v>514.10799999999995</v>
      </c>
      <c r="G61" s="50">
        <v>3.1310800000000001E-3</v>
      </c>
      <c r="H61" s="40" t="s">
        <v>131</v>
      </c>
    </row>
    <row r="62" spans="1:8" x14ac:dyDescent="0.2">
      <c r="A62" s="46">
        <v>56</v>
      </c>
      <c r="B62" s="47" t="s">
        <v>46</v>
      </c>
      <c r="C62" s="47" t="s">
        <v>47</v>
      </c>
      <c r="D62" s="47" t="s">
        <v>48</v>
      </c>
      <c r="E62" s="48">
        <v>51750</v>
      </c>
      <c r="F62" s="49">
        <v>499.077</v>
      </c>
      <c r="G62" s="50">
        <v>3.0395399999999999E-3</v>
      </c>
      <c r="H62" s="40" t="s">
        <v>131</v>
      </c>
    </row>
    <row r="63" spans="1:8" x14ac:dyDescent="0.2">
      <c r="A63" s="46">
        <v>57</v>
      </c>
      <c r="B63" s="47" t="s">
        <v>111</v>
      </c>
      <c r="C63" s="47" t="s">
        <v>112</v>
      </c>
      <c r="D63" s="47" t="s">
        <v>31</v>
      </c>
      <c r="E63" s="48">
        <v>89310</v>
      </c>
      <c r="F63" s="49">
        <v>455.48099999999999</v>
      </c>
      <c r="G63" s="50">
        <v>2.7740299999999998E-3</v>
      </c>
      <c r="H63" s="40" t="s">
        <v>131</v>
      </c>
    </row>
    <row r="64" spans="1:8" x14ac:dyDescent="0.2">
      <c r="A64" s="46">
        <v>58</v>
      </c>
      <c r="B64" s="47" t="s">
        <v>508</v>
      </c>
      <c r="C64" s="47" t="s">
        <v>509</v>
      </c>
      <c r="D64" s="47" t="s">
        <v>406</v>
      </c>
      <c r="E64" s="48">
        <v>218930</v>
      </c>
      <c r="F64" s="49">
        <v>375.92470300000002</v>
      </c>
      <c r="G64" s="50">
        <v>2.2894999999999999E-3</v>
      </c>
      <c r="H64" s="40" t="s">
        <v>131</v>
      </c>
    </row>
    <row r="65" spans="1:8" x14ac:dyDescent="0.2">
      <c r="A65" s="46">
        <v>59</v>
      </c>
      <c r="B65" s="47" t="s">
        <v>677</v>
      </c>
      <c r="C65" s="47" t="s">
        <v>678</v>
      </c>
      <c r="D65" s="47" t="s">
        <v>28</v>
      </c>
      <c r="E65" s="48">
        <v>8400</v>
      </c>
      <c r="F65" s="49">
        <v>361.51920000000001</v>
      </c>
      <c r="G65" s="50">
        <v>2.20177E-3</v>
      </c>
      <c r="H65" s="40" t="s">
        <v>131</v>
      </c>
    </row>
    <row r="66" spans="1:8" x14ac:dyDescent="0.2">
      <c r="A66" s="46">
        <v>60</v>
      </c>
      <c r="B66" s="47" t="s">
        <v>419</v>
      </c>
      <c r="C66" s="47" t="s">
        <v>420</v>
      </c>
      <c r="D66" s="47" t="s">
        <v>48</v>
      </c>
      <c r="E66" s="48">
        <v>190275</v>
      </c>
      <c r="F66" s="49">
        <v>319.43367000000001</v>
      </c>
      <c r="G66" s="50">
        <v>1.94546E-3</v>
      </c>
      <c r="H66" s="40" t="s">
        <v>131</v>
      </c>
    </row>
    <row r="67" spans="1:8" x14ac:dyDescent="0.2">
      <c r="A67" s="46">
        <v>61</v>
      </c>
      <c r="B67" s="47" t="s">
        <v>220</v>
      </c>
      <c r="C67" s="47" t="s">
        <v>221</v>
      </c>
      <c r="D67" s="47" t="s">
        <v>222</v>
      </c>
      <c r="E67" s="48">
        <v>61466</v>
      </c>
      <c r="F67" s="49">
        <v>262.76715000000002</v>
      </c>
      <c r="G67" s="50">
        <v>1.60034E-3</v>
      </c>
      <c r="H67" s="40" t="s">
        <v>131</v>
      </c>
    </row>
    <row r="68" spans="1:8" x14ac:dyDescent="0.2">
      <c r="A68" s="46">
        <v>62</v>
      </c>
      <c r="B68" s="47" t="s">
        <v>510</v>
      </c>
      <c r="C68" s="47" t="s">
        <v>511</v>
      </c>
      <c r="D68" s="47" t="s">
        <v>240</v>
      </c>
      <c r="E68" s="48">
        <v>1641</v>
      </c>
      <c r="F68" s="49">
        <v>171.64859999999999</v>
      </c>
      <c r="G68" s="50">
        <v>1.0453999999999999E-3</v>
      </c>
      <c r="H68" s="40" t="s">
        <v>131</v>
      </c>
    </row>
    <row r="69" spans="1:8" x14ac:dyDescent="0.2">
      <c r="A69" s="46">
        <v>63</v>
      </c>
      <c r="B69" s="47" t="s">
        <v>512</v>
      </c>
      <c r="C69" s="47" t="s">
        <v>513</v>
      </c>
      <c r="D69" s="47" t="s">
        <v>22</v>
      </c>
      <c r="E69" s="48">
        <v>222930</v>
      </c>
      <c r="F69" s="49">
        <v>103.840794</v>
      </c>
      <c r="G69" s="50">
        <v>6.3241999999999997E-4</v>
      </c>
      <c r="H69" s="40" t="s">
        <v>131</v>
      </c>
    </row>
    <row r="70" spans="1:8" x14ac:dyDescent="0.2">
      <c r="A70" s="46">
        <v>64</v>
      </c>
      <c r="B70" s="47" t="s">
        <v>514</v>
      </c>
      <c r="C70" s="47" t="s">
        <v>515</v>
      </c>
      <c r="D70" s="47" t="s">
        <v>31</v>
      </c>
      <c r="E70" s="48">
        <v>222930</v>
      </c>
      <c r="F70" s="49">
        <v>88.703846999999996</v>
      </c>
      <c r="G70" s="50">
        <v>5.4023999999999999E-4</v>
      </c>
      <c r="H70" s="40" t="s">
        <v>131</v>
      </c>
    </row>
    <row r="71" spans="1:8" x14ac:dyDescent="0.2">
      <c r="A71" s="46">
        <v>65</v>
      </c>
      <c r="B71" s="47" t="s">
        <v>516</v>
      </c>
      <c r="C71" s="47" t="s">
        <v>517</v>
      </c>
      <c r="D71" s="47" t="s">
        <v>122</v>
      </c>
      <c r="E71" s="48">
        <v>222930</v>
      </c>
      <c r="F71" s="49">
        <v>67.659255000000002</v>
      </c>
      <c r="G71" s="50">
        <v>4.1207E-4</v>
      </c>
      <c r="H71" s="40" t="s">
        <v>131</v>
      </c>
    </row>
    <row r="72" spans="1:8" x14ac:dyDescent="0.2">
      <c r="A72" s="46">
        <v>66</v>
      </c>
      <c r="B72" s="47" t="s">
        <v>208</v>
      </c>
      <c r="C72" s="47" t="s">
        <v>209</v>
      </c>
      <c r="D72" s="47" t="s">
        <v>174</v>
      </c>
      <c r="E72" s="48">
        <v>4000</v>
      </c>
      <c r="F72" s="49">
        <v>44.18</v>
      </c>
      <c r="G72" s="50">
        <v>2.6907E-4</v>
      </c>
      <c r="H72" s="40" t="s">
        <v>131</v>
      </c>
    </row>
    <row r="73" spans="1:8" x14ac:dyDescent="0.2">
      <c r="A73" s="46">
        <v>67</v>
      </c>
      <c r="B73" s="47" t="s">
        <v>518</v>
      </c>
      <c r="C73" s="47" t="s">
        <v>519</v>
      </c>
      <c r="D73" s="47" t="s">
        <v>406</v>
      </c>
      <c r="E73" s="48">
        <v>90441</v>
      </c>
      <c r="F73" s="49">
        <v>24.410025900000001</v>
      </c>
      <c r="G73" s="50">
        <v>1.4867E-4</v>
      </c>
      <c r="H73" s="40" t="s">
        <v>131</v>
      </c>
    </row>
    <row r="74" spans="1:8" x14ac:dyDescent="0.2">
      <c r="A74" s="46">
        <v>68</v>
      </c>
      <c r="B74" s="47" t="s">
        <v>203</v>
      </c>
      <c r="C74" s="47" t="s">
        <v>204</v>
      </c>
      <c r="D74" s="47" t="s">
        <v>205</v>
      </c>
      <c r="E74" s="48">
        <v>850</v>
      </c>
      <c r="F74" s="49">
        <v>19.275449999999999</v>
      </c>
      <c r="G74" s="50">
        <v>1.1739E-4</v>
      </c>
      <c r="H74" s="40" t="s">
        <v>131</v>
      </c>
    </row>
    <row r="75" spans="1:8" x14ac:dyDescent="0.2">
      <c r="A75" s="46">
        <v>69</v>
      </c>
      <c r="B75" s="47" t="s">
        <v>663</v>
      </c>
      <c r="C75" s="47" t="s">
        <v>664</v>
      </c>
      <c r="D75" s="47" t="s">
        <v>205</v>
      </c>
      <c r="E75" s="48">
        <v>175</v>
      </c>
      <c r="F75" s="49">
        <v>2.4517500000000001</v>
      </c>
      <c r="G75" s="50">
        <v>1.4929999999999999E-5</v>
      </c>
      <c r="H75" s="40" t="s">
        <v>131</v>
      </c>
    </row>
    <row r="76" spans="1:8" x14ac:dyDescent="0.2">
      <c r="A76" s="51"/>
      <c r="B76" s="51"/>
      <c r="C76" s="52" t="s">
        <v>130</v>
      </c>
      <c r="D76" s="51"/>
      <c r="E76" s="51" t="s">
        <v>131</v>
      </c>
      <c r="F76" s="53">
        <f>SUM(F7:F75)</f>
        <v>123669.95824139999</v>
      </c>
      <c r="G76" s="54">
        <f>SUM(G7:G75)</f>
        <v>0.75319021848001677</v>
      </c>
      <c r="H76" s="40" t="s">
        <v>131</v>
      </c>
    </row>
    <row r="77" spans="1:8" x14ac:dyDescent="0.2">
      <c r="A77" s="51"/>
      <c r="B77" s="51"/>
      <c r="C77" s="55"/>
      <c r="D77" s="51"/>
      <c r="E77" s="51"/>
      <c r="F77" s="56"/>
      <c r="G77" s="56"/>
      <c r="H77" s="40" t="s">
        <v>131</v>
      </c>
    </row>
    <row r="78" spans="1:8" x14ac:dyDescent="0.2">
      <c r="A78" s="51"/>
      <c r="B78" s="51"/>
      <c r="C78" s="52" t="s">
        <v>132</v>
      </c>
      <c r="D78" s="51"/>
      <c r="E78" s="51"/>
      <c r="F78" s="51"/>
      <c r="G78" s="51"/>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8" x14ac:dyDescent="0.2">
      <c r="A81" s="51"/>
      <c r="B81" s="51"/>
      <c r="C81" s="52" t="s">
        <v>134</v>
      </c>
      <c r="D81" s="51"/>
      <c r="E81" s="51"/>
      <c r="F81" s="51"/>
      <c r="G81" s="51"/>
      <c r="H81" s="40" t="s">
        <v>131</v>
      </c>
    </row>
    <row r="82" spans="1:8" x14ac:dyDescent="0.2">
      <c r="A82" s="51"/>
      <c r="B82" s="51"/>
      <c r="C82" s="52" t="s">
        <v>130</v>
      </c>
      <c r="D82" s="51"/>
      <c r="E82" s="51" t="s">
        <v>131</v>
      </c>
      <c r="F82" s="57" t="s">
        <v>133</v>
      </c>
      <c r="G82" s="54">
        <v>0</v>
      </c>
      <c r="H82" s="40" t="s">
        <v>131</v>
      </c>
    </row>
    <row r="83" spans="1:8" x14ac:dyDescent="0.2">
      <c r="A83" s="51"/>
      <c r="B83" s="51"/>
      <c r="C83" s="55"/>
      <c r="D83" s="51"/>
      <c r="E83" s="51"/>
      <c r="F83" s="56"/>
      <c r="G83" s="56"/>
      <c r="H83" s="40" t="s">
        <v>131</v>
      </c>
    </row>
    <row r="84" spans="1:8" x14ac:dyDescent="0.2">
      <c r="A84" s="51"/>
      <c r="B84" s="51"/>
      <c r="C84" s="52" t="s">
        <v>135</v>
      </c>
      <c r="D84" s="51"/>
      <c r="E84" s="51"/>
      <c r="F84" s="51"/>
      <c r="G84" s="51"/>
      <c r="H84" s="40" t="s">
        <v>131</v>
      </c>
    </row>
    <row r="85" spans="1:8" x14ac:dyDescent="0.2">
      <c r="A85" s="51"/>
      <c r="B85" s="51"/>
      <c r="C85" s="52" t="s">
        <v>130</v>
      </c>
      <c r="D85" s="51"/>
      <c r="E85" s="51" t="s">
        <v>131</v>
      </c>
      <c r="F85" s="57" t="s">
        <v>133</v>
      </c>
      <c r="G85" s="54">
        <v>0</v>
      </c>
      <c r="H85" s="40" t="s">
        <v>131</v>
      </c>
    </row>
    <row r="86" spans="1:8" x14ac:dyDescent="0.2">
      <c r="A86" s="51"/>
      <c r="B86" s="51"/>
      <c r="C86" s="55"/>
      <c r="D86" s="51"/>
      <c r="E86" s="51"/>
      <c r="F86" s="56"/>
      <c r="G86" s="56"/>
      <c r="H86" s="40" t="s">
        <v>131</v>
      </c>
    </row>
    <row r="87" spans="1:8" x14ac:dyDescent="0.2">
      <c r="A87" s="51"/>
      <c r="B87" s="51"/>
      <c r="C87" s="52" t="s">
        <v>136</v>
      </c>
      <c r="D87" s="51"/>
      <c r="E87" s="51"/>
      <c r="F87" s="56"/>
      <c r="G87" s="56"/>
      <c r="H87" s="40" t="s">
        <v>131</v>
      </c>
    </row>
    <row r="88" spans="1:8" x14ac:dyDescent="0.2">
      <c r="A88" s="51"/>
      <c r="B88" s="51"/>
      <c r="C88" s="52" t="s">
        <v>130</v>
      </c>
      <c r="D88" s="51"/>
      <c r="E88" s="51" t="s">
        <v>131</v>
      </c>
      <c r="F88" s="57" t="s">
        <v>133</v>
      </c>
      <c r="G88" s="54">
        <v>0</v>
      </c>
      <c r="H88" s="40" t="s">
        <v>131</v>
      </c>
    </row>
    <row r="89" spans="1:8" x14ac:dyDescent="0.2">
      <c r="A89" s="88"/>
      <c r="B89" s="88"/>
      <c r="C89" s="181"/>
      <c r="D89" s="88"/>
      <c r="E89" s="88"/>
      <c r="F89" s="72"/>
      <c r="G89" s="72"/>
      <c r="H89" s="95" t="s">
        <v>131</v>
      </c>
    </row>
    <row r="90" spans="1:8" x14ac:dyDescent="0.2">
      <c r="A90" s="88"/>
      <c r="B90" s="88"/>
      <c r="C90" s="71" t="s">
        <v>979</v>
      </c>
      <c r="D90" s="88"/>
      <c r="E90" s="88"/>
      <c r="F90" s="88"/>
      <c r="G90" s="88"/>
      <c r="H90" s="95" t="s">
        <v>131</v>
      </c>
    </row>
    <row r="91" spans="1:8" x14ac:dyDescent="0.2">
      <c r="A91" s="91">
        <v>1</v>
      </c>
      <c r="B91" s="78" t="s">
        <v>980</v>
      </c>
      <c r="C91" s="78" t="s">
        <v>981</v>
      </c>
      <c r="D91" s="78" t="s">
        <v>982</v>
      </c>
      <c r="E91" s="92">
        <v>750</v>
      </c>
      <c r="F91" s="93">
        <v>877.07069999999999</v>
      </c>
      <c r="G91" s="94">
        <f>F91/F176</f>
        <v>5.341644987689572E-3</v>
      </c>
      <c r="H91" s="95">
        <v>7.37</v>
      </c>
    </row>
    <row r="92" spans="1:8" x14ac:dyDescent="0.2">
      <c r="A92" s="88"/>
      <c r="B92" s="88"/>
      <c r="C92" s="71" t="s">
        <v>130</v>
      </c>
      <c r="D92" s="88"/>
      <c r="E92" s="88" t="s">
        <v>131</v>
      </c>
      <c r="F92" s="96">
        <f>SUM(F91)</f>
        <v>877.07069999999999</v>
      </c>
      <c r="G92" s="90">
        <f>SUM(G91)</f>
        <v>5.341644987689572E-3</v>
      </c>
      <c r="H92" s="95" t="s">
        <v>131</v>
      </c>
    </row>
    <row r="93" spans="1:8" x14ac:dyDescent="0.2">
      <c r="A93" s="51"/>
      <c r="B93" s="51"/>
      <c r="C93" s="55"/>
      <c r="D93" s="51"/>
      <c r="E93" s="51"/>
      <c r="F93" s="56"/>
      <c r="G93" s="56"/>
      <c r="H93" s="40" t="s">
        <v>131</v>
      </c>
    </row>
    <row r="94" spans="1:8" x14ac:dyDescent="0.2">
      <c r="A94" s="51"/>
      <c r="B94" s="51"/>
      <c r="C94" s="52" t="s">
        <v>137</v>
      </c>
      <c r="D94" s="51"/>
      <c r="E94" s="51"/>
      <c r="F94" s="56"/>
      <c r="G94" s="56"/>
      <c r="H94" s="40" t="s">
        <v>131</v>
      </c>
    </row>
    <row r="95" spans="1:8" x14ac:dyDescent="0.2">
      <c r="A95" s="46">
        <v>1</v>
      </c>
      <c r="B95" s="47"/>
      <c r="C95" s="47" t="s">
        <v>967</v>
      </c>
      <c r="D95" s="47" t="s">
        <v>521</v>
      </c>
      <c r="E95" s="48">
        <v>9000</v>
      </c>
      <c r="F95" s="49">
        <v>924.88499999999999</v>
      </c>
      <c r="G95" s="50">
        <v>5.63285E-3</v>
      </c>
      <c r="H95" s="40" t="s">
        <v>131</v>
      </c>
    </row>
    <row r="96" spans="1:8" x14ac:dyDescent="0.2">
      <c r="A96" s="46">
        <v>2</v>
      </c>
      <c r="B96" s="47"/>
      <c r="C96" s="47" t="s">
        <v>1059</v>
      </c>
      <c r="D96" s="47" t="s">
        <v>521</v>
      </c>
      <c r="E96" s="48">
        <v>-850</v>
      </c>
      <c r="F96" s="49">
        <v>-19.400400000000001</v>
      </c>
      <c r="G96" s="50">
        <f>F96/$F$176</f>
        <v>-1.1815472734315805E-4</v>
      </c>
      <c r="H96" s="40" t="s">
        <v>131</v>
      </c>
    </row>
    <row r="97" spans="1:8" x14ac:dyDescent="0.2">
      <c r="A97" s="46">
        <v>3</v>
      </c>
      <c r="B97" s="47"/>
      <c r="C97" s="47" t="s">
        <v>1060</v>
      </c>
      <c r="D97" s="47" t="s">
        <v>521</v>
      </c>
      <c r="E97" s="48">
        <v>-4000</v>
      </c>
      <c r="F97" s="49">
        <v>-44.552</v>
      </c>
      <c r="G97" s="50">
        <f t="shared" ref="G97:G110" si="0">F97/$F$176</f>
        <v>-2.7133612773924134E-4</v>
      </c>
      <c r="H97" s="40" t="s">
        <v>131</v>
      </c>
    </row>
    <row r="98" spans="1:8" x14ac:dyDescent="0.2">
      <c r="A98" s="46">
        <v>4</v>
      </c>
      <c r="B98" s="47"/>
      <c r="C98" s="47" t="s">
        <v>1061</v>
      </c>
      <c r="D98" s="47" t="s">
        <v>521</v>
      </c>
      <c r="E98" s="48">
        <v>-190275</v>
      </c>
      <c r="F98" s="49">
        <v>-323.23917</v>
      </c>
      <c r="G98" s="50">
        <f t="shared" si="0"/>
        <v>-1.9686313683212053E-3</v>
      </c>
      <c r="H98" s="40" t="s">
        <v>131</v>
      </c>
    </row>
    <row r="99" spans="1:8" x14ac:dyDescent="0.2">
      <c r="A99" s="46">
        <v>5</v>
      </c>
      <c r="B99" s="47"/>
      <c r="C99" s="47" t="s">
        <v>1062</v>
      </c>
      <c r="D99" s="47" t="s">
        <v>521</v>
      </c>
      <c r="E99" s="48">
        <v>-8400</v>
      </c>
      <c r="F99" s="49">
        <v>-365.31599999999997</v>
      </c>
      <c r="G99" s="50">
        <f t="shared" si="0"/>
        <v>-2.2248929080891694E-3</v>
      </c>
      <c r="H99" s="40" t="s">
        <v>131</v>
      </c>
    </row>
    <row r="100" spans="1:8" x14ac:dyDescent="0.2">
      <c r="A100" s="46">
        <v>6</v>
      </c>
      <c r="B100" s="47"/>
      <c r="C100" s="47" t="s">
        <v>1053</v>
      </c>
      <c r="D100" s="47" t="s">
        <v>521</v>
      </c>
      <c r="E100" s="48">
        <v>-51750</v>
      </c>
      <c r="F100" s="49">
        <v>-503.68275</v>
      </c>
      <c r="G100" s="50">
        <f t="shared" si="0"/>
        <v>-3.0675912864529618E-3</v>
      </c>
      <c r="H100" s="40" t="s">
        <v>131</v>
      </c>
    </row>
    <row r="101" spans="1:8" x14ac:dyDescent="0.2">
      <c r="A101" s="46">
        <v>7</v>
      </c>
      <c r="B101" s="47"/>
      <c r="C101" s="47" t="s">
        <v>1063</v>
      </c>
      <c r="D101" s="47" t="s">
        <v>521</v>
      </c>
      <c r="E101" s="48">
        <v>-154500</v>
      </c>
      <c r="F101" s="49">
        <v>-604.55849999999998</v>
      </c>
      <c r="G101" s="50">
        <f t="shared" si="0"/>
        <v>-3.6819573168846318E-3</v>
      </c>
      <c r="H101" s="40" t="s">
        <v>131</v>
      </c>
    </row>
    <row r="102" spans="1:8" x14ac:dyDescent="0.2">
      <c r="A102" s="46">
        <v>8</v>
      </c>
      <c r="B102" s="47"/>
      <c r="C102" s="47" t="s">
        <v>1051</v>
      </c>
      <c r="D102" s="47" t="s">
        <v>521</v>
      </c>
      <c r="E102" s="48">
        <v>-320400</v>
      </c>
      <c r="F102" s="49">
        <v>-1467.2718</v>
      </c>
      <c r="G102" s="50">
        <f t="shared" si="0"/>
        <v>-8.9361610826222525E-3</v>
      </c>
      <c r="H102" s="40" t="s">
        <v>131</v>
      </c>
    </row>
    <row r="103" spans="1:8" x14ac:dyDescent="0.2">
      <c r="A103" s="46">
        <v>9</v>
      </c>
      <c r="B103" s="47"/>
      <c r="C103" s="47" t="s">
        <v>976</v>
      </c>
      <c r="D103" s="47" t="s">
        <v>521</v>
      </c>
      <c r="E103" s="48">
        <v>-229900</v>
      </c>
      <c r="F103" s="49">
        <v>-1703.559</v>
      </c>
      <c r="G103" s="50">
        <f t="shared" si="0"/>
        <v>-1.0375226756045391E-2</v>
      </c>
      <c r="H103" s="40" t="s">
        <v>131</v>
      </c>
    </row>
    <row r="104" spans="1:8" x14ac:dyDescent="0.2">
      <c r="A104" s="46">
        <v>10</v>
      </c>
      <c r="B104" s="47"/>
      <c r="C104" s="47" t="s">
        <v>974</v>
      </c>
      <c r="D104" s="47" t="s">
        <v>521</v>
      </c>
      <c r="E104" s="48">
        <v>-93575</v>
      </c>
      <c r="F104" s="49">
        <v>-1726.45875</v>
      </c>
      <c r="G104" s="50">
        <f t="shared" si="0"/>
        <v>-1.0514693659690495E-2</v>
      </c>
      <c r="H104" s="40" t="s">
        <v>131</v>
      </c>
    </row>
    <row r="105" spans="1:8" x14ac:dyDescent="0.2">
      <c r="A105" s="46">
        <v>11</v>
      </c>
      <c r="B105" s="47"/>
      <c r="C105" s="47" t="s">
        <v>1064</v>
      </c>
      <c r="D105" s="47" t="s">
        <v>521</v>
      </c>
      <c r="E105" s="48">
        <v>-96500</v>
      </c>
      <c r="F105" s="49">
        <v>-1738.2545</v>
      </c>
      <c r="G105" s="50">
        <f t="shared" si="0"/>
        <v>-1.0586533602426626E-2</v>
      </c>
      <c r="H105" s="40" t="s">
        <v>131</v>
      </c>
    </row>
    <row r="106" spans="1:8" x14ac:dyDescent="0.2">
      <c r="A106" s="46">
        <v>12</v>
      </c>
      <c r="B106" s="47"/>
      <c r="C106" s="47" t="s">
        <v>1065</v>
      </c>
      <c r="D106" s="47" t="s">
        <v>521</v>
      </c>
      <c r="E106" s="48">
        <v>-58750</v>
      </c>
      <c r="F106" s="49">
        <v>-1753.335</v>
      </c>
      <c r="G106" s="50">
        <f t="shared" si="0"/>
        <v>-1.067837873787221E-2</v>
      </c>
      <c r="H106" s="40" t="s">
        <v>131</v>
      </c>
    </row>
    <row r="107" spans="1:8" x14ac:dyDescent="0.2">
      <c r="A107" s="46">
        <v>13</v>
      </c>
      <c r="B107" s="47"/>
      <c r="C107" s="47" t="s">
        <v>973</v>
      </c>
      <c r="D107" s="47" t="s">
        <v>521</v>
      </c>
      <c r="E107" s="48">
        <v>-526000</v>
      </c>
      <c r="F107" s="49">
        <v>-2042.1949999999999</v>
      </c>
      <c r="G107" s="50">
        <f t="shared" si="0"/>
        <v>-1.243762981209463E-2</v>
      </c>
      <c r="H107" s="40" t="s">
        <v>131</v>
      </c>
    </row>
    <row r="108" spans="1:8" x14ac:dyDescent="0.2">
      <c r="A108" s="46">
        <v>14</v>
      </c>
      <c r="B108" s="47"/>
      <c r="C108" s="47" t="s">
        <v>1037</v>
      </c>
      <c r="D108" s="47" t="s">
        <v>521</v>
      </c>
      <c r="E108" s="48">
        <v>-892400</v>
      </c>
      <c r="F108" s="49">
        <v>-2261.3416000000002</v>
      </c>
      <c r="G108" s="50">
        <f t="shared" si="0"/>
        <v>-1.3772303673003691E-2</v>
      </c>
      <c r="H108" s="40" t="s">
        <v>131</v>
      </c>
    </row>
    <row r="109" spans="1:8" x14ac:dyDescent="0.2">
      <c r="A109" s="46">
        <v>15</v>
      </c>
      <c r="B109" s="47"/>
      <c r="C109" s="47" t="s">
        <v>977</v>
      </c>
      <c r="D109" s="47" t="s">
        <v>521</v>
      </c>
      <c r="E109" s="48">
        <v>-251500</v>
      </c>
      <c r="F109" s="49">
        <v>-3344.6985</v>
      </c>
      <c r="G109" s="50">
        <f t="shared" si="0"/>
        <v>-2.0370298515111528E-2</v>
      </c>
      <c r="H109" s="40" t="s">
        <v>131</v>
      </c>
    </row>
    <row r="110" spans="1:8" x14ac:dyDescent="0.2">
      <c r="A110" s="46">
        <v>16</v>
      </c>
      <c r="B110" s="47"/>
      <c r="C110" s="47" t="s">
        <v>978</v>
      </c>
      <c r="D110" s="47" t="s">
        <v>521</v>
      </c>
      <c r="E110" s="48">
        <v>-329000</v>
      </c>
      <c r="F110" s="49">
        <v>-4178.3</v>
      </c>
      <c r="G110" s="50">
        <f t="shared" si="0"/>
        <v>-2.5447201978202372E-2</v>
      </c>
      <c r="H110" s="40" t="s">
        <v>131</v>
      </c>
    </row>
    <row r="111" spans="1:8" x14ac:dyDescent="0.2">
      <c r="A111" s="51"/>
      <c r="B111" s="51"/>
      <c r="C111" s="52" t="s">
        <v>130</v>
      </c>
      <c r="D111" s="51"/>
      <c r="E111" s="51" t="s">
        <v>131</v>
      </c>
      <c r="F111" s="53">
        <f>SUM(F96:F110)</f>
        <v>-22076.162969999998</v>
      </c>
      <c r="G111" s="54">
        <f>SUM(G96:G110)</f>
        <v>-0.13445099155189957</v>
      </c>
      <c r="H111" s="40" t="s">
        <v>131</v>
      </c>
    </row>
    <row r="112" spans="1:8" x14ac:dyDescent="0.2">
      <c r="A112" s="51"/>
      <c r="B112" s="51"/>
      <c r="C112" s="55"/>
      <c r="D112" s="51"/>
      <c r="E112" s="51"/>
      <c r="F112" s="56"/>
      <c r="G112" s="56"/>
      <c r="H112" s="40" t="s">
        <v>131</v>
      </c>
    </row>
    <row r="113" spans="1:8" x14ac:dyDescent="0.2">
      <c r="A113" s="51"/>
      <c r="B113" s="51"/>
      <c r="C113" s="52" t="s">
        <v>138</v>
      </c>
      <c r="D113" s="51"/>
      <c r="E113" s="51"/>
      <c r="F113" s="53">
        <f>F95+F92+F76</f>
        <v>125471.91394139999</v>
      </c>
      <c r="G113" s="54">
        <f>G95+G92+G76</f>
        <v>0.76416471346770631</v>
      </c>
      <c r="H113" s="40" t="s">
        <v>131</v>
      </c>
    </row>
    <row r="114" spans="1:8" x14ac:dyDescent="0.2">
      <c r="A114" s="51"/>
      <c r="B114" s="51"/>
      <c r="C114" s="55"/>
      <c r="D114" s="51"/>
      <c r="E114" s="51"/>
      <c r="F114" s="56"/>
      <c r="G114" s="56"/>
      <c r="H114" s="40" t="s">
        <v>131</v>
      </c>
    </row>
    <row r="115" spans="1:8" x14ac:dyDescent="0.2">
      <c r="A115" s="51"/>
      <c r="B115" s="51"/>
      <c r="C115" s="52" t="s">
        <v>139</v>
      </c>
      <c r="D115" s="51"/>
      <c r="E115" s="51"/>
      <c r="F115" s="56"/>
      <c r="G115" s="56"/>
      <c r="H115" s="40" t="s">
        <v>131</v>
      </c>
    </row>
    <row r="116" spans="1:8" x14ac:dyDescent="0.2">
      <c r="A116" s="51"/>
      <c r="B116" s="51"/>
      <c r="C116" s="52" t="s">
        <v>10</v>
      </c>
      <c r="D116" s="51"/>
      <c r="E116" s="51"/>
      <c r="F116" s="56"/>
      <c r="G116" s="56"/>
      <c r="H116" s="40" t="s">
        <v>131</v>
      </c>
    </row>
    <row r="117" spans="1:8" x14ac:dyDescent="0.2">
      <c r="A117" s="46">
        <v>1</v>
      </c>
      <c r="B117" s="47" t="s">
        <v>679</v>
      </c>
      <c r="C117" s="47" t="s">
        <v>680</v>
      </c>
      <c r="D117" s="47" t="s">
        <v>524</v>
      </c>
      <c r="E117" s="48">
        <v>2500</v>
      </c>
      <c r="F117" s="49">
        <v>2488.6675</v>
      </c>
      <c r="G117" s="50">
        <v>1.515679E-2</v>
      </c>
      <c r="H117" s="40" t="s">
        <v>131</v>
      </c>
    </row>
    <row r="118" spans="1:8" ht="25.5" x14ac:dyDescent="0.2">
      <c r="A118" s="46">
        <v>2</v>
      </c>
      <c r="B118" s="47" t="s">
        <v>562</v>
      </c>
      <c r="C118" s="47" t="s">
        <v>563</v>
      </c>
      <c r="D118" s="47" t="s">
        <v>527</v>
      </c>
      <c r="E118" s="48">
        <v>2500</v>
      </c>
      <c r="F118" s="49">
        <v>2454.0349999999999</v>
      </c>
      <c r="G118" s="50">
        <v>1.494587E-2</v>
      </c>
      <c r="H118" s="40" t="s">
        <v>131</v>
      </c>
    </row>
    <row r="119" spans="1:8" ht="25.5" x14ac:dyDescent="0.2">
      <c r="A119" s="46">
        <v>3</v>
      </c>
      <c r="B119" s="47" t="s">
        <v>681</v>
      </c>
      <c r="C119" s="47" t="s">
        <v>682</v>
      </c>
      <c r="D119" s="47" t="s">
        <v>527</v>
      </c>
      <c r="E119" s="48">
        <v>1500</v>
      </c>
      <c r="F119" s="49">
        <v>1498.8315</v>
      </c>
      <c r="G119" s="50">
        <v>9.1283700000000002E-3</v>
      </c>
      <c r="H119" s="40" t="s">
        <v>131</v>
      </c>
    </row>
    <row r="120" spans="1:8" ht="25.5" x14ac:dyDescent="0.2">
      <c r="A120" s="46">
        <v>4</v>
      </c>
      <c r="B120" s="47" t="s">
        <v>549</v>
      </c>
      <c r="C120" s="47" t="s">
        <v>550</v>
      </c>
      <c r="D120" s="47" t="s">
        <v>524</v>
      </c>
      <c r="E120" s="48">
        <v>1500</v>
      </c>
      <c r="F120" s="49">
        <v>1494.4455</v>
      </c>
      <c r="G120" s="50">
        <v>9.1016599999999993E-3</v>
      </c>
      <c r="H120" s="40" t="s">
        <v>131</v>
      </c>
    </row>
    <row r="121" spans="1:8" ht="25.5" x14ac:dyDescent="0.2">
      <c r="A121" s="46">
        <v>5</v>
      </c>
      <c r="B121" s="47" t="s">
        <v>532</v>
      </c>
      <c r="C121" s="47" t="s">
        <v>533</v>
      </c>
      <c r="D121" s="47" t="s">
        <v>524</v>
      </c>
      <c r="E121" s="48">
        <v>1500</v>
      </c>
      <c r="F121" s="49">
        <v>1462.6875</v>
      </c>
      <c r="G121" s="50">
        <v>8.9082399999999996E-3</v>
      </c>
      <c r="H121" s="40" t="s">
        <v>131</v>
      </c>
    </row>
    <row r="122" spans="1:8" x14ac:dyDescent="0.2">
      <c r="A122" s="46">
        <v>6</v>
      </c>
      <c r="B122" s="47" t="s">
        <v>597</v>
      </c>
      <c r="C122" s="47" t="s">
        <v>598</v>
      </c>
      <c r="D122" s="47" t="s">
        <v>524</v>
      </c>
      <c r="E122" s="48">
        <v>1000</v>
      </c>
      <c r="F122" s="49">
        <v>999.05399999999997</v>
      </c>
      <c r="G122" s="50">
        <v>6.0845600000000001E-3</v>
      </c>
      <c r="H122" s="40" t="s">
        <v>131</v>
      </c>
    </row>
    <row r="123" spans="1:8" x14ac:dyDescent="0.2">
      <c r="A123" s="46">
        <v>7</v>
      </c>
      <c r="B123" s="47" t="s">
        <v>582</v>
      </c>
      <c r="C123" s="47" t="s">
        <v>583</v>
      </c>
      <c r="D123" s="47" t="s">
        <v>524</v>
      </c>
      <c r="E123" s="48">
        <v>1000</v>
      </c>
      <c r="F123" s="49">
        <v>996.78599999999994</v>
      </c>
      <c r="G123" s="50">
        <v>6.0707499999999998E-3</v>
      </c>
      <c r="H123" s="40" t="s">
        <v>131</v>
      </c>
    </row>
    <row r="124" spans="1:8" x14ac:dyDescent="0.2">
      <c r="A124" s="46">
        <v>8</v>
      </c>
      <c r="B124" s="47" t="s">
        <v>592</v>
      </c>
      <c r="C124" s="47" t="s">
        <v>593</v>
      </c>
      <c r="D124" s="47" t="s">
        <v>594</v>
      </c>
      <c r="E124" s="48">
        <v>1000</v>
      </c>
      <c r="F124" s="49">
        <v>982.65300000000002</v>
      </c>
      <c r="G124" s="50">
        <v>5.98468E-3</v>
      </c>
      <c r="H124" s="40" t="s">
        <v>131</v>
      </c>
    </row>
    <row r="125" spans="1:8" x14ac:dyDescent="0.2">
      <c r="A125" s="46">
        <v>9</v>
      </c>
      <c r="B125" s="47" t="s">
        <v>584</v>
      </c>
      <c r="C125" s="47" t="s">
        <v>585</v>
      </c>
      <c r="D125" s="47" t="s">
        <v>527</v>
      </c>
      <c r="E125" s="48">
        <v>50</v>
      </c>
      <c r="F125" s="49">
        <v>497.41250000000002</v>
      </c>
      <c r="G125" s="50">
        <v>3.0293999999999998E-3</v>
      </c>
      <c r="H125" s="40" t="s">
        <v>131</v>
      </c>
    </row>
    <row r="126" spans="1:8" x14ac:dyDescent="0.2">
      <c r="A126" s="51"/>
      <c r="B126" s="51"/>
      <c r="C126" s="52" t="s">
        <v>130</v>
      </c>
      <c r="D126" s="51"/>
      <c r="E126" s="51" t="s">
        <v>131</v>
      </c>
      <c r="F126" s="53">
        <v>12874.5725</v>
      </c>
      <c r="G126" s="54">
        <v>7.8410320000000006E-2</v>
      </c>
      <c r="H126" s="40" t="s">
        <v>131</v>
      </c>
    </row>
    <row r="127" spans="1:8" x14ac:dyDescent="0.2">
      <c r="A127" s="51"/>
      <c r="B127" s="51"/>
      <c r="C127" s="55"/>
      <c r="D127" s="51"/>
      <c r="E127" s="51"/>
      <c r="F127" s="56"/>
      <c r="G127" s="56"/>
      <c r="H127" s="40" t="s">
        <v>131</v>
      </c>
    </row>
    <row r="128" spans="1:8" x14ac:dyDescent="0.2">
      <c r="A128" s="51"/>
      <c r="B128" s="51"/>
      <c r="C128" s="52" t="s">
        <v>140</v>
      </c>
      <c r="D128" s="51"/>
      <c r="E128" s="51"/>
      <c r="F128" s="51"/>
      <c r="G128" s="51"/>
      <c r="H128" s="40" t="s">
        <v>131</v>
      </c>
    </row>
    <row r="129" spans="1:8" x14ac:dyDescent="0.2">
      <c r="A129" s="51"/>
      <c r="B129" s="51"/>
      <c r="C129" s="52" t="s">
        <v>130</v>
      </c>
      <c r="D129" s="51"/>
      <c r="E129" s="51" t="s">
        <v>131</v>
      </c>
      <c r="F129" s="57" t="s">
        <v>133</v>
      </c>
      <c r="G129" s="54">
        <v>0</v>
      </c>
      <c r="H129" s="40" t="s">
        <v>131</v>
      </c>
    </row>
    <row r="130" spans="1:8" x14ac:dyDescent="0.2">
      <c r="A130" s="51"/>
      <c r="B130" s="51"/>
      <c r="C130" s="55"/>
      <c r="D130" s="51"/>
      <c r="E130" s="51"/>
      <c r="F130" s="56"/>
      <c r="G130" s="56"/>
      <c r="H130" s="40" t="s">
        <v>131</v>
      </c>
    </row>
    <row r="131" spans="1:8" x14ac:dyDescent="0.2">
      <c r="A131" s="51"/>
      <c r="B131" s="51"/>
      <c r="C131" s="52" t="s">
        <v>141</v>
      </c>
      <c r="D131" s="51"/>
      <c r="E131" s="51"/>
      <c r="F131" s="51"/>
      <c r="G131" s="51"/>
      <c r="H131" s="40" t="s">
        <v>131</v>
      </c>
    </row>
    <row r="132" spans="1:8" x14ac:dyDescent="0.2">
      <c r="A132" s="46">
        <v>1</v>
      </c>
      <c r="B132" s="47" t="s">
        <v>611</v>
      </c>
      <c r="C132" s="47" t="s">
        <v>1163</v>
      </c>
      <c r="D132" s="47" t="s">
        <v>470</v>
      </c>
      <c r="E132" s="48">
        <v>5900000</v>
      </c>
      <c r="F132" s="49">
        <v>5689.6531999999997</v>
      </c>
      <c r="G132" s="50">
        <v>3.4651830000000002E-2</v>
      </c>
      <c r="H132" s="40" t="s">
        <v>131</v>
      </c>
    </row>
    <row r="133" spans="1:8" x14ac:dyDescent="0.2">
      <c r="A133" s="46">
        <v>2</v>
      </c>
      <c r="B133" s="47" t="s">
        <v>683</v>
      </c>
      <c r="C133" s="47" t="s">
        <v>1168</v>
      </c>
      <c r="D133" s="47" t="s">
        <v>470</v>
      </c>
      <c r="E133" s="48">
        <v>3000000</v>
      </c>
      <c r="F133" s="49">
        <v>3071.9009999999998</v>
      </c>
      <c r="G133" s="50">
        <v>1.8708869999999999E-2</v>
      </c>
      <c r="H133" s="40" t="s">
        <v>131</v>
      </c>
    </row>
    <row r="134" spans="1:8" x14ac:dyDescent="0.2">
      <c r="A134" s="46">
        <v>3</v>
      </c>
      <c r="B134" s="47" t="s">
        <v>667</v>
      </c>
      <c r="C134" s="47" t="s">
        <v>668</v>
      </c>
      <c r="D134" s="47" t="s">
        <v>470</v>
      </c>
      <c r="E134" s="48">
        <v>3000000</v>
      </c>
      <c r="F134" s="49">
        <v>3039.75</v>
      </c>
      <c r="G134" s="50">
        <v>1.8513060000000001E-2</v>
      </c>
      <c r="H134" s="40" t="s">
        <v>131</v>
      </c>
    </row>
    <row r="135" spans="1:8" x14ac:dyDescent="0.2">
      <c r="A135" s="46">
        <v>4</v>
      </c>
      <c r="B135" s="47" t="s">
        <v>618</v>
      </c>
      <c r="C135" s="47" t="s">
        <v>619</v>
      </c>
      <c r="D135" s="47" t="s">
        <v>470</v>
      </c>
      <c r="E135" s="48">
        <v>2000000</v>
      </c>
      <c r="F135" s="49">
        <v>2010.596</v>
      </c>
      <c r="G135" s="50">
        <v>1.224518E-2</v>
      </c>
      <c r="H135" s="40" t="s">
        <v>131</v>
      </c>
    </row>
    <row r="136" spans="1:8" x14ac:dyDescent="0.2">
      <c r="A136" s="46">
        <v>5</v>
      </c>
      <c r="B136" s="47" t="s">
        <v>613</v>
      </c>
      <c r="C136" s="47" t="s">
        <v>1162</v>
      </c>
      <c r="D136" s="47" t="s">
        <v>470</v>
      </c>
      <c r="E136" s="48">
        <v>2000000</v>
      </c>
      <c r="F136" s="49">
        <v>2002.992</v>
      </c>
      <c r="G136" s="50">
        <v>1.2198870000000001E-2</v>
      </c>
      <c r="H136" s="40" t="s">
        <v>131</v>
      </c>
    </row>
    <row r="137" spans="1:8" x14ac:dyDescent="0.2">
      <c r="A137" s="46">
        <v>6</v>
      </c>
      <c r="B137" s="47" t="s">
        <v>620</v>
      </c>
      <c r="C137" s="47" t="s">
        <v>621</v>
      </c>
      <c r="D137" s="47" t="s">
        <v>470</v>
      </c>
      <c r="E137" s="48">
        <v>2000000</v>
      </c>
      <c r="F137" s="49">
        <v>1994.808</v>
      </c>
      <c r="G137" s="50">
        <v>1.214903E-2</v>
      </c>
      <c r="H137" s="40" t="s">
        <v>131</v>
      </c>
    </row>
    <row r="138" spans="1:8" x14ac:dyDescent="0.2">
      <c r="A138" s="46">
        <v>7</v>
      </c>
      <c r="B138" s="47" t="s">
        <v>624</v>
      </c>
      <c r="C138" s="47" t="s">
        <v>625</v>
      </c>
      <c r="D138" s="47" t="s">
        <v>470</v>
      </c>
      <c r="E138" s="48">
        <v>1500000</v>
      </c>
      <c r="F138" s="49">
        <v>1436.9385</v>
      </c>
      <c r="G138" s="50">
        <v>8.7514199999999993E-3</v>
      </c>
      <c r="H138" s="40" t="s">
        <v>131</v>
      </c>
    </row>
    <row r="139" spans="1:8" x14ac:dyDescent="0.2">
      <c r="A139" s="46">
        <v>8</v>
      </c>
      <c r="B139" s="47" t="s">
        <v>684</v>
      </c>
      <c r="C139" s="47" t="s">
        <v>685</v>
      </c>
      <c r="D139" s="47" t="s">
        <v>470</v>
      </c>
      <c r="E139" s="48">
        <v>1000000</v>
      </c>
      <c r="F139" s="49">
        <v>1016</v>
      </c>
      <c r="G139" s="50">
        <v>6.1877700000000004E-3</v>
      </c>
      <c r="H139" s="40" t="s">
        <v>131</v>
      </c>
    </row>
    <row r="140" spans="1:8" x14ac:dyDescent="0.2">
      <c r="A140" s="51"/>
      <c r="B140" s="51"/>
      <c r="C140" s="52" t="s">
        <v>130</v>
      </c>
      <c r="D140" s="51"/>
      <c r="E140" s="51" t="s">
        <v>131</v>
      </c>
      <c r="F140" s="53">
        <v>20262.6387</v>
      </c>
      <c r="G140" s="54">
        <v>0.12340603</v>
      </c>
      <c r="H140" s="40" t="s">
        <v>131</v>
      </c>
    </row>
    <row r="141" spans="1:8" x14ac:dyDescent="0.2">
      <c r="A141" s="51"/>
      <c r="B141" s="51"/>
      <c r="C141" s="55"/>
      <c r="D141" s="51"/>
      <c r="E141" s="51"/>
      <c r="F141" s="56"/>
      <c r="G141" s="56"/>
      <c r="H141" s="40" t="s">
        <v>131</v>
      </c>
    </row>
    <row r="142" spans="1:8" x14ac:dyDescent="0.2">
      <c r="A142" s="51"/>
      <c r="B142" s="51"/>
      <c r="C142" s="52" t="s">
        <v>142</v>
      </c>
      <c r="D142" s="51"/>
      <c r="E142" s="51"/>
      <c r="F142" s="56"/>
      <c r="G142" s="56"/>
      <c r="H142" s="40" t="s">
        <v>131</v>
      </c>
    </row>
    <row r="143" spans="1:8" x14ac:dyDescent="0.2">
      <c r="A143" s="51"/>
      <c r="B143" s="51"/>
      <c r="C143" s="52" t="s">
        <v>130</v>
      </c>
      <c r="D143" s="51"/>
      <c r="E143" s="51" t="s">
        <v>131</v>
      </c>
      <c r="F143" s="57" t="s">
        <v>133</v>
      </c>
      <c r="G143" s="54">
        <v>0</v>
      </c>
      <c r="H143" s="40" t="s">
        <v>131</v>
      </c>
    </row>
    <row r="144" spans="1:8" x14ac:dyDescent="0.2">
      <c r="A144" s="51"/>
      <c r="B144" s="51"/>
      <c r="C144" s="55"/>
      <c r="D144" s="51"/>
      <c r="E144" s="51"/>
      <c r="F144" s="56"/>
      <c r="G144" s="56"/>
      <c r="H144" s="40" t="s">
        <v>131</v>
      </c>
    </row>
    <row r="145" spans="1:8" x14ac:dyDescent="0.2">
      <c r="A145" s="51"/>
      <c r="B145" s="51"/>
      <c r="C145" s="52" t="s">
        <v>143</v>
      </c>
      <c r="D145" s="51"/>
      <c r="E145" s="51"/>
      <c r="F145" s="53">
        <v>33137.211199999998</v>
      </c>
      <c r="G145" s="54">
        <v>0.20181635000000001</v>
      </c>
      <c r="H145" s="40" t="s">
        <v>131</v>
      </c>
    </row>
    <row r="146" spans="1:8" x14ac:dyDescent="0.2">
      <c r="A146" s="51"/>
      <c r="B146" s="51"/>
      <c r="C146" s="55"/>
      <c r="D146" s="51"/>
      <c r="E146" s="51"/>
      <c r="F146" s="56"/>
      <c r="G146" s="56"/>
      <c r="H146" s="40" t="s">
        <v>131</v>
      </c>
    </row>
    <row r="147" spans="1:8" x14ac:dyDescent="0.2">
      <c r="A147" s="51"/>
      <c r="B147" s="51"/>
      <c r="C147" s="52" t="s">
        <v>144</v>
      </c>
      <c r="D147" s="51"/>
      <c r="E147" s="51"/>
      <c r="F147" s="56"/>
      <c r="G147" s="56"/>
      <c r="H147" s="40" t="s">
        <v>131</v>
      </c>
    </row>
    <row r="148" spans="1:8" x14ac:dyDescent="0.2">
      <c r="A148" s="51"/>
      <c r="B148" s="51"/>
      <c r="C148" s="52" t="s">
        <v>145</v>
      </c>
      <c r="D148" s="51"/>
      <c r="E148" s="51"/>
      <c r="F148" s="56"/>
      <c r="G148" s="56"/>
      <c r="H148" s="40" t="s">
        <v>131</v>
      </c>
    </row>
    <row r="149" spans="1:8" x14ac:dyDescent="0.2">
      <c r="A149" s="51"/>
      <c r="B149" s="51"/>
      <c r="C149" s="52" t="s">
        <v>130</v>
      </c>
      <c r="D149" s="51"/>
      <c r="E149" s="51" t="s">
        <v>131</v>
      </c>
      <c r="F149" s="57" t="s">
        <v>133</v>
      </c>
      <c r="G149" s="54">
        <v>0</v>
      </c>
      <c r="H149" s="40" t="s">
        <v>131</v>
      </c>
    </row>
    <row r="150" spans="1:8" x14ac:dyDescent="0.2">
      <c r="A150" s="51"/>
      <c r="B150" s="51"/>
      <c r="C150" s="55"/>
      <c r="D150" s="51"/>
      <c r="E150" s="51"/>
      <c r="F150" s="56"/>
      <c r="G150" s="56"/>
      <c r="H150" s="40" t="s">
        <v>131</v>
      </c>
    </row>
    <row r="151" spans="1:8" x14ac:dyDescent="0.2">
      <c r="A151" s="51"/>
      <c r="B151" s="51"/>
      <c r="C151" s="52" t="s">
        <v>146</v>
      </c>
      <c r="D151" s="51"/>
      <c r="E151" s="51"/>
      <c r="F151" s="56"/>
      <c r="G151" s="56"/>
      <c r="H151" s="40" t="s">
        <v>131</v>
      </c>
    </row>
    <row r="152" spans="1:8" x14ac:dyDescent="0.2">
      <c r="A152" s="51"/>
      <c r="B152" s="51"/>
      <c r="C152" s="52" t="s">
        <v>130</v>
      </c>
      <c r="D152" s="51"/>
      <c r="E152" s="51" t="s">
        <v>131</v>
      </c>
      <c r="F152" s="57" t="s">
        <v>133</v>
      </c>
      <c r="G152" s="54">
        <v>0</v>
      </c>
      <c r="H152" s="40" t="s">
        <v>131</v>
      </c>
    </row>
    <row r="153" spans="1:8" x14ac:dyDescent="0.2">
      <c r="A153" s="51"/>
      <c r="B153" s="51"/>
      <c r="C153" s="55"/>
      <c r="D153" s="51"/>
      <c r="E153" s="51"/>
      <c r="F153" s="56"/>
      <c r="G153" s="56"/>
      <c r="H153" s="40" t="s">
        <v>131</v>
      </c>
    </row>
    <row r="154" spans="1:8" x14ac:dyDescent="0.2">
      <c r="A154" s="51"/>
      <c r="B154" s="51"/>
      <c r="C154" s="52" t="s">
        <v>147</v>
      </c>
      <c r="D154" s="51"/>
      <c r="E154" s="51"/>
      <c r="F154" s="56"/>
      <c r="G154" s="56"/>
      <c r="H154" s="40" t="s">
        <v>131</v>
      </c>
    </row>
    <row r="155" spans="1:8" x14ac:dyDescent="0.2">
      <c r="A155" s="51"/>
      <c r="B155" s="51"/>
      <c r="C155" s="52" t="s">
        <v>130</v>
      </c>
      <c r="D155" s="51"/>
      <c r="E155" s="51" t="s">
        <v>131</v>
      </c>
      <c r="F155" s="57" t="s">
        <v>133</v>
      </c>
      <c r="G155" s="54">
        <v>0</v>
      </c>
      <c r="H155" s="40" t="s">
        <v>131</v>
      </c>
    </row>
    <row r="156" spans="1:8" x14ac:dyDescent="0.2">
      <c r="A156" s="51"/>
      <c r="B156" s="51"/>
      <c r="C156" s="55"/>
      <c r="D156" s="51"/>
      <c r="E156" s="51"/>
      <c r="F156" s="56"/>
      <c r="G156" s="56"/>
      <c r="H156" s="40" t="s">
        <v>131</v>
      </c>
    </row>
    <row r="157" spans="1:8" x14ac:dyDescent="0.2">
      <c r="A157" s="51"/>
      <c r="B157" s="51"/>
      <c r="C157" s="52" t="s">
        <v>148</v>
      </c>
      <c r="D157" s="51"/>
      <c r="E157" s="51"/>
      <c r="F157" s="56"/>
      <c r="G157" s="56"/>
      <c r="H157" s="40" t="s">
        <v>131</v>
      </c>
    </row>
    <row r="158" spans="1:8" x14ac:dyDescent="0.2">
      <c r="A158" s="46">
        <v>1</v>
      </c>
      <c r="B158" s="47"/>
      <c r="C158" s="47" t="s">
        <v>149</v>
      </c>
      <c r="D158" s="47"/>
      <c r="E158" s="58"/>
      <c r="F158" s="49">
        <v>5597.5302960259996</v>
      </c>
      <c r="G158" s="50">
        <v>3.4090780000000001E-2</v>
      </c>
      <c r="H158" s="40">
        <v>5.32</v>
      </c>
    </row>
    <row r="159" spans="1:8" x14ac:dyDescent="0.2">
      <c r="A159" s="51"/>
      <c r="B159" s="51"/>
      <c r="C159" s="52" t="s">
        <v>130</v>
      </c>
      <c r="D159" s="51"/>
      <c r="E159" s="51" t="s">
        <v>131</v>
      </c>
      <c r="F159" s="53">
        <v>5597.5302960259996</v>
      </c>
      <c r="G159" s="54">
        <v>3.4090780000000001E-2</v>
      </c>
      <c r="H159" s="40" t="s">
        <v>131</v>
      </c>
    </row>
    <row r="160" spans="1:8" x14ac:dyDescent="0.2">
      <c r="A160" s="51"/>
      <c r="B160" s="51"/>
      <c r="C160" s="55"/>
      <c r="D160" s="51"/>
      <c r="E160" s="51"/>
      <c r="F160" s="56"/>
      <c r="G160" s="56"/>
      <c r="H160" s="40" t="s">
        <v>131</v>
      </c>
    </row>
    <row r="161" spans="1:8" x14ac:dyDescent="0.2">
      <c r="A161" s="51"/>
      <c r="B161" s="51"/>
      <c r="C161" s="52" t="s">
        <v>150</v>
      </c>
      <c r="D161" s="51"/>
      <c r="E161" s="51"/>
      <c r="F161" s="53">
        <v>5597.5302960259996</v>
      </c>
      <c r="G161" s="54">
        <v>3.4090780000000001E-2</v>
      </c>
      <c r="H161" s="40" t="s">
        <v>131</v>
      </c>
    </row>
    <row r="162" spans="1:8" x14ac:dyDescent="0.2">
      <c r="A162" s="51"/>
      <c r="B162" s="51"/>
      <c r="C162" s="56"/>
      <c r="D162" s="51"/>
      <c r="E162" s="51"/>
      <c r="F162" s="51"/>
      <c r="G162" s="51"/>
      <c r="H162" s="40" t="s">
        <v>131</v>
      </c>
    </row>
    <row r="163" spans="1:8" x14ac:dyDescent="0.2">
      <c r="A163" s="51"/>
      <c r="B163" s="51"/>
      <c r="C163" s="52" t="s">
        <v>151</v>
      </c>
      <c r="D163" s="51"/>
      <c r="E163" s="51"/>
      <c r="F163" s="51"/>
      <c r="G163" s="51"/>
      <c r="H163" s="40" t="s">
        <v>131</v>
      </c>
    </row>
    <row r="164" spans="1:8" x14ac:dyDescent="0.2">
      <c r="A164" s="51"/>
      <c r="B164" s="51"/>
      <c r="C164" s="52" t="s">
        <v>152</v>
      </c>
      <c r="D164" s="51"/>
      <c r="E164" s="51"/>
      <c r="F164" s="51"/>
      <c r="G164" s="51"/>
      <c r="H164" s="40" t="s">
        <v>131</v>
      </c>
    </row>
    <row r="165" spans="1:8" x14ac:dyDescent="0.2">
      <c r="A165" s="51"/>
      <c r="B165" s="51"/>
      <c r="C165" s="52" t="s">
        <v>130</v>
      </c>
      <c r="D165" s="51"/>
      <c r="E165" s="51" t="s">
        <v>131</v>
      </c>
      <c r="F165" s="57" t="s">
        <v>133</v>
      </c>
      <c r="G165" s="54">
        <v>0</v>
      </c>
      <c r="H165" s="40" t="s">
        <v>131</v>
      </c>
    </row>
    <row r="166" spans="1:8" x14ac:dyDescent="0.2">
      <c r="A166" s="51"/>
      <c r="B166" s="51"/>
      <c r="C166" s="55"/>
      <c r="D166" s="51"/>
      <c r="E166" s="51"/>
      <c r="F166" s="56"/>
      <c r="G166" s="56"/>
      <c r="H166" s="40" t="s">
        <v>131</v>
      </c>
    </row>
    <row r="167" spans="1:8" x14ac:dyDescent="0.2">
      <c r="A167" s="51"/>
      <c r="B167" s="51"/>
      <c r="C167" s="52" t="s">
        <v>153</v>
      </c>
      <c r="D167" s="51"/>
      <c r="E167" s="51"/>
      <c r="F167" s="51"/>
      <c r="G167" s="51"/>
      <c r="H167" s="40" t="s">
        <v>131</v>
      </c>
    </row>
    <row r="168" spans="1:8" x14ac:dyDescent="0.2">
      <c r="A168" s="51"/>
      <c r="B168" s="51"/>
      <c r="C168" s="52" t="s">
        <v>154</v>
      </c>
      <c r="D168" s="51"/>
      <c r="E168" s="51"/>
      <c r="F168" s="51"/>
      <c r="G168" s="51"/>
      <c r="H168" s="40" t="s">
        <v>131</v>
      </c>
    </row>
    <row r="169" spans="1:8" x14ac:dyDescent="0.2">
      <c r="A169" s="51"/>
      <c r="B169" s="51"/>
      <c r="C169" s="52" t="s">
        <v>130</v>
      </c>
      <c r="D169" s="51"/>
      <c r="E169" s="51" t="s">
        <v>131</v>
      </c>
      <c r="F169" s="57" t="s">
        <v>133</v>
      </c>
      <c r="G169" s="54">
        <v>0</v>
      </c>
      <c r="H169" s="40" t="s">
        <v>131</v>
      </c>
    </row>
    <row r="170" spans="1:8" x14ac:dyDescent="0.2">
      <c r="A170" s="51"/>
      <c r="B170" s="51"/>
      <c r="C170" s="55"/>
      <c r="D170" s="51"/>
      <c r="E170" s="51"/>
      <c r="F170" s="56"/>
      <c r="G170" s="56"/>
      <c r="H170" s="40" t="s">
        <v>131</v>
      </c>
    </row>
    <row r="171" spans="1:8" x14ac:dyDescent="0.2">
      <c r="A171" s="51"/>
      <c r="B171" s="51"/>
      <c r="C171" s="52" t="s">
        <v>155</v>
      </c>
      <c r="D171" s="51"/>
      <c r="E171" s="51"/>
      <c r="F171" s="56"/>
      <c r="G171" s="56"/>
      <c r="H171" s="40" t="s">
        <v>131</v>
      </c>
    </row>
    <row r="172" spans="1:8" x14ac:dyDescent="0.2">
      <c r="A172" s="51"/>
      <c r="B172" s="51"/>
      <c r="C172" s="52" t="s">
        <v>130</v>
      </c>
      <c r="D172" s="51"/>
      <c r="E172" s="51" t="s">
        <v>131</v>
      </c>
      <c r="F172" s="57" t="s">
        <v>133</v>
      </c>
      <c r="G172" s="54">
        <v>0</v>
      </c>
      <c r="H172" s="40" t="s">
        <v>131</v>
      </c>
    </row>
    <row r="173" spans="1:8" x14ac:dyDescent="0.2">
      <c r="A173" s="51"/>
      <c r="B173" s="51"/>
      <c r="C173" s="55"/>
      <c r="D173" s="51"/>
      <c r="E173" s="51"/>
      <c r="F173" s="56"/>
      <c r="G173" s="56"/>
      <c r="H173" s="40" t="s">
        <v>131</v>
      </c>
    </row>
    <row r="174" spans="1:8" x14ac:dyDescent="0.2">
      <c r="A174" s="58"/>
      <c r="B174" s="47"/>
      <c r="C174" s="47" t="s">
        <v>641</v>
      </c>
      <c r="D174" s="47"/>
      <c r="E174" s="58"/>
      <c r="F174" s="49">
        <v>24.999865499999999</v>
      </c>
      <c r="G174" s="50">
        <v>1.5226000000000001E-4</v>
      </c>
      <c r="H174" s="40" t="s">
        <v>131</v>
      </c>
    </row>
    <row r="175" spans="1:8" x14ac:dyDescent="0.2">
      <c r="A175" s="58"/>
      <c r="B175" s="47"/>
      <c r="C175" s="78" t="s">
        <v>984</v>
      </c>
      <c r="D175" s="47"/>
      <c r="E175" s="58"/>
      <c r="F175" s="49">
        <f>22039.37685462+F111</f>
        <v>-36.786115379996772</v>
      </c>
      <c r="G175" s="50">
        <f>F175/F176</f>
        <v>-2.2403937200972515E-4</v>
      </c>
      <c r="H175" s="40" t="s">
        <v>131</v>
      </c>
    </row>
    <row r="176" spans="1:8" x14ac:dyDescent="0.2">
      <c r="A176" s="55"/>
      <c r="B176" s="55"/>
      <c r="C176" s="52" t="s">
        <v>157</v>
      </c>
      <c r="D176" s="56"/>
      <c r="E176" s="56"/>
      <c r="F176" s="53">
        <f>F175+F174+F161+F145+F113</f>
        <v>164194.86918754599</v>
      </c>
      <c r="G176" s="59">
        <f>G175+G174+G161+G145+G113</f>
        <v>1.0000000640956965</v>
      </c>
      <c r="H176" s="40" t="s">
        <v>131</v>
      </c>
    </row>
    <row r="177" spans="1:17" x14ac:dyDescent="0.2">
      <c r="A177" s="60"/>
      <c r="B177" s="60"/>
      <c r="C177" s="61"/>
      <c r="D177" s="62"/>
      <c r="E177" s="62"/>
      <c r="F177" s="63"/>
      <c r="G177" s="64"/>
      <c r="H177" s="65"/>
    </row>
    <row r="178" spans="1:17" x14ac:dyDescent="0.2">
      <c r="A178" s="60"/>
      <c r="B178" s="259" t="s">
        <v>933</v>
      </c>
      <c r="C178" s="259"/>
      <c r="D178" s="259"/>
      <c r="E178" s="259"/>
      <c r="F178" s="259"/>
      <c r="G178" s="259"/>
      <c r="H178" s="259"/>
      <c r="J178" s="67"/>
    </row>
    <row r="179" spans="1:17" x14ac:dyDescent="0.2">
      <c r="A179" s="60"/>
      <c r="B179" s="259" t="s">
        <v>934</v>
      </c>
      <c r="C179" s="259"/>
      <c r="D179" s="259"/>
      <c r="E179" s="259"/>
      <c r="F179" s="259"/>
      <c r="G179" s="259"/>
      <c r="H179" s="259"/>
      <c r="J179" s="67"/>
    </row>
    <row r="180" spans="1:17" x14ac:dyDescent="0.2">
      <c r="A180" s="60"/>
      <c r="B180" s="259" t="s">
        <v>935</v>
      </c>
      <c r="C180" s="259"/>
      <c r="D180" s="259"/>
      <c r="E180" s="259"/>
      <c r="F180" s="259"/>
      <c r="G180" s="259"/>
      <c r="H180" s="259"/>
      <c r="J180" s="67"/>
    </row>
    <row r="181" spans="1:17" s="69" customFormat="1" ht="52.5" customHeight="1" x14ac:dyDescent="0.25">
      <c r="A181" s="68"/>
      <c r="B181" s="263" t="s">
        <v>936</v>
      </c>
      <c r="C181" s="263"/>
      <c r="D181" s="263"/>
      <c r="E181" s="263"/>
      <c r="F181" s="263"/>
      <c r="G181" s="263"/>
      <c r="H181" s="263"/>
      <c r="I181"/>
      <c r="J181" s="67"/>
      <c r="K181"/>
      <c r="L181"/>
      <c r="M181"/>
      <c r="N181"/>
      <c r="O181"/>
      <c r="P181"/>
      <c r="Q181"/>
    </row>
    <row r="182" spans="1:17" s="69" customFormat="1" ht="15" x14ac:dyDescent="0.25">
      <c r="A182" s="68"/>
      <c r="B182" s="263" t="s">
        <v>936</v>
      </c>
      <c r="C182" s="263"/>
      <c r="D182" s="263"/>
      <c r="E182" s="263"/>
      <c r="F182" s="263"/>
      <c r="G182" s="263"/>
      <c r="H182" s="263"/>
      <c r="I182"/>
      <c r="J182" s="67"/>
      <c r="K182"/>
      <c r="L182"/>
      <c r="M182"/>
      <c r="N182"/>
      <c r="O182"/>
      <c r="P182"/>
      <c r="Q182"/>
    </row>
    <row r="183" spans="1:17" x14ac:dyDescent="0.2">
      <c r="A183" s="60"/>
      <c r="B183" s="259" t="s">
        <v>937</v>
      </c>
      <c r="C183" s="259"/>
      <c r="D183" s="259"/>
      <c r="E183" s="259"/>
      <c r="F183" s="259"/>
      <c r="G183" s="259"/>
      <c r="H183" s="259"/>
      <c r="J183" s="67"/>
    </row>
    <row r="184" spans="1:17" x14ac:dyDescent="0.2">
      <c r="A184" s="60"/>
      <c r="B184" s="60"/>
      <c r="C184" s="60"/>
      <c r="D184" s="62"/>
      <c r="E184" s="62"/>
      <c r="F184" s="62"/>
      <c r="G184" s="62"/>
    </row>
    <row r="185" spans="1:17" x14ac:dyDescent="0.2">
      <c r="A185" s="60"/>
      <c r="B185" s="260" t="s">
        <v>158</v>
      </c>
      <c r="C185" s="261"/>
      <c r="D185" s="262"/>
      <c r="E185" s="70"/>
      <c r="F185" s="62"/>
      <c r="G185" s="62"/>
    </row>
    <row r="186" spans="1:17" x14ac:dyDescent="0.2">
      <c r="A186" s="60"/>
      <c r="B186" s="254" t="s">
        <v>159</v>
      </c>
      <c r="C186" s="255"/>
      <c r="D186" s="71" t="s">
        <v>160</v>
      </c>
      <c r="E186" s="70"/>
      <c r="F186" s="62"/>
      <c r="G186" s="62"/>
    </row>
    <row r="187" spans="1:17" x14ac:dyDescent="0.2">
      <c r="A187" s="60"/>
      <c r="B187" s="254" t="s">
        <v>939</v>
      </c>
      <c r="C187" s="255"/>
      <c r="D187" s="71" t="s">
        <v>160</v>
      </c>
      <c r="E187" s="70"/>
      <c r="F187" s="62"/>
      <c r="G187" s="62"/>
    </row>
    <row r="188" spans="1:17" x14ac:dyDescent="0.2">
      <c r="A188" s="60"/>
      <c r="B188" s="254" t="s">
        <v>161</v>
      </c>
      <c r="C188" s="255"/>
      <c r="D188" s="72" t="s">
        <v>131</v>
      </c>
      <c r="E188" s="70"/>
      <c r="F188" s="62"/>
      <c r="G188" s="62"/>
    </row>
    <row r="189" spans="1:17" x14ac:dyDescent="0.2">
      <c r="A189" s="73"/>
      <c r="B189" s="74" t="s">
        <v>131</v>
      </c>
      <c r="C189" s="74" t="s">
        <v>940</v>
      </c>
      <c r="D189" s="74" t="s">
        <v>162</v>
      </c>
      <c r="E189" s="73"/>
      <c r="F189" s="73"/>
      <c r="G189" s="73"/>
      <c r="H189" s="73"/>
      <c r="J189" s="67"/>
    </row>
    <row r="190" spans="1:17" x14ac:dyDescent="0.2">
      <c r="A190" s="73"/>
      <c r="B190" s="75" t="s">
        <v>163</v>
      </c>
      <c r="C190" s="76">
        <v>46142</v>
      </c>
      <c r="D190" s="76">
        <v>46173</v>
      </c>
      <c r="E190" s="73"/>
      <c r="F190" s="73"/>
      <c r="G190" s="73"/>
      <c r="J190" s="67"/>
    </row>
    <row r="191" spans="1:17" x14ac:dyDescent="0.2">
      <c r="A191" s="77"/>
      <c r="B191" s="78" t="s">
        <v>164</v>
      </c>
      <c r="C191" s="79">
        <v>41.0259</v>
      </c>
      <c r="D191" s="79">
        <v>40.656700000000001</v>
      </c>
      <c r="E191" s="77"/>
      <c r="F191" s="80"/>
      <c r="G191" s="81"/>
    </row>
    <row r="192" spans="1:17" ht="25.5" x14ac:dyDescent="0.2">
      <c r="A192" s="77"/>
      <c r="B192" s="78" t="s">
        <v>986</v>
      </c>
      <c r="C192" s="79">
        <v>17.7394</v>
      </c>
      <c r="D192" s="79">
        <v>17.439900000000002</v>
      </c>
      <c r="E192" s="77"/>
      <c r="F192" s="80"/>
      <c r="G192" s="81"/>
    </row>
    <row r="193" spans="1:7" x14ac:dyDescent="0.2">
      <c r="A193" s="77"/>
      <c r="B193" s="78" t="s">
        <v>165</v>
      </c>
      <c r="C193" s="79">
        <v>34.576599999999999</v>
      </c>
      <c r="D193" s="79">
        <v>34.224299999999999</v>
      </c>
      <c r="E193" s="77"/>
      <c r="F193" s="80"/>
      <c r="G193" s="81"/>
    </row>
    <row r="194" spans="1:7" ht="25.5" x14ac:dyDescent="0.2">
      <c r="A194" s="77"/>
      <c r="B194" s="78" t="s">
        <v>987</v>
      </c>
      <c r="C194" s="79">
        <v>14.336399999999999</v>
      </c>
      <c r="D194" s="79">
        <v>14.0755</v>
      </c>
      <c r="E194" s="77"/>
      <c r="F194" s="80"/>
      <c r="G194" s="81"/>
    </row>
    <row r="195" spans="1:7" x14ac:dyDescent="0.2">
      <c r="A195" s="77"/>
      <c r="B195" s="77"/>
      <c r="C195" s="77"/>
      <c r="D195" s="77"/>
      <c r="E195" s="77"/>
      <c r="F195" s="77"/>
      <c r="G195" s="77"/>
    </row>
    <row r="196" spans="1:7" x14ac:dyDescent="0.2">
      <c r="A196" s="77"/>
      <c r="B196" s="299" t="s">
        <v>166</v>
      </c>
      <c r="C196" s="300"/>
      <c r="D196" s="52" t="s">
        <v>131</v>
      </c>
      <c r="E196" s="77"/>
      <c r="F196" s="77"/>
      <c r="G196" s="77"/>
    </row>
    <row r="197" spans="1:7" x14ac:dyDescent="0.2">
      <c r="A197" s="77"/>
      <c r="B197" s="182" t="s">
        <v>163</v>
      </c>
      <c r="C197" s="183" t="s">
        <v>642</v>
      </c>
      <c r="D197" s="183" t="s">
        <v>643</v>
      </c>
      <c r="E197" s="77"/>
      <c r="F197" s="77"/>
      <c r="G197" s="77"/>
    </row>
    <row r="198" spans="1:7" ht="25.5" x14ac:dyDescent="0.2">
      <c r="A198" s="77"/>
      <c r="B198" s="78" t="s">
        <v>986</v>
      </c>
      <c r="C198" s="184">
        <v>0.14000000000000001</v>
      </c>
      <c r="D198" s="58" t="s">
        <v>686</v>
      </c>
      <c r="E198" s="77"/>
      <c r="F198" s="80"/>
      <c r="G198" s="81"/>
    </row>
    <row r="199" spans="1:7" ht="25.5" x14ac:dyDescent="0.2">
      <c r="A199" s="77"/>
      <c r="B199" s="78" t="s">
        <v>987</v>
      </c>
      <c r="C199" s="184">
        <v>0.115</v>
      </c>
      <c r="D199" s="184">
        <v>0.115</v>
      </c>
      <c r="E199" s="77"/>
      <c r="F199" s="80"/>
      <c r="G199" s="81"/>
    </row>
    <row r="200" spans="1:7" x14ac:dyDescent="0.2">
      <c r="A200" s="77"/>
      <c r="B200" s="185"/>
      <c r="C200" s="185"/>
      <c r="D200" s="186"/>
      <c r="E200" s="77"/>
      <c r="F200" s="80"/>
      <c r="G200" s="81"/>
    </row>
    <row r="201" spans="1:7" x14ac:dyDescent="0.2">
      <c r="A201" s="73"/>
      <c r="B201" s="254" t="s">
        <v>167</v>
      </c>
      <c r="C201" s="255"/>
      <c r="D201" s="71" t="s">
        <v>1057</v>
      </c>
      <c r="E201" s="83"/>
      <c r="F201" s="73"/>
      <c r="G201" s="73"/>
    </row>
    <row r="202" spans="1:7" x14ac:dyDescent="0.2">
      <c r="A202" s="73"/>
      <c r="B202" s="254" t="s">
        <v>168</v>
      </c>
      <c r="C202" s="255"/>
      <c r="D202" s="71" t="s">
        <v>160</v>
      </c>
      <c r="E202" s="83"/>
      <c r="F202" s="73"/>
      <c r="G202" s="73"/>
    </row>
    <row r="203" spans="1:7" x14ac:dyDescent="0.2">
      <c r="A203" s="73"/>
      <c r="B203" s="254" t="s">
        <v>169</v>
      </c>
      <c r="C203" s="255"/>
      <c r="D203" s="71" t="s">
        <v>160</v>
      </c>
      <c r="E203" s="83"/>
      <c r="F203" s="73"/>
      <c r="G203" s="73"/>
    </row>
    <row r="204" spans="1:7" x14ac:dyDescent="0.2">
      <c r="A204" s="73"/>
      <c r="B204" s="254" t="s">
        <v>170</v>
      </c>
      <c r="C204" s="255"/>
      <c r="D204" s="84">
        <v>2.813931642520112</v>
      </c>
      <c r="E204" s="73"/>
      <c r="F204" s="66"/>
      <c r="G204" s="85"/>
    </row>
    <row r="206" spans="1:7" x14ac:dyDescent="0.2">
      <c r="B206" s="270" t="s">
        <v>1016</v>
      </c>
      <c r="C206" s="271"/>
      <c r="D206" s="272"/>
      <c r="F206" s="73"/>
      <c r="G206" s="73"/>
    </row>
    <row r="207" spans="1:7" x14ac:dyDescent="0.2">
      <c r="B207" s="269" t="s">
        <v>1017</v>
      </c>
      <c r="C207" s="269"/>
      <c r="D207" s="165" t="s">
        <v>674</v>
      </c>
    </row>
    <row r="208" spans="1:7" x14ac:dyDescent="0.2">
      <c r="B208" s="269" t="s">
        <v>1018</v>
      </c>
      <c r="C208" s="269"/>
      <c r="D208" s="99"/>
    </row>
    <row r="209" spans="2:4" x14ac:dyDescent="0.2">
      <c r="B209" s="266"/>
      <c r="C209" s="268"/>
      <c r="D209" s="100"/>
    </row>
    <row r="210" spans="2:4" x14ac:dyDescent="0.2">
      <c r="B210" s="269" t="s">
        <v>1019</v>
      </c>
      <c r="C210" s="269"/>
      <c r="D210" s="101">
        <v>7.0391397790612622</v>
      </c>
    </row>
    <row r="211" spans="2:4" x14ac:dyDescent="0.2">
      <c r="B211" s="266"/>
      <c r="C211" s="268"/>
      <c r="D211" s="100"/>
    </row>
    <row r="212" spans="2:4" x14ac:dyDescent="0.2">
      <c r="B212" s="269" t="s">
        <v>1020</v>
      </c>
      <c r="C212" s="269"/>
      <c r="D212" s="101">
        <v>3.7478081065118238</v>
      </c>
    </row>
    <row r="213" spans="2:4" x14ac:dyDescent="0.2">
      <c r="B213" s="269" t="s">
        <v>1021</v>
      </c>
      <c r="C213" s="269"/>
      <c r="D213" s="101">
        <v>5.6195737147753144</v>
      </c>
    </row>
    <row r="214" spans="2:4" x14ac:dyDescent="0.2">
      <c r="B214" s="266"/>
      <c r="C214" s="268"/>
      <c r="D214" s="100"/>
    </row>
    <row r="215" spans="2:4" x14ac:dyDescent="0.2">
      <c r="B215" s="269" t="s">
        <v>1022</v>
      </c>
      <c r="C215" s="269"/>
      <c r="D215" s="102" t="s">
        <v>1174</v>
      </c>
    </row>
    <row r="216" spans="2:4" x14ac:dyDescent="0.2">
      <c r="B216" s="266" t="s">
        <v>1023</v>
      </c>
      <c r="C216" s="267"/>
      <c r="D216" s="268"/>
    </row>
    <row r="218" spans="2:4" x14ac:dyDescent="0.2">
      <c r="B218" s="256" t="s">
        <v>944</v>
      </c>
      <c r="C218" s="256"/>
    </row>
    <row r="220" spans="2:4" ht="153.75" customHeight="1" x14ac:dyDescent="0.2"/>
    <row r="223" spans="2:4" x14ac:dyDescent="0.2">
      <c r="B223" s="86" t="s">
        <v>945</v>
      </c>
      <c r="C223" s="87"/>
      <c r="D223" s="86"/>
    </row>
    <row r="224" spans="2:4" x14ac:dyDescent="0.2">
      <c r="B224" s="86" t="s">
        <v>1066</v>
      </c>
      <c r="D224" s="86"/>
    </row>
    <row r="225" spans="2:8" ht="165" customHeight="1" x14ac:dyDescent="0.2"/>
    <row r="230" spans="2:8" ht="13.5" x14ac:dyDescent="0.25">
      <c r="B230" s="103" t="s">
        <v>1057</v>
      </c>
      <c r="C230" s="104"/>
      <c r="D230" s="104"/>
      <c r="E230" s="104"/>
      <c r="F230" s="104"/>
      <c r="G230" s="104"/>
      <c r="H230" s="104"/>
    </row>
    <row r="231" spans="2:8" ht="13.5" x14ac:dyDescent="0.25">
      <c r="B231" s="265" t="s">
        <v>1176</v>
      </c>
      <c r="C231" s="265"/>
      <c r="D231" s="265"/>
      <c r="E231" s="265"/>
      <c r="F231" s="265"/>
      <c r="G231" s="265"/>
      <c r="H231" s="104"/>
    </row>
    <row r="232" spans="2:8" ht="13.5" x14ac:dyDescent="0.25">
      <c r="B232" s="265" t="s">
        <v>1177</v>
      </c>
      <c r="C232" s="265"/>
      <c r="D232" s="265"/>
      <c r="E232" s="265"/>
      <c r="F232" s="265"/>
      <c r="G232" s="265"/>
      <c r="H232" s="104"/>
    </row>
    <row r="233" spans="2:8" ht="13.5" x14ac:dyDescent="0.25">
      <c r="B233" s="103"/>
      <c r="C233" s="103"/>
      <c r="D233" s="103"/>
      <c r="E233" s="103"/>
      <c r="F233" s="103"/>
      <c r="G233" s="103"/>
      <c r="H233" s="104"/>
    </row>
    <row r="234" spans="2:8" ht="13.5" x14ac:dyDescent="0.25">
      <c r="B234" s="265" t="s">
        <v>1178</v>
      </c>
      <c r="C234" s="265"/>
      <c r="D234" s="265"/>
      <c r="E234" s="265"/>
      <c r="F234" s="265"/>
      <c r="G234" s="265"/>
      <c r="H234" s="104"/>
    </row>
    <row r="235" spans="2:8" ht="13.5" x14ac:dyDescent="0.25">
      <c r="B235" s="103" t="s">
        <v>1179</v>
      </c>
      <c r="C235" s="104"/>
      <c r="D235" s="104"/>
      <c r="E235" s="104"/>
      <c r="F235" s="104"/>
      <c r="G235" s="104"/>
      <c r="H235" s="104"/>
    </row>
    <row r="236" spans="2:8" ht="13.5" x14ac:dyDescent="0.25">
      <c r="B236" s="104"/>
      <c r="C236" s="104"/>
      <c r="D236" s="104"/>
      <c r="E236" s="104"/>
      <c r="F236" s="104"/>
      <c r="G236" s="104"/>
      <c r="H236" s="104"/>
    </row>
    <row r="237" spans="2:8" ht="67.5" x14ac:dyDescent="0.25">
      <c r="B237" s="105" t="s">
        <v>1180</v>
      </c>
      <c r="C237" s="105" t="s">
        <v>1181</v>
      </c>
      <c r="D237" s="105" t="s">
        <v>1182</v>
      </c>
      <c r="E237" s="106" t="s">
        <v>1183</v>
      </c>
      <c r="F237" s="106" t="s">
        <v>1184</v>
      </c>
      <c r="G237" s="106" t="s">
        <v>1185</v>
      </c>
      <c r="H237" s="103"/>
    </row>
    <row r="238" spans="2:8" ht="13.5" x14ac:dyDescent="0.25">
      <c r="B238" s="107" t="s">
        <v>674</v>
      </c>
      <c r="C238" s="107" t="s">
        <v>1060</v>
      </c>
      <c r="D238" s="108" t="s">
        <v>1186</v>
      </c>
      <c r="E238" s="109">
        <v>1134.7</v>
      </c>
      <c r="F238" s="110">
        <v>1113.8</v>
      </c>
      <c r="G238" s="111">
        <v>9.7164400000000004</v>
      </c>
      <c r="H238" s="104"/>
    </row>
    <row r="239" spans="2:8" ht="13.5" x14ac:dyDescent="0.25">
      <c r="B239" s="107" t="s">
        <v>674</v>
      </c>
      <c r="C239" s="107" t="s">
        <v>1064</v>
      </c>
      <c r="D239" s="108" t="s">
        <v>1186</v>
      </c>
      <c r="E239" s="109">
        <v>1768.29</v>
      </c>
      <c r="F239" s="110">
        <v>1801.3</v>
      </c>
      <c r="G239" s="111">
        <v>258.57860150000005</v>
      </c>
      <c r="H239" s="104"/>
    </row>
    <row r="240" spans="2:8" ht="13.5" x14ac:dyDescent="0.25">
      <c r="B240" s="107" t="s">
        <v>674</v>
      </c>
      <c r="C240" s="107" t="s">
        <v>974</v>
      </c>
      <c r="D240" s="108" t="s">
        <v>1186</v>
      </c>
      <c r="E240" s="109">
        <v>1823.62</v>
      </c>
      <c r="F240" s="110">
        <v>1845</v>
      </c>
      <c r="G240" s="111">
        <v>308.08585720000002</v>
      </c>
      <c r="H240" s="104"/>
    </row>
    <row r="241" spans="2:8" ht="13.5" x14ac:dyDescent="0.25">
      <c r="B241" s="107" t="s">
        <v>674</v>
      </c>
      <c r="C241" s="107" t="s">
        <v>1037</v>
      </c>
      <c r="D241" s="108" t="s">
        <v>1186</v>
      </c>
      <c r="E241" s="109">
        <v>245.21</v>
      </c>
      <c r="F241" s="110">
        <v>253.4</v>
      </c>
      <c r="G241" s="111">
        <v>541.31379520000007</v>
      </c>
      <c r="H241" s="104"/>
    </row>
    <row r="242" spans="2:8" ht="13.5" x14ac:dyDescent="0.25">
      <c r="B242" s="107" t="s">
        <v>674</v>
      </c>
      <c r="C242" s="107" t="s">
        <v>976</v>
      </c>
      <c r="D242" s="108" t="s">
        <v>1186</v>
      </c>
      <c r="E242" s="109">
        <v>757.2</v>
      </c>
      <c r="F242" s="110">
        <v>741</v>
      </c>
      <c r="G242" s="111">
        <v>261.51305383076919</v>
      </c>
      <c r="H242" s="104"/>
    </row>
    <row r="243" spans="2:8" ht="13.5" x14ac:dyDescent="0.25">
      <c r="B243" s="107" t="s">
        <v>674</v>
      </c>
      <c r="C243" s="107" t="s">
        <v>1062</v>
      </c>
      <c r="D243" s="108" t="s">
        <v>1186</v>
      </c>
      <c r="E243" s="109">
        <v>4449.6099999999997</v>
      </c>
      <c r="F243" s="110">
        <v>4349</v>
      </c>
      <c r="G243" s="111">
        <v>77.162360800000002</v>
      </c>
      <c r="H243" s="104"/>
    </row>
    <row r="244" spans="2:8" ht="13.5" x14ac:dyDescent="0.25">
      <c r="B244" s="107" t="s">
        <v>674</v>
      </c>
      <c r="C244" s="107" t="s">
        <v>978</v>
      </c>
      <c r="D244" s="108" t="s">
        <v>1186</v>
      </c>
      <c r="E244" s="109">
        <v>1254.32</v>
      </c>
      <c r="F244" s="110">
        <v>1270</v>
      </c>
      <c r="G244" s="111">
        <v>744.28025000000002</v>
      </c>
      <c r="H244" s="104"/>
    </row>
    <row r="245" spans="2:8" ht="13.5" x14ac:dyDescent="0.25">
      <c r="B245" s="107" t="s">
        <v>674</v>
      </c>
      <c r="C245" s="107" t="s">
        <v>973</v>
      </c>
      <c r="D245" s="108" t="s">
        <v>1186</v>
      </c>
      <c r="E245" s="109">
        <v>382.28</v>
      </c>
      <c r="F245" s="110">
        <v>388.25</v>
      </c>
      <c r="G245" s="111">
        <v>363.22930000000002</v>
      </c>
      <c r="H245" s="104"/>
    </row>
    <row r="246" spans="2:8" ht="13.5" x14ac:dyDescent="0.25">
      <c r="B246" s="107" t="s">
        <v>674</v>
      </c>
      <c r="C246" s="107" t="s">
        <v>1059</v>
      </c>
      <c r="D246" s="108" t="s">
        <v>1186</v>
      </c>
      <c r="E246" s="109">
        <v>2278.85</v>
      </c>
      <c r="F246" s="110">
        <v>2282.4</v>
      </c>
      <c r="G246" s="111">
        <v>3.4374596000000004</v>
      </c>
      <c r="H246" s="104"/>
    </row>
    <row r="247" spans="2:8" ht="13.5" x14ac:dyDescent="0.25">
      <c r="B247" s="107" t="s">
        <v>674</v>
      </c>
      <c r="C247" s="107" t="s">
        <v>1065</v>
      </c>
      <c r="D247" s="108" t="s">
        <v>1186</v>
      </c>
      <c r="E247" s="109">
        <v>3331.15</v>
      </c>
      <c r="F247" s="110">
        <v>2984.4</v>
      </c>
      <c r="G247" s="111">
        <v>1302.5315755555553</v>
      </c>
      <c r="H247" s="104"/>
    </row>
    <row r="248" spans="2:8" ht="13.5" x14ac:dyDescent="0.25">
      <c r="B248" s="107" t="s">
        <v>674</v>
      </c>
      <c r="C248" s="107" t="s">
        <v>1063</v>
      </c>
      <c r="D248" s="108" t="s">
        <v>1186</v>
      </c>
      <c r="E248" s="109">
        <v>399.91</v>
      </c>
      <c r="F248" s="110">
        <v>391.3</v>
      </c>
      <c r="G248" s="111">
        <v>109.2867389</v>
      </c>
      <c r="H248" s="104"/>
    </row>
    <row r="249" spans="2:8" ht="13.5" x14ac:dyDescent="0.25">
      <c r="B249" s="107" t="s">
        <v>674</v>
      </c>
      <c r="C249" s="107" t="s">
        <v>1051</v>
      </c>
      <c r="D249" s="108" t="s">
        <v>1186</v>
      </c>
      <c r="E249" s="109">
        <v>468.5</v>
      </c>
      <c r="F249" s="110">
        <v>457.95</v>
      </c>
      <c r="G249" s="111">
        <v>401.30055293023258</v>
      </c>
      <c r="H249" s="104"/>
    </row>
    <row r="250" spans="2:8" ht="13.5" x14ac:dyDescent="0.25">
      <c r="B250" s="107" t="s">
        <v>674</v>
      </c>
      <c r="C250" s="107" t="s">
        <v>977</v>
      </c>
      <c r="D250" s="108" t="s">
        <v>1186</v>
      </c>
      <c r="E250" s="109">
        <v>1380.71</v>
      </c>
      <c r="F250" s="110">
        <v>1329.9</v>
      </c>
      <c r="G250" s="111">
        <v>603.77730750000001</v>
      </c>
      <c r="H250" s="104"/>
    </row>
    <row r="251" spans="2:8" ht="13.5" x14ac:dyDescent="0.25">
      <c r="B251" s="107" t="s">
        <v>674</v>
      </c>
      <c r="C251" s="107" t="s">
        <v>1053</v>
      </c>
      <c r="D251" s="108" t="s">
        <v>1186</v>
      </c>
      <c r="E251" s="109">
        <v>974.88</v>
      </c>
      <c r="F251" s="110">
        <v>973.3</v>
      </c>
      <c r="G251" s="111">
        <v>89.019832500000007</v>
      </c>
      <c r="H251" s="104"/>
    </row>
    <row r="252" spans="2:8" ht="13.5" x14ac:dyDescent="0.25">
      <c r="B252" s="107" t="s">
        <v>674</v>
      </c>
      <c r="C252" s="107" t="s">
        <v>1061</v>
      </c>
      <c r="D252" s="108" t="s">
        <v>1186</v>
      </c>
      <c r="E252" s="109">
        <v>166.63</v>
      </c>
      <c r="F252" s="110">
        <v>169.88</v>
      </c>
      <c r="G252" s="111">
        <v>73.798633900000013</v>
      </c>
      <c r="H252" s="104"/>
    </row>
    <row r="253" spans="2:8" ht="13.5" x14ac:dyDescent="0.25">
      <c r="B253" s="104"/>
      <c r="C253" s="104"/>
      <c r="D253" s="104"/>
      <c r="E253" s="104"/>
      <c r="F253" s="104"/>
      <c r="G253" s="112"/>
      <c r="H253" s="104"/>
    </row>
    <row r="254" spans="2:8" ht="13.5" x14ac:dyDescent="0.25">
      <c r="B254" s="103" t="s">
        <v>1187</v>
      </c>
      <c r="C254" s="104"/>
      <c r="D254" s="104"/>
      <c r="E254" s="113"/>
      <c r="F254" s="113"/>
      <c r="G254" s="113"/>
      <c r="H254" s="104"/>
    </row>
    <row r="255" spans="2:8" ht="13.5" x14ac:dyDescent="0.25">
      <c r="B255" s="104"/>
      <c r="C255" s="104"/>
      <c r="D255" s="104"/>
      <c r="E255" s="104"/>
      <c r="F255" s="104"/>
      <c r="G255" s="104"/>
      <c r="H255" s="104"/>
    </row>
    <row r="256" spans="2:8" ht="13.5" x14ac:dyDescent="0.25">
      <c r="B256" s="114" t="s">
        <v>1180</v>
      </c>
      <c r="C256" s="114" t="s">
        <v>1188</v>
      </c>
      <c r="D256" s="104"/>
      <c r="E256" s="104"/>
      <c r="F256" s="104"/>
      <c r="G256" s="104"/>
      <c r="H256" s="104"/>
    </row>
    <row r="257" spans="2:8" ht="13.5" x14ac:dyDescent="0.25">
      <c r="B257" s="107" t="s">
        <v>674</v>
      </c>
      <c r="C257" s="115">
        <v>13.445097999999998</v>
      </c>
      <c r="D257" s="104"/>
      <c r="E257" s="104"/>
      <c r="F257" s="104"/>
      <c r="G257" s="104"/>
      <c r="H257" s="104"/>
    </row>
    <row r="258" spans="2:8" ht="13.5" x14ac:dyDescent="0.25">
      <c r="B258" s="104"/>
      <c r="C258" s="104"/>
      <c r="D258" s="104"/>
      <c r="E258" s="104"/>
      <c r="F258" s="104"/>
      <c r="G258" s="104"/>
      <c r="H258" s="104"/>
    </row>
    <row r="259" spans="2:8" ht="13.5" x14ac:dyDescent="0.25">
      <c r="B259" s="103" t="s">
        <v>1189</v>
      </c>
      <c r="C259" s="104"/>
      <c r="D259" s="104"/>
      <c r="E259" s="104"/>
      <c r="F259" s="104"/>
      <c r="G259" s="104"/>
      <c r="H259" s="104"/>
    </row>
    <row r="260" spans="2:8" ht="13.5" x14ac:dyDescent="0.25">
      <c r="B260" s="103"/>
      <c r="C260" s="104"/>
      <c r="D260" s="104"/>
      <c r="E260" s="104"/>
      <c r="F260" s="104"/>
      <c r="G260" s="104"/>
      <c r="H260" s="104"/>
    </row>
    <row r="261" spans="2:8" ht="135" x14ac:dyDescent="0.25">
      <c r="B261" s="105" t="s">
        <v>1180</v>
      </c>
      <c r="C261" s="106" t="s">
        <v>1190</v>
      </c>
      <c r="D261" s="106" t="s">
        <v>1191</v>
      </c>
      <c r="E261" s="106" t="s">
        <v>1192</v>
      </c>
      <c r="F261" s="106" t="s">
        <v>1193</v>
      </c>
      <c r="G261" s="106" t="s">
        <v>1194</v>
      </c>
      <c r="H261" s="104"/>
    </row>
    <row r="262" spans="2:8" ht="13.5" x14ac:dyDescent="0.25">
      <c r="B262" s="116" t="s">
        <v>674</v>
      </c>
      <c r="C262" s="25">
        <v>5474</v>
      </c>
      <c r="D262" s="25">
        <v>5474</v>
      </c>
      <c r="E262" s="26">
        <v>36838.269999999997</v>
      </c>
      <c r="F262" s="26">
        <v>36427.96</v>
      </c>
      <c r="G262" s="26">
        <v>-410.30999999999767</v>
      </c>
      <c r="H262" s="24"/>
    </row>
    <row r="263" spans="2:8" ht="13.5" x14ac:dyDescent="0.25">
      <c r="B263" s="117"/>
      <c r="C263" s="118"/>
      <c r="D263" s="118"/>
      <c r="E263" s="104"/>
      <c r="F263" s="104"/>
      <c r="G263" s="119"/>
      <c r="H263" s="104"/>
    </row>
    <row r="264" spans="2:8" ht="13.5" x14ac:dyDescent="0.25">
      <c r="B264" s="103" t="s">
        <v>1195</v>
      </c>
      <c r="C264" s="118"/>
      <c r="D264" s="104"/>
      <c r="E264" s="104"/>
      <c r="F264" s="104"/>
      <c r="G264" s="104"/>
      <c r="H264" s="104"/>
    </row>
    <row r="265" spans="2:8" ht="13.5" x14ac:dyDescent="0.25">
      <c r="B265" s="117"/>
      <c r="C265" s="118"/>
      <c r="D265" s="104"/>
      <c r="E265" s="104"/>
      <c r="F265" s="104"/>
      <c r="G265" s="104"/>
      <c r="H265" s="104"/>
    </row>
    <row r="266" spans="2:8" ht="67.5" x14ac:dyDescent="0.25">
      <c r="B266" s="120" t="s">
        <v>1180</v>
      </c>
      <c r="C266" s="120" t="s">
        <v>1181</v>
      </c>
      <c r="D266" s="120" t="s">
        <v>1182</v>
      </c>
      <c r="E266" s="121" t="s">
        <v>1183</v>
      </c>
      <c r="F266" s="121" t="s">
        <v>1184</v>
      </c>
      <c r="G266" s="121" t="s">
        <v>1185</v>
      </c>
      <c r="H266" s="104"/>
    </row>
    <row r="267" spans="2:8" ht="13.5" x14ac:dyDescent="0.25">
      <c r="B267" s="116" t="s">
        <v>674</v>
      </c>
      <c r="C267" s="116" t="s">
        <v>967</v>
      </c>
      <c r="D267" s="122" t="s">
        <v>1196</v>
      </c>
      <c r="E267" s="123">
        <v>10281.91</v>
      </c>
      <c r="F267" s="123">
        <v>10276.5</v>
      </c>
      <c r="G267" s="123">
        <v>172.43369999999999</v>
      </c>
      <c r="H267" s="104"/>
    </row>
    <row r="268" spans="2:8" ht="13.5" x14ac:dyDescent="0.25">
      <c r="B268" s="117"/>
      <c r="C268" s="118"/>
      <c r="D268" s="104"/>
      <c r="E268" s="104"/>
      <c r="F268" s="104"/>
      <c r="G268" s="104"/>
      <c r="H268" s="104"/>
    </row>
    <row r="269" spans="2:8" ht="13.5" x14ac:dyDescent="0.25">
      <c r="B269" s="103" t="s">
        <v>1197</v>
      </c>
      <c r="C269" s="104"/>
      <c r="D269" s="104"/>
      <c r="E269" s="104"/>
      <c r="F269" s="104"/>
      <c r="G269" s="104"/>
      <c r="H269" s="104"/>
    </row>
    <row r="270" spans="2:8" ht="13.5" x14ac:dyDescent="0.25">
      <c r="B270" s="104"/>
      <c r="C270" s="104"/>
      <c r="D270" s="104"/>
      <c r="E270" s="104"/>
      <c r="F270" s="104"/>
      <c r="G270" s="104"/>
      <c r="H270" s="104"/>
    </row>
    <row r="271" spans="2:8" ht="13.5" x14ac:dyDescent="0.25">
      <c r="B271" s="124" t="s">
        <v>1180</v>
      </c>
      <c r="C271" s="124" t="s">
        <v>1188</v>
      </c>
      <c r="D271" s="104"/>
      <c r="E271" s="104"/>
      <c r="F271" s="104"/>
      <c r="G271" s="104"/>
      <c r="H271" s="104"/>
    </row>
    <row r="272" spans="2:8" ht="13.5" x14ac:dyDescent="0.25">
      <c r="B272" s="125" t="s">
        <v>674</v>
      </c>
      <c r="C272" s="126">
        <v>0.56328500000000004</v>
      </c>
      <c r="D272" s="104"/>
      <c r="E272" s="104"/>
      <c r="F272" s="104"/>
      <c r="G272" s="104"/>
      <c r="H272" s="104"/>
    </row>
    <row r="273" spans="2:8" ht="13.5" x14ac:dyDescent="0.25">
      <c r="B273" s="117"/>
      <c r="C273" s="118"/>
      <c r="D273" s="104"/>
      <c r="E273" s="104"/>
      <c r="F273" s="104"/>
      <c r="G273" s="104"/>
      <c r="H273" s="104"/>
    </row>
    <row r="274" spans="2:8" ht="13.5" x14ac:dyDescent="0.25">
      <c r="B274" s="103" t="s">
        <v>1198</v>
      </c>
      <c r="C274" s="104"/>
      <c r="D274" s="104"/>
      <c r="E274" s="104"/>
      <c r="F274" s="104"/>
      <c r="G274" s="104"/>
      <c r="H274" s="104"/>
    </row>
    <row r="275" spans="2:8" ht="13.5" x14ac:dyDescent="0.25">
      <c r="B275" s="103"/>
      <c r="C275" s="104"/>
      <c r="D275" s="104"/>
      <c r="E275" s="104"/>
      <c r="F275" s="104"/>
      <c r="G275" s="104"/>
      <c r="H275" s="104"/>
    </row>
    <row r="276" spans="2:8" ht="135" x14ac:dyDescent="0.25">
      <c r="B276" s="120" t="s">
        <v>1180</v>
      </c>
      <c r="C276" s="121" t="s">
        <v>1190</v>
      </c>
      <c r="D276" s="121" t="s">
        <v>1191</v>
      </c>
      <c r="E276" s="121" t="s">
        <v>1192</v>
      </c>
      <c r="F276" s="121" t="s">
        <v>1199</v>
      </c>
      <c r="G276" s="121" t="s">
        <v>1200</v>
      </c>
      <c r="H276" s="24"/>
    </row>
    <row r="277" spans="2:8" ht="13.5" x14ac:dyDescent="0.25">
      <c r="B277" s="27" t="s">
        <v>674</v>
      </c>
      <c r="C277" s="127">
        <v>1255</v>
      </c>
      <c r="D277" s="127">
        <v>1255</v>
      </c>
      <c r="E277" s="127">
        <v>8575.41</v>
      </c>
      <c r="F277" s="127">
        <v>8702.44</v>
      </c>
      <c r="G277" s="127">
        <v>127.03000000000065</v>
      </c>
      <c r="H277" s="24"/>
    </row>
    <row r="278" spans="2:8" ht="13.5" x14ac:dyDescent="0.25">
      <c r="B278" s="104"/>
      <c r="C278" s="128"/>
      <c r="D278" s="128"/>
      <c r="E278" s="119"/>
      <c r="F278" s="119"/>
      <c r="G278" s="119"/>
      <c r="H278" s="24"/>
    </row>
    <row r="279" spans="2:8" ht="13.5" x14ac:dyDescent="0.25">
      <c r="B279" s="103" t="s">
        <v>1201</v>
      </c>
      <c r="C279" s="104"/>
      <c r="D279" s="129"/>
      <c r="E279" s="104"/>
      <c r="F279" s="104"/>
      <c r="G279" s="104"/>
      <c r="H279" s="104"/>
    </row>
    <row r="280" spans="2:8" ht="13.5" x14ac:dyDescent="0.25">
      <c r="B280" s="104"/>
      <c r="C280" s="104"/>
      <c r="D280" s="129"/>
      <c r="E280" s="129"/>
      <c r="F280" s="130"/>
      <c r="G280" s="130"/>
      <c r="H280" s="104"/>
    </row>
    <row r="281" spans="2:8" ht="13.5" x14ac:dyDescent="0.25">
      <c r="B281" s="103" t="s">
        <v>1202</v>
      </c>
      <c r="C281" s="104"/>
      <c r="D281" s="104"/>
      <c r="E281" s="104"/>
      <c r="F281" s="104"/>
      <c r="G281" s="104" t="s">
        <v>1203</v>
      </c>
      <c r="H281" s="104"/>
    </row>
    <row r="282" spans="2:8" ht="13.5" x14ac:dyDescent="0.25">
      <c r="B282" s="104"/>
      <c r="C282" s="131"/>
      <c r="D282" s="132"/>
      <c r="E282" s="104"/>
      <c r="F282" s="104"/>
      <c r="G282" s="104"/>
      <c r="H282" s="104"/>
    </row>
    <row r="283" spans="2:8" ht="13.5" x14ac:dyDescent="0.25">
      <c r="B283" s="103" t="s">
        <v>1204</v>
      </c>
      <c r="C283" s="104"/>
      <c r="D283" s="104"/>
      <c r="E283" s="104"/>
      <c r="F283" s="104"/>
      <c r="G283" s="104"/>
      <c r="H283" s="104"/>
    </row>
    <row r="284" spans="2:8" ht="13.5" x14ac:dyDescent="0.25">
      <c r="B284" s="104"/>
      <c r="C284" s="104"/>
      <c r="D284" s="104"/>
      <c r="E284" s="104"/>
      <c r="F284" s="104"/>
      <c r="G284" s="104"/>
      <c r="H284" s="104"/>
    </row>
    <row r="285" spans="2:8" ht="13.5" x14ac:dyDescent="0.25">
      <c r="B285" s="103" t="s">
        <v>1205</v>
      </c>
      <c r="C285" s="104"/>
      <c r="D285" s="104"/>
      <c r="E285" s="104"/>
      <c r="F285" s="104"/>
      <c r="G285" s="104"/>
      <c r="H285" s="104"/>
    </row>
    <row r="286" spans="2:8" ht="13.5" x14ac:dyDescent="0.25">
      <c r="B286" s="104"/>
      <c r="C286" s="133"/>
      <c r="D286" s="134"/>
      <c r="E286" s="28"/>
      <c r="F286" s="130"/>
      <c r="G286" s="130"/>
      <c r="H286" s="104"/>
    </row>
    <row r="287" spans="2:8" ht="13.5" x14ac:dyDescent="0.25">
      <c r="B287" s="103" t="s">
        <v>1206</v>
      </c>
      <c r="C287" s="104"/>
      <c r="D287" s="104"/>
      <c r="E287" s="104"/>
      <c r="F287" s="104"/>
      <c r="G287" s="104"/>
      <c r="H287" s="104"/>
    </row>
    <row r="288" spans="2:8" ht="13.5" x14ac:dyDescent="0.25">
      <c r="B288" s="117"/>
      <c r="C288" s="132"/>
      <c r="D288" s="104"/>
      <c r="E288" s="104"/>
      <c r="F288" s="104"/>
      <c r="G288" s="104"/>
      <c r="H288" s="104"/>
    </row>
    <row r="289" spans="2:8" ht="13.5" x14ac:dyDescent="0.25">
      <c r="B289" s="103" t="s">
        <v>1207</v>
      </c>
      <c r="C289" s="104"/>
      <c r="D289" s="104"/>
      <c r="E289" s="104"/>
      <c r="F289" s="104"/>
      <c r="G289" s="104"/>
      <c r="H289" s="104"/>
    </row>
    <row r="290" spans="2:8" ht="13.5" x14ac:dyDescent="0.25">
      <c r="B290" s="104"/>
      <c r="C290" s="104"/>
      <c r="D290" s="104"/>
      <c r="E290" s="104"/>
      <c r="F290" s="29"/>
      <c r="G290" s="135"/>
      <c r="H290" s="104"/>
    </row>
    <row r="291" spans="2:8" ht="13.5" x14ac:dyDescent="0.25">
      <c r="B291" s="103" t="s">
        <v>1208</v>
      </c>
      <c r="C291" s="104"/>
      <c r="D291" s="104"/>
      <c r="E291" s="104"/>
      <c r="F291" s="104"/>
      <c r="G291" s="104"/>
      <c r="H291" s="104"/>
    </row>
    <row r="292" spans="2:8" ht="27" x14ac:dyDescent="0.2">
      <c r="B292" s="136" t="s">
        <v>1209</v>
      </c>
      <c r="C292" s="137" t="s">
        <v>1210</v>
      </c>
      <c r="D292" s="137" t="s">
        <v>1211</v>
      </c>
      <c r="E292" s="138" t="s">
        <v>1212</v>
      </c>
      <c r="F292" s="138" t="s">
        <v>1213</v>
      </c>
      <c r="G292" s="137" t="s">
        <v>1214</v>
      </c>
      <c r="H292" s="137" t="s">
        <v>1215</v>
      </c>
    </row>
    <row r="293" spans="2:8" ht="13.5" x14ac:dyDescent="0.25">
      <c r="B293" s="30" t="s">
        <v>1216</v>
      </c>
      <c r="C293" s="30" t="s">
        <v>1217</v>
      </c>
      <c r="D293" s="30" t="s">
        <v>1218</v>
      </c>
      <c r="E293" s="30" t="s">
        <v>1219</v>
      </c>
      <c r="F293" s="30" t="s">
        <v>1220</v>
      </c>
      <c r="G293" s="26">
        <v>5000</v>
      </c>
      <c r="H293" s="31">
        <v>46444</v>
      </c>
    </row>
    <row r="294" spans="2:8" ht="13.5" x14ac:dyDescent="0.25">
      <c r="B294" s="30" t="s">
        <v>1216</v>
      </c>
      <c r="C294" s="30" t="s">
        <v>1217</v>
      </c>
      <c r="D294" s="30" t="s">
        <v>1221</v>
      </c>
      <c r="E294" s="30" t="s">
        <v>1219</v>
      </c>
      <c r="F294" s="30" t="s">
        <v>1220</v>
      </c>
      <c r="G294" s="26">
        <v>2500</v>
      </c>
      <c r="H294" s="31">
        <v>46452</v>
      </c>
    </row>
    <row r="295" spans="2:8" ht="13.5" x14ac:dyDescent="0.25">
      <c r="B295" s="30" t="s">
        <v>1216</v>
      </c>
      <c r="C295" s="30" t="s">
        <v>1217</v>
      </c>
      <c r="D295" s="30" t="s">
        <v>1222</v>
      </c>
      <c r="E295" s="30" t="s">
        <v>1219</v>
      </c>
      <c r="F295" s="30" t="s">
        <v>1220</v>
      </c>
      <c r="G295" s="26">
        <v>2500</v>
      </c>
      <c r="H295" s="31">
        <v>46452</v>
      </c>
    </row>
    <row r="296" spans="2:8" ht="13.5" x14ac:dyDescent="0.25">
      <c r="B296" s="30" t="s">
        <v>1216</v>
      </c>
      <c r="C296" s="30" t="s">
        <v>1217</v>
      </c>
      <c r="D296" s="30" t="s">
        <v>1223</v>
      </c>
      <c r="E296" s="30" t="s">
        <v>1219</v>
      </c>
      <c r="F296" s="30" t="s">
        <v>1220</v>
      </c>
      <c r="G296" s="26">
        <v>5000</v>
      </c>
      <c r="H296" s="31">
        <v>46455</v>
      </c>
    </row>
    <row r="297" spans="2:8" ht="13.5" x14ac:dyDescent="0.25">
      <c r="B297" s="30" t="s">
        <v>1216</v>
      </c>
      <c r="C297" s="30" t="s">
        <v>1217</v>
      </c>
      <c r="D297" s="30" t="s">
        <v>1224</v>
      </c>
      <c r="E297" s="30" t="s">
        <v>1219</v>
      </c>
      <c r="F297" s="30" t="s">
        <v>1220</v>
      </c>
      <c r="G297" s="26">
        <v>2500</v>
      </c>
      <c r="H297" s="31">
        <v>46373</v>
      </c>
    </row>
    <row r="298" spans="2:8" ht="13.5" x14ac:dyDescent="0.25">
      <c r="B298" s="30" t="s">
        <v>1216</v>
      </c>
      <c r="C298" s="30" t="s">
        <v>1217</v>
      </c>
      <c r="D298" s="30" t="s">
        <v>1225</v>
      </c>
      <c r="E298" s="30" t="s">
        <v>1219</v>
      </c>
      <c r="F298" s="30" t="s">
        <v>1220</v>
      </c>
      <c r="G298" s="26">
        <v>5000</v>
      </c>
      <c r="H298" s="31">
        <v>46211</v>
      </c>
    </row>
    <row r="299" spans="2:8" ht="13.5" x14ac:dyDescent="0.25">
      <c r="B299" s="104"/>
      <c r="C299" s="104"/>
      <c r="D299" s="104"/>
      <c r="E299" s="135"/>
      <c r="F299" s="104"/>
      <c r="G299" s="104"/>
      <c r="H299" s="104"/>
    </row>
    <row r="300" spans="2:8" ht="13.5" x14ac:dyDescent="0.25">
      <c r="B300" s="103" t="s">
        <v>1226</v>
      </c>
      <c r="C300" s="104"/>
      <c r="D300" s="104"/>
      <c r="E300" s="135"/>
      <c r="F300" s="104"/>
      <c r="G300" s="139"/>
      <c r="H300" s="104"/>
    </row>
    <row r="301" spans="2:8" ht="13.5" x14ac:dyDescent="0.25">
      <c r="B301" s="104"/>
      <c r="C301" s="104"/>
      <c r="D301" s="104"/>
      <c r="E301" s="135"/>
      <c r="F301" s="104"/>
      <c r="G301" s="104"/>
      <c r="H301" s="104"/>
    </row>
    <row r="302" spans="2:8" ht="13.5" x14ac:dyDescent="0.25">
      <c r="B302" s="103" t="s">
        <v>1227</v>
      </c>
      <c r="C302" s="104"/>
      <c r="D302" s="104"/>
      <c r="E302" s="135"/>
      <c r="F302" s="104"/>
      <c r="G302" s="104"/>
      <c r="H302" s="104"/>
    </row>
    <row r="303" spans="2:8" ht="13.5" x14ac:dyDescent="0.25">
      <c r="B303" s="104"/>
      <c r="C303" s="104"/>
      <c r="D303" s="104"/>
      <c r="E303" s="135"/>
      <c r="F303" s="104"/>
      <c r="G303" s="104"/>
      <c r="H303" s="104"/>
    </row>
    <row r="304" spans="2:8" ht="13.5" x14ac:dyDescent="0.25">
      <c r="B304" s="103" t="s">
        <v>1228</v>
      </c>
      <c r="C304" s="104"/>
      <c r="D304" s="104"/>
      <c r="E304" s="135"/>
      <c r="F304" s="104"/>
      <c r="G304" s="104"/>
      <c r="H304" s="104"/>
    </row>
    <row r="305" spans="2:8" ht="13.5" x14ac:dyDescent="0.25">
      <c r="B305" s="104"/>
      <c r="C305" s="104"/>
      <c r="D305" s="104"/>
      <c r="E305" s="135"/>
      <c r="F305" s="104"/>
      <c r="G305" s="104"/>
      <c r="H305" s="104"/>
    </row>
    <row r="306" spans="2:8" ht="13.5" x14ac:dyDescent="0.25">
      <c r="B306" s="103" t="s">
        <v>1229</v>
      </c>
      <c r="C306" s="104"/>
      <c r="D306" s="104"/>
      <c r="E306" s="135"/>
      <c r="F306" s="104"/>
      <c r="G306" s="104"/>
      <c r="H306" s="104"/>
    </row>
    <row r="307" spans="2:8" ht="13.5" x14ac:dyDescent="0.25">
      <c r="B307" s="104" t="s">
        <v>1230</v>
      </c>
      <c r="C307" s="104"/>
      <c r="D307" s="104"/>
      <c r="E307" s="104"/>
      <c r="F307" s="104"/>
      <c r="G307" s="104"/>
      <c r="H307" s="104"/>
    </row>
  </sheetData>
  <mergeCells count="33">
    <mergeCell ref="A1:H1"/>
    <mergeCell ref="A2:H2"/>
    <mergeCell ref="A3:H3"/>
    <mergeCell ref="B196:C196"/>
    <mergeCell ref="B202:C202"/>
    <mergeCell ref="B178:H178"/>
    <mergeCell ref="B179:H179"/>
    <mergeCell ref="B187:C187"/>
    <mergeCell ref="B188:C188"/>
    <mergeCell ref="B180:H180"/>
    <mergeCell ref="B182:H182"/>
    <mergeCell ref="B183:H183"/>
    <mergeCell ref="B185:D185"/>
    <mergeCell ref="B186:C186"/>
    <mergeCell ref="B181:H181"/>
    <mergeCell ref="B201:C201"/>
    <mergeCell ref="B206:D206"/>
    <mergeCell ref="B207:C207"/>
    <mergeCell ref="B208:C208"/>
    <mergeCell ref="B209:C209"/>
    <mergeCell ref="B203:C203"/>
    <mergeCell ref="B204:C204"/>
    <mergeCell ref="B210:C210"/>
    <mergeCell ref="B211:C211"/>
    <mergeCell ref="B212:C212"/>
    <mergeCell ref="B213:C213"/>
    <mergeCell ref="B214:C214"/>
    <mergeCell ref="B231:G231"/>
    <mergeCell ref="B232:G232"/>
    <mergeCell ref="B234:G234"/>
    <mergeCell ref="B215:C215"/>
    <mergeCell ref="B216:D216"/>
    <mergeCell ref="B218:C218"/>
  </mergeCells>
  <hyperlinks>
    <hyperlink ref="I1" location="Index!B2" display="Index" xr:uid="{B3996788-5182-40B2-A920-3E671BF84D7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C4473-6CDB-4349-B16A-7BF9D6A9A45F}">
  <sheetPr>
    <outlinePr summaryBelow="0" summaryRight="0"/>
  </sheetPr>
  <dimension ref="A1:S177"/>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687</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650000</v>
      </c>
      <c r="F7" s="49">
        <v>4839.5749999999998</v>
      </c>
      <c r="G7" s="50">
        <v>5.8301449999999998E-2</v>
      </c>
      <c r="H7" s="40" t="s">
        <v>131</v>
      </c>
    </row>
    <row r="8" spans="1:9" x14ac:dyDescent="0.2">
      <c r="A8" s="46">
        <v>2</v>
      </c>
      <c r="B8" s="47" t="s">
        <v>20</v>
      </c>
      <c r="C8" s="47" t="s">
        <v>21</v>
      </c>
      <c r="D8" s="47" t="s">
        <v>22</v>
      </c>
      <c r="E8" s="48">
        <v>950000</v>
      </c>
      <c r="F8" s="49">
        <v>3675.55</v>
      </c>
      <c r="G8" s="50">
        <v>4.4278659999999997E-2</v>
      </c>
      <c r="H8" s="40" t="s">
        <v>131</v>
      </c>
    </row>
    <row r="9" spans="1:9" x14ac:dyDescent="0.2">
      <c r="A9" s="46">
        <v>3</v>
      </c>
      <c r="B9" s="47" t="s">
        <v>49</v>
      </c>
      <c r="C9" s="47" t="s">
        <v>50</v>
      </c>
      <c r="D9" s="47" t="s">
        <v>48</v>
      </c>
      <c r="E9" s="48">
        <v>265000</v>
      </c>
      <c r="F9" s="49">
        <v>3329.46</v>
      </c>
      <c r="G9" s="50">
        <v>4.010938E-2</v>
      </c>
      <c r="H9" s="40" t="s">
        <v>131</v>
      </c>
    </row>
    <row r="10" spans="1:9" x14ac:dyDescent="0.2">
      <c r="A10" s="91">
        <v>4</v>
      </c>
      <c r="B10" s="78" t="s">
        <v>962</v>
      </c>
      <c r="C10" s="78" t="s">
        <v>963</v>
      </c>
      <c r="D10" s="78" t="s">
        <v>108</v>
      </c>
      <c r="E10" s="92">
        <v>719587</v>
      </c>
      <c r="F10" s="93">
        <v>3073.8598000000002</v>
      </c>
      <c r="G10" s="173">
        <f>F10/F128</f>
        <v>3.7030207995430449E-2</v>
      </c>
      <c r="H10" s="95" t="s">
        <v>131</v>
      </c>
    </row>
    <row r="11" spans="1:9" x14ac:dyDescent="0.2">
      <c r="A11" s="46">
        <v>5</v>
      </c>
      <c r="B11" s="47" t="s">
        <v>46</v>
      </c>
      <c r="C11" s="47" t="s">
        <v>47</v>
      </c>
      <c r="D11" s="47" t="s">
        <v>48</v>
      </c>
      <c r="E11" s="48">
        <v>297000</v>
      </c>
      <c r="F11" s="49">
        <v>2864.268</v>
      </c>
      <c r="G11" s="50">
        <v>3.4505300000000003E-2</v>
      </c>
      <c r="H11" s="40" t="s">
        <v>131</v>
      </c>
    </row>
    <row r="12" spans="1:9" x14ac:dyDescent="0.2">
      <c r="A12" s="46">
        <v>6</v>
      </c>
      <c r="B12" s="47" t="s">
        <v>688</v>
      </c>
      <c r="C12" s="47" t="s">
        <v>689</v>
      </c>
      <c r="D12" s="47" t="s">
        <v>690</v>
      </c>
      <c r="E12" s="48">
        <v>600000</v>
      </c>
      <c r="F12" s="49">
        <v>2747.4</v>
      </c>
      <c r="G12" s="50">
        <v>3.3097410000000001E-2</v>
      </c>
      <c r="H12" s="40" t="s">
        <v>131</v>
      </c>
    </row>
    <row r="13" spans="1:9" x14ac:dyDescent="0.2">
      <c r="A13" s="46">
        <v>7</v>
      </c>
      <c r="B13" s="47" t="s">
        <v>62</v>
      </c>
      <c r="C13" s="47" t="s">
        <v>63</v>
      </c>
      <c r="D13" s="47" t="s">
        <v>64</v>
      </c>
      <c r="E13" s="48">
        <v>1000000</v>
      </c>
      <c r="F13" s="49">
        <v>2654</v>
      </c>
      <c r="G13" s="50">
        <v>3.1972239999999999E-2</v>
      </c>
      <c r="H13" s="40" t="s">
        <v>131</v>
      </c>
    </row>
    <row r="14" spans="1:9" x14ac:dyDescent="0.2">
      <c r="A14" s="46">
        <v>8</v>
      </c>
      <c r="B14" s="47" t="s">
        <v>34</v>
      </c>
      <c r="C14" s="47" t="s">
        <v>35</v>
      </c>
      <c r="D14" s="47" t="s">
        <v>22</v>
      </c>
      <c r="E14" s="48">
        <v>875000</v>
      </c>
      <c r="F14" s="49">
        <v>2542.3125</v>
      </c>
      <c r="G14" s="50">
        <v>3.0626759999999999E-2</v>
      </c>
      <c r="H14" s="40" t="s">
        <v>131</v>
      </c>
    </row>
    <row r="15" spans="1:9" x14ac:dyDescent="0.2">
      <c r="A15" s="46">
        <v>9</v>
      </c>
      <c r="B15" s="47" t="s">
        <v>691</v>
      </c>
      <c r="C15" s="47" t="s">
        <v>692</v>
      </c>
      <c r="D15" s="47" t="s">
        <v>200</v>
      </c>
      <c r="E15" s="48">
        <v>213555</v>
      </c>
      <c r="F15" s="49">
        <v>2479.159995</v>
      </c>
      <c r="G15" s="50">
        <v>2.9865969999999999E-2</v>
      </c>
      <c r="H15" s="40" t="s">
        <v>131</v>
      </c>
    </row>
    <row r="16" spans="1:9" x14ac:dyDescent="0.2">
      <c r="A16" s="46">
        <v>10</v>
      </c>
      <c r="B16" s="47" t="s">
        <v>11</v>
      </c>
      <c r="C16" s="47" t="s">
        <v>12</v>
      </c>
      <c r="D16" s="47" t="s">
        <v>13</v>
      </c>
      <c r="E16" s="48">
        <v>55000</v>
      </c>
      <c r="F16" s="49">
        <v>2242.0749999999998</v>
      </c>
      <c r="G16" s="50">
        <v>2.7009849999999998E-2</v>
      </c>
      <c r="H16" s="40" t="s">
        <v>131</v>
      </c>
    </row>
    <row r="17" spans="1:8" x14ac:dyDescent="0.2">
      <c r="A17" s="46">
        <v>11</v>
      </c>
      <c r="B17" s="47" t="s">
        <v>693</v>
      </c>
      <c r="C17" s="47" t="s">
        <v>694</v>
      </c>
      <c r="D17" s="47" t="s">
        <v>200</v>
      </c>
      <c r="E17" s="48">
        <v>140000</v>
      </c>
      <c r="F17" s="49">
        <v>2077.46</v>
      </c>
      <c r="G17" s="50">
        <v>2.502677E-2</v>
      </c>
      <c r="H17" s="40" t="s">
        <v>131</v>
      </c>
    </row>
    <row r="18" spans="1:8" x14ac:dyDescent="0.2">
      <c r="A18" s="46">
        <v>12</v>
      </c>
      <c r="B18" s="47" t="s">
        <v>649</v>
      </c>
      <c r="C18" s="47" t="s">
        <v>650</v>
      </c>
      <c r="D18" s="47" t="s">
        <v>486</v>
      </c>
      <c r="E18" s="48">
        <v>700000</v>
      </c>
      <c r="F18" s="49">
        <v>2008.3</v>
      </c>
      <c r="G18" s="50">
        <v>2.4193610000000001E-2</v>
      </c>
      <c r="H18" s="40" t="s">
        <v>131</v>
      </c>
    </row>
    <row r="19" spans="1:8" x14ac:dyDescent="0.2">
      <c r="A19" s="46">
        <v>13</v>
      </c>
      <c r="B19" s="47" t="s">
        <v>99</v>
      </c>
      <c r="C19" s="47" t="s">
        <v>100</v>
      </c>
      <c r="D19" s="47" t="s">
        <v>101</v>
      </c>
      <c r="E19" s="48">
        <v>1175000</v>
      </c>
      <c r="F19" s="49">
        <v>1932.9925000000001</v>
      </c>
      <c r="G19" s="50">
        <v>2.3286399999999999E-2</v>
      </c>
      <c r="H19" s="40" t="s">
        <v>131</v>
      </c>
    </row>
    <row r="20" spans="1:8" x14ac:dyDescent="0.2">
      <c r="A20" s="46">
        <v>14</v>
      </c>
      <c r="B20" s="47" t="s">
        <v>71</v>
      </c>
      <c r="C20" s="47" t="s">
        <v>72</v>
      </c>
      <c r="D20" s="47" t="s">
        <v>38</v>
      </c>
      <c r="E20" s="48">
        <v>30000</v>
      </c>
      <c r="F20" s="49">
        <v>1764.3</v>
      </c>
      <c r="G20" s="50">
        <v>2.1254189999999999E-2</v>
      </c>
      <c r="H20" s="40" t="s">
        <v>131</v>
      </c>
    </row>
    <row r="21" spans="1:8" x14ac:dyDescent="0.2">
      <c r="A21" s="46">
        <v>15</v>
      </c>
      <c r="B21" s="47" t="s">
        <v>14</v>
      </c>
      <c r="C21" s="47" t="s">
        <v>15</v>
      </c>
      <c r="D21" s="47" t="s">
        <v>16</v>
      </c>
      <c r="E21" s="48">
        <v>95000</v>
      </c>
      <c r="F21" s="49">
        <v>1737.55</v>
      </c>
      <c r="G21" s="50">
        <v>2.093194E-2</v>
      </c>
      <c r="H21" s="40" t="s">
        <v>131</v>
      </c>
    </row>
    <row r="22" spans="1:8" x14ac:dyDescent="0.2">
      <c r="A22" s="46">
        <v>16</v>
      </c>
      <c r="B22" s="47" t="s">
        <v>510</v>
      </c>
      <c r="C22" s="47" t="s">
        <v>511</v>
      </c>
      <c r="D22" s="47" t="s">
        <v>240</v>
      </c>
      <c r="E22" s="48">
        <v>16000</v>
      </c>
      <c r="F22" s="49">
        <v>1673.6</v>
      </c>
      <c r="G22" s="50">
        <v>2.0161539999999999E-2</v>
      </c>
      <c r="H22" s="40" t="s">
        <v>131</v>
      </c>
    </row>
    <row r="23" spans="1:8" x14ac:dyDescent="0.2">
      <c r="A23" s="46">
        <v>17</v>
      </c>
      <c r="B23" s="47" t="s">
        <v>120</v>
      </c>
      <c r="C23" s="47" t="s">
        <v>121</v>
      </c>
      <c r="D23" s="47" t="s">
        <v>122</v>
      </c>
      <c r="E23" s="48">
        <v>800000</v>
      </c>
      <c r="F23" s="49">
        <v>1664.16</v>
      </c>
      <c r="G23" s="50">
        <v>2.0047820000000001E-2</v>
      </c>
      <c r="H23" s="40" t="s">
        <v>131</v>
      </c>
    </row>
    <row r="24" spans="1:8" x14ac:dyDescent="0.2">
      <c r="A24" s="46">
        <v>18</v>
      </c>
      <c r="B24" s="47" t="s">
        <v>223</v>
      </c>
      <c r="C24" s="47" t="s">
        <v>224</v>
      </c>
      <c r="D24" s="47" t="s">
        <v>19</v>
      </c>
      <c r="E24" s="48">
        <v>420000</v>
      </c>
      <c r="F24" s="49">
        <v>1654.17</v>
      </c>
      <c r="G24" s="50">
        <v>1.9927469999999999E-2</v>
      </c>
      <c r="H24" s="40" t="s">
        <v>131</v>
      </c>
    </row>
    <row r="25" spans="1:8" x14ac:dyDescent="0.2">
      <c r="A25" s="46">
        <v>19</v>
      </c>
      <c r="B25" s="47" t="s">
        <v>480</v>
      </c>
      <c r="C25" s="47" t="s">
        <v>481</v>
      </c>
      <c r="D25" s="47" t="s">
        <v>200</v>
      </c>
      <c r="E25" s="48">
        <v>135000</v>
      </c>
      <c r="F25" s="49">
        <v>1598.13</v>
      </c>
      <c r="G25" s="50">
        <v>1.9252370000000001E-2</v>
      </c>
      <c r="H25" s="40" t="s">
        <v>131</v>
      </c>
    </row>
    <row r="26" spans="1:8" x14ac:dyDescent="0.2">
      <c r="A26" s="46">
        <v>20</v>
      </c>
      <c r="B26" s="47" t="s">
        <v>695</v>
      </c>
      <c r="C26" s="47" t="s">
        <v>696</v>
      </c>
      <c r="D26" s="47" t="s">
        <v>22</v>
      </c>
      <c r="E26" s="48">
        <v>825000</v>
      </c>
      <c r="F26" s="49">
        <v>1502.2425000000001</v>
      </c>
      <c r="G26" s="50">
        <v>1.8097229999999999E-2</v>
      </c>
      <c r="H26" s="40" t="s">
        <v>131</v>
      </c>
    </row>
    <row r="27" spans="1:8" x14ac:dyDescent="0.2">
      <c r="A27" s="46">
        <v>21</v>
      </c>
      <c r="B27" s="47" t="s">
        <v>17</v>
      </c>
      <c r="C27" s="47" t="s">
        <v>18</v>
      </c>
      <c r="D27" s="47" t="s">
        <v>19</v>
      </c>
      <c r="E27" s="48">
        <v>110000</v>
      </c>
      <c r="F27" s="49">
        <v>1453.32</v>
      </c>
      <c r="G27" s="50">
        <v>1.7507869999999998E-2</v>
      </c>
      <c r="H27" s="40" t="s">
        <v>131</v>
      </c>
    </row>
    <row r="28" spans="1:8" x14ac:dyDescent="0.2">
      <c r="A28" s="46">
        <v>22</v>
      </c>
      <c r="B28" s="47" t="s">
        <v>26</v>
      </c>
      <c r="C28" s="47" t="s">
        <v>27</v>
      </c>
      <c r="D28" s="47" t="s">
        <v>28</v>
      </c>
      <c r="E28" s="48">
        <v>350000</v>
      </c>
      <c r="F28" s="49">
        <v>1437.625</v>
      </c>
      <c r="G28" s="50">
        <v>1.7318799999999999E-2</v>
      </c>
      <c r="H28" s="40" t="s">
        <v>131</v>
      </c>
    </row>
    <row r="29" spans="1:8" x14ac:dyDescent="0.2">
      <c r="A29" s="46">
        <v>23</v>
      </c>
      <c r="B29" s="47" t="s">
        <v>484</v>
      </c>
      <c r="C29" s="47" t="s">
        <v>485</v>
      </c>
      <c r="D29" s="47" t="s">
        <v>486</v>
      </c>
      <c r="E29" s="48">
        <v>65000</v>
      </c>
      <c r="F29" s="49">
        <v>1399.7750000000001</v>
      </c>
      <c r="G29" s="50">
        <v>1.6862829999999999E-2</v>
      </c>
      <c r="H29" s="40" t="s">
        <v>131</v>
      </c>
    </row>
    <row r="30" spans="1:8" x14ac:dyDescent="0.2">
      <c r="A30" s="46">
        <v>24</v>
      </c>
      <c r="B30" s="47" t="s">
        <v>697</v>
      </c>
      <c r="C30" s="47" t="s">
        <v>698</v>
      </c>
      <c r="D30" s="47" t="s">
        <v>401</v>
      </c>
      <c r="E30" s="48">
        <v>240000</v>
      </c>
      <c r="F30" s="49">
        <v>1385.16</v>
      </c>
      <c r="G30" s="50">
        <v>1.6686759999999998E-2</v>
      </c>
      <c r="H30" s="40" t="s">
        <v>131</v>
      </c>
    </row>
    <row r="31" spans="1:8" x14ac:dyDescent="0.2">
      <c r="A31" s="46">
        <v>25</v>
      </c>
      <c r="B31" s="47" t="s">
        <v>293</v>
      </c>
      <c r="C31" s="47" t="s">
        <v>294</v>
      </c>
      <c r="D31" s="47" t="s">
        <v>22</v>
      </c>
      <c r="E31" s="48">
        <v>1700000</v>
      </c>
      <c r="F31" s="49">
        <v>1340.79</v>
      </c>
      <c r="G31" s="50">
        <v>1.6152239999999998E-2</v>
      </c>
      <c r="H31" s="40" t="s">
        <v>131</v>
      </c>
    </row>
    <row r="32" spans="1:8" x14ac:dyDescent="0.2">
      <c r="A32" s="46">
        <v>26</v>
      </c>
      <c r="B32" s="47" t="s">
        <v>699</v>
      </c>
      <c r="C32" s="47" t="s">
        <v>700</v>
      </c>
      <c r="D32" s="47" t="s">
        <v>406</v>
      </c>
      <c r="E32" s="48">
        <v>23000</v>
      </c>
      <c r="F32" s="49">
        <v>1197.0350000000001</v>
      </c>
      <c r="G32" s="50">
        <v>1.442045E-2</v>
      </c>
      <c r="H32" s="40" t="s">
        <v>131</v>
      </c>
    </row>
    <row r="33" spans="1:8" x14ac:dyDescent="0.2">
      <c r="A33" s="46">
        <v>27</v>
      </c>
      <c r="B33" s="47" t="s">
        <v>338</v>
      </c>
      <c r="C33" s="47" t="s">
        <v>339</v>
      </c>
      <c r="D33" s="47" t="s">
        <v>240</v>
      </c>
      <c r="E33" s="48">
        <v>37000</v>
      </c>
      <c r="F33" s="49">
        <v>1126.8720000000001</v>
      </c>
      <c r="G33" s="50">
        <v>1.3575210000000001E-2</v>
      </c>
      <c r="H33" s="40" t="s">
        <v>131</v>
      </c>
    </row>
    <row r="34" spans="1:8" x14ac:dyDescent="0.2">
      <c r="A34" s="46">
        <v>28</v>
      </c>
      <c r="B34" s="47" t="s">
        <v>424</v>
      </c>
      <c r="C34" s="47" t="s">
        <v>425</v>
      </c>
      <c r="D34" s="47" t="s">
        <v>48</v>
      </c>
      <c r="E34" s="48">
        <v>85000</v>
      </c>
      <c r="F34" s="49">
        <v>1093.6099999999999</v>
      </c>
      <c r="G34" s="50">
        <v>1.317451E-2</v>
      </c>
      <c r="H34" s="40" t="s">
        <v>131</v>
      </c>
    </row>
    <row r="35" spans="1:8" x14ac:dyDescent="0.2">
      <c r="A35" s="46">
        <v>29</v>
      </c>
      <c r="B35" s="47" t="s">
        <v>347</v>
      </c>
      <c r="C35" s="47" t="s">
        <v>348</v>
      </c>
      <c r="D35" s="47" t="s">
        <v>83</v>
      </c>
      <c r="E35" s="48">
        <v>150000</v>
      </c>
      <c r="F35" s="49">
        <v>1092.5250000000001</v>
      </c>
      <c r="G35" s="50">
        <v>1.316144E-2</v>
      </c>
      <c r="H35" s="40" t="s">
        <v>131</v>
      </c>
    </row>
    <row r="36" spans="1:8" x14ac:dyDescent="0.2">
      <c r="A36" s="46">
        <v>30</v>
      </c>
      <c r="B36" s="47" t="s">
        <v>314</v>
      </c>
      <c r="C36" s="47" t="s">
        <v>315</v>
      </c>
      <c r="D36" s="47" t="s">
        <v>177</v>
      </c>
      <c r="E36" s="48">
        <v>115000</v>
      </c>
      <c r="F36" s="49">
        <v>1089.2225000000001</v>
      </c>
      <c r="G36" s="50">
        <v>1.312166E-2</v>
      </c>
      <c r="H36" s="40" t="s">
        <v>131</v>
      </c>
    </row>
    <row r="37" spans="1:8" x14ac:dyDescent="0.2">
      <c r="A37" s="46">
        <v>31</v>
      </c>
      <c r="B37" s="47" t="s">
        <v>701</v>
      </c>
      <c r="C37" s="47" t="s">
        <v>702</v>
      </c>
      <c r="D37" s="47" t="s">
        <v>19</v>
      </c>
      <c r="E37" s="48">
        <v>575000</v>
      </c>
      <c r="F37" s="49">
        <v>1053.5150000000001</v>
      </c>
      <c r="G37" s="50">
        <v>1.26915E-2</v>
      </c>
      <c r="H37" s="40" t="s">
        <v>131</v>
      </c>
    </row>
    <row r="38" spans="1:8" x14ac:dyDescent="0.2">
      <c r="A38" s="46">
        <v>32</v>
      </c>
      <c r="B38" s="47" t="s">
        <v>703</v>
      </c>
      <c r="C38" s="47" t="s">
        <v>704</v>
      </c>
      <c r="D38" s="47" t="s">
        <v>64</v>
      </c>
      <c r="E38" s="48">
        <v>220000</v>
      </c>
      <c r="F38" s="49">
        <v>1047.53</v>
      </c>
      <c r="G38" s="50">
        <v>1.2619399999999999E-2</v>
      </c>
      <c r="H38" s="40" t="s">
        <v>131</v>
      </c>
    </row>
    <row r="39" spans="1:8" x14ac:dyDescent="0.2">
      <c r="A39" s="46">
        <v>33</v>
      </c>
      <c r="B39" s="47" t="s">
        <v>426</v>
      </c>
      <c r="C39" s="47" t="s">
        <v>427</v>
      </c>
      <c r="D39" s="47" t="s">
        <v>190</v>
      </c>
      <c r="E39" s="48">
        <v>200000</v>
      </c>
      <c r="F39" s="49">
        <v>1029.5999999999999</v>
      </c>
      <c r="G39" s="50">
        <v>1.24034E-2</v>
      </c>
      <c r="H39" s="40" t="s">
        <v>131</v>
      </c>
    </row>
    <row r="40" spans="1:8" x14ac:dyDescent="0.2">
      <c r="A40" s="46">
        <v>34</v>
      </c>
      <c r="B40" s="47" t="s">
        <v>340</v>
      </c>
      <c r="C40" s="47" t="s">
        <v>341</v>
      </c>
      <c r="D40" s="47" t="s">
        <v>48</v>
      </c>
      <c r="E40" s="48">
        <v>360000</v>
      </c>
      <c r="F40" s="49">
        <v>966.6</v>
      </c>
      <c r="G40" s="50">
        <v>1.1644450000000001E-2</v>
      </c>
      <c r="H40" s="40" t="s">
        <v>131</v>
      </c>
    </row>
    <row r="41" spans="1:8" x14ac:dyDescent="0.2">
      <c r="A41" s="46">
        <v>35</v>
      </c>
      <c r="B41" s="47" t="s">
        <v>495</v>
      </c>
      <c r="C41" s="47" t="s">
        <v>496</v>
      </c>
      <c r="D41" s="47" t="s">
        <v>205</v>
      </c>
      <c r="E41" s="48">
        <v>50000</v>
      </c>
      <c r="F41" s="49">
        <v>899.6</v>
      </c>
      <c r="G41" s="50">
        <v>1.0837309999999999E-2</v>
      </c>
      <c r="H41" s="40" t="s">
        <v>131</v>
      </c>
    </row>
    <row r="42" spans="1:8" x14ac:dyDescent="0.2">
      <c r="A42" s="46">
        <v>36</v>
      </c>
      <c r="B42" s="47" t="s">
        <v>705</v>
      </c>
      <c r="C42" s="47" t="s">
        <v>706</v>
      </c>
      <c r="D42" s="47" t="s">
        <v>240</v>
      </c>
      <c r="E42" s="48">
        <v>18000</v>
      </c>
      <c r="F42" s="49">
        <v>882.54</v>
      </c>
      <c r="G42" s="50">
        <v>1.063179E-2</v>
      </c>
      <c r="H42" s="40" t="s">
        <v>131</v>
      </c>
    </row>
    <row r="43" spans="1:8" x14ac:dyDescent="0.2">
      <c r="A43" s="46">
        <v>37</v>
      </c>
      <c r="B43" s="47" t="s">
        <v>707</v>
      </c>
      <c r="C43" s="47" t="s">
        <v>708</v>
      </c>
      <c r="D43" s="47" t="s">
        <v>19</v>
      </c>
      <c r="E43" s="48">
        <v>625000</v>
      </c>
      <c r="F43" s="49">
        <v>876.5</v>
      </c>
      <c r="G43" s="50">
        <v>1.055903E-2</v>
      </c>
      <c r="H43" s="40" t="s">
        <v>131</v>
      </c>
    </row>
    <row r="44" spans="1:8" x14ac:dyDescent="0.2">
      <c r="A44" s="46">
        <v>38</v>
      </c>
      <c r="B44" s="47" t="s">
        <v>476</v>
      </c>
      <c r="C44" s="47" t="s">
        <v>477</v>
      </c>
      <c r="D44" s="47" t="s">
        <v>48</v>
      </c>
      <c r="E44" s="48">
        <v>225000</v>
      </c>
      <c r="F44" s="49">
        <v>864.45</v>
      </c>
      <c r="G44" s="50">
        <v>1.041387E-2</v>
      </c>
      <c r="H44" s="40" t="s">
        <v>131</v>
      </c>
    </row>
    <row r="45" spans="1:8" x14ac:dyDescent="0.2">
      <c r="A45" s="46">
        <v>39</v>
      </c>
      <c r="B45" s="47" t="s">
        <v>23</v>
      </c>
      <c r="C45" s="47" t="s">
        <v>24</v>
      </c>
      <c r="D45" s="47" t="s">
        <v>25</v>
      </c>
      <c r="E45" s="48">
        <v>7500</v>
      </c>
      <c r="F45" s="49">
        <v>861.15</v>
      </c>
      <c r="G45" s="50">
        <v>1.0374110000000001E-2</v>
      </c>
      <c r="H45" s="40" t="s">
        <v>131</v>
      </c>
    </row>
    <row r="46" spans="1:8" x14ac:dyDescent="0.2">
      <c r="A46" s="46">
        <v>40</v>
      </c>
      <c r="B46" s="47" t="s">
        <v>677</v>
      </c>
      <c r="C46" s="47" t="s">
        <v>678</v>
      </c>
      <c r="D46" s="47" t="s">
        <v>28</v>
      </c>
      <c r="E46" s="48">
        <v>20000</v>
      </c>
      <c r="F46" s="49">
        <v>860.76</v>
      </c>
      <c r="G46" s="50">
        <v>1.0369410000000001E-2</v>
      </c>
      <c r="H46" s="40" t="s">
        <v>131</v>
      </c>
    </row>
    <row r="47" spans="1:8" x14ac:dyDescent="0.2">
      <c r="A47" s="46">
        <v>41</v>
      </c>
      <c r="B47" s="47" t="s">
        <v>198</v>
      </c>
      <c r="C47" s="47" t="s">
        <v>199</v>
      </c>
      <c r="D47" s="47" t="s">
        <v>200</v>
      </c>
      <c r="E47" s="48">
        <v>60000</v>
      </c>
      <c r="F47" s="49">
        <v>853.08</v>
      </c>
      <c r="G47" s="50">
        <v>1.027689E-2</v>
      </c>
      <c r="H47" s="40" t="s">
        <v>131</v>
      </c>
    </row>
    <row r="48" spans="1:8" x14ac:dyDescent="0.2">
      <c r="A48" s="91">
        <v>42</v>
      </c>
      <c r="B48" s="78" t="s">
        <v>964</v>
      </c>
      <c r="C48" s="78" t="s">
        <v>965</v>
      </c>
      <c r="D48" s="78" t="s">
        <v>108</v>
      </c>
      <c r="E48" s="92">
        <v>262787</v>
      </c>
      <c r="F48" s="93">
        <v>837.97519999999997</v>
      </c>
      <c r="G48" s="173">
        <f>F48/F128</f>
        <v>1.0094928841911537E-2</v>
      </c>
      <c r="H48" s="95" t="s">
        <v>131</v>
      </c>
    </row>
    <row r="49" spans="1:8" x14ac:dyDescent="0.2">
      <c r="A49" s="46">
        <v>43</v>
      </c>
      <c r="B49" s="47" t="s">
        <v>270</v>
      </c>
      <c r="C49" s="47" t="s">
        <v>271</v>
      </c>
      <c r="D49" s="47" t="s">
        <v>251</v>
      </c>
      <c r="E49" s="48">
        <v>200000</v>
      </c>
      <c r="F49" s="49">
        <v>798.2</v>
      </c>
      <c r="G49" s="50">
        <v>9.6157699999999992E-3</v>
      </c>
      <c r="H49" s="40" t="s">
        <v>131</v>
      </c>
    </row>
    <row r="50" spans="1:8" x14ac:dyDescent="0.2">
      <c r="A50" s="46">
        <v>44</v>
      </c>
      <c r="B50" s="47" t="s">
        <v>709</v>
      </c>
      <c r="C50" s="47" t="s">
        <v>710</v>
      </c>
      <c r="D50" s="47" t="s">
        <v>200</v>
      </c>
      <c r="E50" s="48">
        <v>35000</v>
      </c>
      <c r="F50" s="49">
        <v>790.61500000000001</v>
      </c>
      <c r="G50" s="50">
        <v>9.5243900000000006E-3</v>
      </c>
      <c r="H50" s="40" t="s">
        <v>131</v>
      </c>
    </row>
    <row r="51" spans="1:8" x14ac:dyDescent="0.2">
      <c r="A51" s="46">
        <v>45</v>
      </c>
      <c r="B51" s="47" t="s">
        <v>711</v>
      </c>
      <c r="C51" s="47" t="s">
        <v>712</v>
      </c>
      <c r="D51" s="47" t="s">
        <v>251</v>
      </c>
      <c r="E51" s="48">
        <v>75000</v>
      </c>
      <c r="F51" s="49">
        <v>771.97500000000002</v>
      </c>
      <c r="G51" s="50">
        <v>9.2998400000000002E-3</v>
      </c>
      <c r="H51" s="40" t="s">
        <v>131</v>
      </c>
    </row>
    <row r="52" spans="1:8" x14ac:dyDescent="0.2">
      <c r="A52" s="46">
        <v>46</v>
      </c>
      <c r="B52" s="47" t="s">
        <v>713</v>
      </c>
      <c r="C52" s="47" t="s">
        <v>714</v>
      </c>
      <c r="D52" s="47" t="s">
        <v>115</v>
      </c>
      <c r="E52" s="48">
        <v>25000</v>
      </c>
      <c r="F52" s="49">
        <v>667.9</v>
      </c>
      <c r="G52" s="50">
        <v>8.0460700000000007E-3</v>
      </c>
      <c r="H52" s="40" t="s">
        <v>131</v>
      </c>
    </row>
    <row r="53" spans="1:8" x14ac:dyDescent="0.2">
      <c r="A53" s="46">
        <v>47</v>
      </c>
      <c r="B53" s="47" t="s">
        <v>175</v>
      </c>
      <c r="C53" s="47" t="s">
        <v>176</v>
      </c>
      <c r="D53" s="47" t="s">
        <v>177</v>
      </c>
      <c r="E53" s="48">
        <v>200000</v>
      </c>
      <c r="F53" s="49">
        <v>607.29999999999995</v>
      </c>
      <c r="G53" s="50">
        <v>7.3160300000000003E-3</v>
      </c>
      <c r="H53" s="40" t="s">
        <v>131</v>
      </c>
    </row>
    <row r="54" spans="1:8" x14ac:dyDescent="0.2">
      <c r="A54" s="46">
        <v>48</v>
      </c>
      <c r="B54" s="47" t="s">
        <v>455</v>
      </c>
      <c r="C54" s="47" t="s">
        <v>456</v>
      </c>
      <c r="D54" s="47" t="s">
        <v>174</v>
      </c>
      <c r="E54" s="48">
        <v>61000</v>
      </c>
      <c r="F54" s="49">
        <v>573.827</v>
      </c>
      <c r="G54" s="50">
        <v>6.9127900000000003E-3</v>
      </c>
      <c r="H54" s="40" t="s">
        <v>131</v>
      </c>
    </row>
    <row r="55" spans="1:8" x14ac:dyDescent="0.2">
      <c r="A55" s="46">
        <v>49</v>
      </c>
      <c r="B55" s="47" t="s">
        <v>651</v>
      </c>
      <c r="C55" s="47" t="s">
        <v>652</v>
      </c>
      <c r="D55" s="47" t="s">
        <v>177</v>
      </c>
      <c r="E55" s="48">
        <v>150000</v>
      </c>
      <c r="F55" s="49">
        <v>506.47500000000002</v>
      </c>
      <c r="G55" s="50">
        <v>6.1014099999999998E-3</v>
      </c>
      <c r="H55" s="40" t="s">
        <v>131</v>
      </c>
    </row>
    <row r="56" spans="1:8" x14ac:dyDescent="0.2">
      <c r="A56" s="46">
        <v>50</v>
      </c>
      <c r="B56" s="47" t="s">
        <v>715</v>
      </c>
      <c r="C56" s="47" t="s">
        <v>716</v>
      </c>
      <c r="D56" s="47" t="s">
        <v>13</v>
      </c>
      <c r="E56" s="48">
        <v>200000</v>
      </c>
      <c r="F56" s="49">
        <v>463.4</v>
      </c>
      <c r="G56" s="50">
        <v>5.5824899999999998E-3</v>
      </c>
      <c r="H56" s="40" t="s">
        <v>131</v>
      </c>
    </row>
    <row r="57" spans="1:8" x14ac:dyDescent="0.2">
      <c r="A57" s="46">
        <v>51</v>
      </c>
      <c r="B57" s="47" t="s">
        <v>493</v>
      </c>
      <c r="C57" s="47" t="s">
        <v>494</v>
      </c>
      <c r="D57" s="47" t="s">
        <v>240</v>
      </c>
      <c r="E57" s="48">
        <v>3500</v>
      </c>
      <c r="F57" s="49">
        <v>459.44499999999999</v>
      </c>
      <c r="G57" s="50">
        <v>5.53485E-3</v>
      </c>
      <c r="H57" s="40" t="s">
        <v>131</v>
      </c>
    </row>
    <row r="58" spans="1:8" x14ac:dyDescent="0.2">
      <c r="A58" s="46">
        <v>52</v>
      </c>
      <c r="B58" s="47" t="s">
        <v>717</v>
      </c>
      <c r="C58" s="47" t="s">
        <v>718</v>
      </c>
      <c r="D58" s="47" t="s">
        <v>185</v>
      </c>
      <c r="E58" s="48">
        <v>10000</v>
      </c>
      <c r="F58" s="49">
        <v>450.95</v>
      </c>
      <c r="G58" s="50">
        <v>5.4325099999999998E-3</v>
      </c>
      <c r="H58" s="40" t="s">
        <v>131</v>
      </c>
    </row>
    <row r="59" spans="1:8" x14ac:dyDescent="0.2">
      <c r="A59" s="46">
        <v>53</v>
      </c>
      <c r="B59" s="47" t="s">
        <v>719</v>
      </c>
      <c r="C59" s="47" t="s">
        <v>720</v>
      </c>
      <c r="D59" s="47" t="s">
        <v>205</v>
      </c>
      <c r="E59" s="48">
        <v>11397</v>
      </c>
      <c r="F59" s="49">
        <v>352.97648700000002</v>
      </c>
      <c r="G59" s="50">
        <v>4.25224E-3</v>
      </c>
      <c r="H59" s="40" t="s">
        <v>131</v>
      </c>
    </row>
    <row r="60" spans="1:8" x14ac:dyDescent="0.2">
      <c r="A60" s="46">
        <v>54</v>
      </c>
      <c r="B60" s="47" t="s">
        <v>478</v>
      </c>
      <c r="C60" s="47" t="s">
        <v>479</v>
      </c>
      <c r="D60" s="47" t="s">
        <v>177</v>
      </c>
      <c r="E60" s="48">
        <v>30000</v>
      </c>
      <c r="F60" s="49">
        <v>272.47500000000002</v>
      </c>
      <c r="G60" s="50">
        <v>3.2824600000000001E-3</v>
      </c>
      <c r="H60" s="40" t="s">
        <v>131</v>
      </c>
    </row>
    <row r="61" spans="1:8" x14ac:dyDescent="0.2">
      <c r="A61" s="46">
        <v>55</v>
      </c>
      <c r="B61" s="47" t="s">
        <v>518</v>
      </c>
      <c r="C61" s="47" t="s">
        <v>519</v>
      </c>
      <c r="D61" s="47" t="s">
        <v>406</v>
      </c>
      <c r="E61" s="48">
        <v>65000</v>
      </c>
      <c r="F61" s="49">
        <v>17.543500000000002</v>
      </c>
      <c r="G61" s="50">
        <v>2.1133999999999999E-4</v>
      </c>
      <c r="H61" s="40" t="s">
        <v>131</v>
      </c>
    </row>
    <row r="62" spans="1:8" x14ac:dyDescent="0.2">
      <c r="A62" s="51"/>
      <c r="B62" s="51"/>
      <c r="C62" s="52" t="s">
        <v>130</v>
      </c>
      <c r="D62" s="51"/>
      <c r="E62" s="51" t="s">
        <v>131</v>
      </c>
      <c r="F62" s="53">
        <f>SUM(F7:F61)</f>
        <v>78442.881982000035</v>
      </c>
      <c r="G62" s="54">
        <f>SUM(G7:G61)</f>
        <v>0.94498661683734186</v>
      </c>
      <c r="H62" s="40" t="s">
        <v>131</v>
      </c>
    </row>
    <row r="63" spans="1:8" x14ac:dyDescent="0.2">
      <c r="A63" s="51"/>
      <c r="B63" s="51"/>
      <c r="C63" s="55"/>
      <c r="D63" s="51"/>
      <c r="E63" s="51"/>
      <c r="F63" s="56"/>
      <c r="G63" s="56"/>
      <c r="H63" s="40" t="s">
        <v>131</v>
      </c>
    </row>
    <row r="64" spans="1:8" x14ac:dyDescent="0.2">
      <c r="A64" s="51"/>
      <c r="B64" s="51"/>
      <c r="C64" s="52" t="s">
        <v>132</v>
      </c>
      <c r="D64" s="51"/>
      <c r="E64" s="51"/>
      <c r="F64" s="51"/>
      <c r="G64" s="51"/>
      <c r="H64" s="40" t="s">
        <v>131</v>
      </c>
    </row>
    <row r="65" spans="1:8" x14ac:dyDescent="0.2">
      <c r="A65" s="51"/>
      <c r="B65" s="51"/>
      <c r="C65" s="52" t="s">
        <v>130</v>
      </c>
      <c r="D65" s="51"/>
      <c r="E65" s="51" t="s">
        <v>131</v>
      </c>
      <c r="F65" s="57" t="s">
        <v>133</v>
      </c>
      <c r="G65" s="54">
        <v>0</v>
      </c>
      <c r="H65" s="40" t="s">
        <v>131</v>
      </c>
    </row>
    <row r="66" spans="1:8" x14ac:dyDescent="0.2">
      <c r="A66" s="51"/>
      <c r="B66" s="51"/>
      <c r="C66" s="55"/>
      <c r="D66" s="51"/>
      <c r="E66" s="51"/>
      <c r="F66" s="56"/>
      <c r="G66" s="56"/>
      <c r="H66" s="40" t="s">
        <v>131</v>
      </c>
    </row>
    <row r="67" spans="1:8" x14ac:dyDescent="0.2">
      <c r="A67" s="51"/>
      <c r="B67" s="51"/>
      <c r="C67" s="52" t="s">
        <v>134</v>
      </c>
      <c r="D67" s="51"/>
      <c r="E67" s="51"/>
      <c r="F67" s="51"/>
      <c r="G67" s="51"/>
      <c r="H67" s="40" t="s">
        <v>131</v>
      </c>
    </row>
    <row r="68" spans="1:8" x14ac:dyDescent="0.2">
      <c r="A68" s="146">
        <v>1</v>
      </c>
      <c r="B68" s="147" t="s">
        <v>722</v>
      </c>
      <c r="C68" s="78" t="s">
        <v>1067</v>
      </c>
      <c r="D68" s="147"/>
      <c r="E68" s="150">
        <v>200000</v>
      </c>
      <c r="F68" s="151">
        <v>1.9999999999999999E-6</v>
      </c>
      <c r="G68" s="153" t="s">
        <v>129</v>
      </c>
      <c r="H68" s="95" t="s">
        <v>131</v>
      </c>
    </row>
    <row r="69" spans="1:8" x14ac:dyDescent="0.2">
      <c r="A69" s="146">
        <v>2</v>
      </c>
      <c r="B69" s="147" t="s">
        <v>724</v>
      </c>
      <c r="C69" s="78" t="s">
        <v>1068</v>
      </c>
      <c r="D69" s="147"/>
      <c r="E69" s="150">
        <v>50000</v>
      </c>
      <c r="F69" s="151">
        <v>4.9999999999999998E-7</v>
      </c>
      <c r="G69" s="153" t="s">
        <v>129</v>
      </c>
      <c r="H69" s="95" t="s">
        <v>131</v>
      </c>
    </row>
    <row r="70" spans="1:8" x14ac:dyDescent="0.2">
      <c r="A70" s="146">
        <v>3</v>
      </c>
      <c r="B70" s="147" t="s">
        <v>723</v>
      </c>
      <c r="C70" s="78" t="s">
        <v>1069</v>
      </c>
      <c r="D70" s="147"/>
      <c r="E70" s="150">
        <v>50000</v>
      </c>
      <c r="F70" s="151">
        <v>4.9999999999999998E-7</v>
      </c>
      <c r="G70" s="153" t="s">
        <v>129</v>
      </c>
      <c r="H70" s="95" t="s">
        <v>131</v>
      </c>
    </row>
    <row r="71" spans="1:8" x14ac:dyDescent="0.2">
      <c r="A71" s="146">
        <v>4</v>
      </c>
      <c r="B71" s="147" t="s">
        <v>721</v>
      </c>
      <c r="C71" s="78" t="s">
        <v>1070</v>
      </c>
      <c r="D71" s="147"/>
      <c r="E71" s="150">
        <v>20</v>
      </c>
      <c r="F71" s="151">
        <v>0</v>
      </c>
      <c r="G71" s="153" t="s">
        <v>129</v>
      </c>
      <c r="H71" s="95"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135</v>
      </c>
      <c r="D74" s="51"/>
      <c r="E74" s="51"/>
      <c r="F74" s="51"/>
      <c r="G74" s="51"/>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136</v>
      </c>
      <c r="D77" s="51"/>
      <c r="E77" s="51"/>
      <c r="F77" s="56"/>
      <c r="G77" s="56"/>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137</v>
      </c>
      <c r="D80" s="51"/>
      <c r="E80" s="51"/>
      <c r="F80" s="56"/>
      <c r="G80" s="56"/>
      <c r="H80" s="40" t="s">
        <v>131</v>
      </c>
    </row>
    <row r="81" spans="1:8" x14ac:dyDescent="0.2">
      <c r="A81" s="51"/>
      <c r="B81" s="51"/>
      <c r="C81" s="52" t="s">
        <v>130</v>
      </c>
      <c r="D81" s="51"/>
      <c r="E81" s="51" t="s">
        <v>131</v>
      </c>
      <c r="F81" s="57" t="s">
        <v>133</v>
      </c>
      <c r="G81" s="54">
        <v>0</v>
      </c>
      <c r="H81" s="40" t="s">
        <v>131</v>
      </c>
    </row>
    <row r="82" spans="1:8" x14ac:dyDescent="0.2">
      <c r="A82" s="51"/>
      <c r="B82" s="51"/>
      <c r="C82" s="55"/>
      <c r="D82" s="51"/>
      <c r="E82" s="51"/>
      <c r="F82" s="56"/>
      <c r="G82" s="56"/>
      <c r="H82" s="40" t="s">
        <v>131</v>
      </c>
    </row>
    <row r="83" spans="1:8" x14ac:dyDescent="0.2">
      <c r="A83" s="51"/>
      <c r="B83" s="51"/>
      <c r="C83" s="52" t="s">
        <v>138</v>
      </c>
      <c r="D83" s="51"/>
      <c r="E83" s="51"/>
      <c r="F83" s="53">
        <f>F72+F62</f>
        <v>78442.881982000035</v>
      </c>
      <c r="G83" s="54">
        <f>G62+G72</f>
        <v>0.94498661683734186</v>
      </c>
      <c r="H83" s="40" t="s">
        <v>131</v>
      </c>
    </row>
    <row r="84" spans="1:8" x14ac:dyDescent="0.2">
      <c r="A84" s="51"/>
      <c r="B84" s="51"/>
      <c r="C84" s="55"/>
      <c r="D84" s="51"/>
      <c r="E84" s="51"/>
      <c r="F84" s="56"/>
      <c r="G84" s="56"/>
      <c r="H84" s="40" t="s">
        <v>131</v>
      </c>
    </row>
    <row r="85" spans="1:8" x14ac:dyDescent="0.2">
      <c r="A85" s="51"/>
      <c r="B85" s="51"/>
      <c r="C85" s="52" t="s">
        <v>139</v>
      </c>
      <c r="D85" s="51"/>
      <c r="E85" s="51"/>
      <c r="F85" s="56"/>
      <c r="G85" s="56"/>
      <c r="H85" s="40" t="s">
        <v>131</v>
      </c>
    </row>
    <row r="86" spans="1:8" x14ac:dyDescent="0.2">
      <c r="A86" s="51"/>
      <c r="B86" s="51"/>
      <c r="C86" s="52" t="s">
        <v>10</v>
      </c>
      <c r="D86" s="51"/>
      <c r="E86" s="51"/>
      <c r="F86" s="56"/>
      <c r="G86" s="56"/>
      <c r="H86" s="40" t="s">
        <v>131</v>
      </c>
    </row>
    <row r="87" spans="1:8" x14ac:dyDescent="0.2">
      <c r="A87" s="51"/>
      <c r="B87" s="51"/>
      <c r="C87" s="52" t="s">
        <v>130</v>
      </c>
      <c r="D87" s="51"/>
      <c r="E87" s="51" t="s">
        <v>131</v>
      </c>
      <c r="F87" s="57" t="s">
        <v>133</v>
      </c>
      <c r="G87" s="54">
        <v>0</v>
      </c>
      <c r="H87" s="40" t="s">
        <v>131</v>
      </c>
    </row>
    <row r="88" spans="1:8" x14ac:dyDescent="0.2">
      <c r="A88" s="51"/>
      <c r="B88" s="51"/>
      <c r="C88" s="55"/>
      <c r="D88" s="51"/>
      <c r="E88" s="51"/>
      <c r="F88" s="56"/>
      <c r="G88" s="56"/>
      <c r="H88" s="40" t="s">
        <v>131</v>
      </c>
    </row>
    <row r="89" spans="1:8" x14ac:dyDescent="0.2">
      <c r="A89" s="51"/>
      <c r="B89" s="51"/>
      <c r="C89" s="52" t="s">
        <v>140</v>
      </c>
      <c r="D89" s="51"/>
      <c r="E89" s="51"/>
      <c r="F89" s="51"/>
      <c r="G89" s="51"/>
      <c r="H89" s="40" t="s">
        <v>131</v>
      </c>
    </row>
    <row r="90" spans="1:8" x14ac:dyDescent="0.2">
      <c r="A90" s="51"/>
      <c r="B90" s="51"/>
      <c r="C90" s="52" t="s">
        <v>130</v>
      </c>
      <c r="D90" s="51"/>
      <c r="E90" s="51" t="s">
        <v>131</v>
      </c>
      <c r="F90" s="57" t="s">
        <v>133</v>
      </c>
      <c r="G90" s="54">
        <v>0</v>
      </c>
      <c r="H90" s="40" t="s">
        <v>131</v>
      </c>
    </row>
    <row r="91" spans="1:8" x14ac:dyDescent="0.2">
      <c r="A91" s="51"/>
      <c r="B91" s="51"/>
      <c r="C91" s="55"/>
      <c r="D91" s="51"/>
      <c r="E91" s="51"/>
      <c r="F91" s="56"/>
      <c r="G91" s="56"/>
      <c r="H91" s="40" t="s">
        <v>131</v>
      </c>
    </row>
    <row r="92" spans="1:8" x14ac:dyDescent="0.2">
      <c r="A92" s="51"/>
      <c r="B92" s="51"/>
      <c r="C92" s="52" t="s">
        <v>141</v>
      </c>
      <c r="D92" s="51"/>
      <c r="E92" s="51"/>
      <c r="F92" s="51"/>
      <c r="G92" s="51"/>
      <c r="H92" s="40" t="s">
        <v>131</v>
      </c>
    </row>
    <row r="93" spans="1:8" x14ac:dyDescent="0.2">
      <c r="A93" s="51"/>
      <c r="B93" s="51"/>
      <c r="C93" s="52" t="s">
        <v>130</v>
      </c>
      <c r="D93" s="51"/>
      <c r="E93" s="51" t="s">
        <v>131</v>
      </c>
      <c r="F93" s="57" t="s">
        <v>133</v>
      </c>
      <c r="G93" s="54">
        <v>0</v>
      </c>
      <c r="H93" s="40" t="s">
        <v>131</v>
      </c>
    </row>
    <row r="94" spans="1:8" x14ac:dyDescent="0.2">
      <c r="A94" s="51"/>
      <c r="B94" s="51"/>
      <c r="C94" s="55"/>
      <c r="D94" s="51"/>
      <c r="E94" s="51"/>
      <c r="F94" s="56"/>
      <c r="G94" s="56"/>
      <c r="H94" s="40" t="s">
        <v>131</v>
      </c>
    </row>
    <row r="95" spans="1:8" x14ac:dyDescent="0.2">
      <c r="A95" s="51"/>
      <c r="B95" s="51"/>
      <c r="C95" s="52" t="s">
        <v>142</v>
      </c>
      <c r="D95" s="51"/>
      <c r="E95" s="51"/>
      <c r="F95" s="56"/>
      <c r="G95" s="56"/>
      <c r="H95" s="40" t="s">
        <v>131</v>
      </c>
    </row>
    <row r="96" spans="1:8" x14ac:dyDescent="0.2">
      <c r="A96" s="51"/>
      <c r="B96" s="51"/>
      <c r="C96" s="52" t="s">
        <v>130</v>
      </c>
      <c r="D96" s="51"/>
      <c r="E96" s="51" t="s">
        <v>131</v>
      </c>
      <c r="F96" s="57" t="s">
        <v>133</v>
      </c>
      <c r="G96" s="54">
        <v>0</v>
      </c>
      <c r="H96" s="40" t="s">
        <v>131</v>
      </c>
    </row>
    <row r="97" spans="1:8" x14ac:dyDescent="0.2">
      <c r="A97" s="51"/>
      <c r="B97" s="51"/>
      <c r="C97" s="55"/>
      <c r="D97" s="51"/>
      <c r="E97" s="51"/>
      <c r="F97" s="56"/>
      <c r="G97" s="56"/>
      <c r="H97" s="40" t="s">
        <v>131</v>
      </c>
    </row>
    <row r="98" spans="1:8" x14ac:dyDescent="0.2">
      <c r="A98" s="51"/>
      <c r="B98" s="51"/>
      <c r="C98" s="52" t="s">
        <v>143</v>
      </c>
      <c r="D98" s="51"/>
      <c r="E98" s="51"/>
      <c r="F98" s="53">
        <v>0</v>
      </c>
      <c r="G98" s="54">
        <v>0</v>
      </c>
      <c r="H98" s="40" t="s">
        <v>131</v>
      </c>
    </row>
    <row r="99" spans="1:8" x14ac:dyDescent="0.2">
      <c r="A99" s="51"/>
      <c r="B99" s="51"/>
      <c r="C99" s="55"/>
      <c r="D99" s="51"/>
      <c r="E99" s="51"/>
      <c r="F99" s="56"/>
      <c r="G99" s="56"/>
      <c r="H99" s="40" t="s">
        <v>131</v>
      </c>
    </row>
    <row r="100" spans="1:8" x14ac:dyDescent="0.2">
      <c r="A100" s="51"/>
      <c r="B100" s="51"/>
      <c r="C100" s="52" t="s">
        <v>144</v>
      </c>
      <c r="D100" s="51"/>
      <c r="E100" s="51"/>
      <c r="F100" s="56"/>
      <c r="G100" s="56"/>
      <c r="H100" s="40" t="s">
        <v>131</v>
      </c>
    </row>
    <row r="101" spans="1:8" x14ac:dyDescent="0.2">
      <c r="A101" s="51"/>
      <c r="B101" s="51"/>
      <c r="C101" s="52" t="s">
        <v>145</v>
      </c>
      <c r="D101" s="51"/>
      <c r="E101" s="51"/>
      <c r="F101" s="56"/>
      <c r="G101" s="56"/>
      <c r="H101" s="40" t="s">
        <v>131</v>
      </c>
    </row>
    <row r="102" spans="1:8" x14ac:dyDescent="0.2">
      <c r="A102" s="51"/>
      <c r="B102" s="51"/>
      <c r="C102" s="52" t="s">
        <v>130</v>
      </c>
      <c r="D102" s="51"/>
      <c r="E102" s="51" t="s">
        <v>131</v>
      </c>
      <c r="F102" s="57" t="s">
        <v>133</v>
      </c>
      <c r="G102" s="54">
        <v>0</v>
      </c>
      <c r="H102" s="40" t="s">
        <v>131</v>
      </c>
    </row>
    <row r="103" spans="1:8" x14ac:dyDescent="0.2">
      <c r="A103" s="51"/>
      <c r="B103" s="51"/>
      <c r="C103" s="55"/>
      <c r="D103" s="51"/>
      <c r="E103" s="51"/>
      <c r="F103" s="56"/>
      <c r="G103" s="56"/>
      <c r="H103" s="40" t="s">
        <v>131</v>
      </c>
    </row>
    <row r="104" spans="1:8" x14ac:dyDescent="0.2">
      <c r="A104" s="51"/>
      <c r="B104" s="51"/>
      <c r="C104" s="52" t="s">
        <v>146</v>
      </c>
      <c r="D104" s="51"/>
      <c r="E104" s="51"/>
      <c r="F104" s="56"/>
      <c r="G104" s="56"/>
      <c r="H104" s="40" t="s">
        <v>131</v>
      </c>
    </row>
    <row r="105" spans="1:8" x14ac:dyDescent="0.2">
      <c r="A105" s="51"/>
      <c r="B105" s="51"/>
      <c r="C105" s="52" t="s">
        <v>130</v>
      </c>
      <c r="D105" s="51"/>
      <c r="E105" s="51" t="s">
        <v>131</v>
      </c>
      <c r="F105" s="57" t="s">
        <v>133</v>
      </c>
      <c r="G105" s="54">
        <v>0</v>
      </c>
      <c r="H105" s="40" t="s">
        <v>131</v>
      </c>
    </row>
    <row r="106" spans="1:8" x14ac:dyDescent="0.2">
      <c r="A106" s="51"/>
      <c r="B106" s="51"/>
      <c r="C106" s="55"/>
      <c r="D106" s="51"/>
      <c r="E106" s="51"/>
      <c r="F106" s="56"/>
      <c r="G106" s="56"/>
      <c r="H106" s="40" t="s">
        <v>131</v>
      </c>
    </row>
    <row r="107" spans="1:8" x14ac:dyDescent="0.2">
      <c r="A107" s="51"/>
      <c r="B107" s="51"/>
      <c r="C107" s="52" t="s">
        <v>147</v>
      </c>
      <c r="D107" s="51"/>
      <c r="E107" s="51"/>
      <c r="F107" s="56"/>
      <c r="G107" s="56"/>
      <c r="H107" s="40" t="s">
        <v>131</v>
      </c>
    </row>
    <row r="108" spans="1:8" x14ac:dyDescent="0.2">
      <c r="A108" s="51"/>
      <c r="B108" s="51"/>
      <c r="C108" s="52" t="s">
        <v>130</v>
      </c>
      <c r="D108" s="51"/>
      <c r="E108" s="51" t="s">
        <v>131</v>
      </c>
      <c r="F108" s="57" t="s">
        <v>133</v>
      </c>
      <c r="G108" s="54">
        <v>0</v>
      </c>
      <c r="H108" s="40" t="s">
        <v>131</v>
      </c>
    </row>
    <row r="109" spans="1:8" x14ac:dyDescent="0.2">
      <c r="A109" s="51"/>
      <c r="B109" s="51"/>
      <c r="C109" s="55"/>
      <c r="D109" s="51"/>
      <c r="E109" s="51"/>
      <c r="F109" s="56"/>
      <c r="G109" s="56"/>
      <c r="H109" s="40" t="s">
        <v>131</v>
      </c>
    </row>
    <row r="110" spans="1:8" x14ac:dyDescent="0.2">
      <c r="A110" s="51"/>
      <c r="B110" s="51"/>
      <c r="C110" s="52" t="s">
        <v>148</v>
      </c>
      <c r="D110" s="51"/>
      <c r="E110" s="51"/>
      <c r="F110" s="56"/>
      <c r="G110" s="56"/>
      <c r="H110" s="40" t="s">
        <v>131</v>
      </c>
    </row>
    <row r="111" spans="1:8" x14ac:dyDescent="0.2">
      <c r="A111" s="46">
        <v>1</v>
      </c>
      <c r="B111" s="47"/>
      <c r="C111" s="47" t="s">
        <v>149</v>
      </c>
      <c r="D111" s="47"/>
      <c r="E111" s="58"/>
      <c r="F111" s="49">
        <v>4643.4939629910004</v>
      </c>
      <c r="G111" s="50">
        <v>5.5939290000000003E-2</v>
      </c>
      <c r="H111" s="40">
        <v>5.32</v>
      </c>
    </row>
    <row r="112" spans="1:8" x14ac:dyDescent="0.2">
      <c r="A112" s="51"/>
      <c r="B112" s="51"/>
      <c r="C112" s="52" t="s">
        <v>130</v>
      </c>
      <c r="D112" s="51"/>
      <c r="E112" s="51" t="s">
        <v>131</v>
      </c>
      <c r="F112" s="53">
        <v>4643.4939629910004</v>
      </c>
      <c r="G112" s="54">
        <v>5.5939290000000003E-2</v>
      </c>
      <c r="H112" s="40" t="s">
        <v>131</v>
      </c>
    </row>
    <row r="113" spans="1:8" x14ac:dyDescent="0.2">
      <c r="A113" s="51"/>
      <c r="B113" s="51"/>
      <c r="C113" s="55"/>
      <c r="D113" s="51"/>
      <c r="E113" s="51"/>
      <c r="F113" s="56"/>
      <c r="G113" s="56"/>
      <c r="H113" s="40" t="s">
        <v>131</v>
      </c>
    </row>
    <row r="114" spans="1:8" x14ac:dyDescent="0.2">
      <c r="A114" s="51"/>
      <c r="B114" s="51"/>
      <c r="C114" s="52" t="s">
        <v>150</v>
      </c>
      <c r="D114" s="51"/>
      <c r="E114" s="51"/>
      <c r="F114" s="53">
        <v>4643.4939629910004</v>
      </c>
      <c r="G114" s="54">
        <v>5.5939290000000003E-2</v>
      </c>
      <c r="H114" s="40" t="s">
        <v>131</v>
      </c>
    </row>
    <row r="115" spans="1:8" x14ac:dyDescent="0.2">
      <c r="A115" s="51"/>
      <c r="B115" s="51"/>
      <c r="C115" s="56"/>
      <c r="D115" s="51"/>
      <c r="E115" s="51"/>
      <c r="F115" s="51"/>
      <c r="G115" s="51"/>
      <c r="H115" s="40" t="s">
        <v>131</v>
      </c>
    </row>
    <row r="116" spans="1:8" x14ac:dyDescent="0.2">
      <c r="A116" s="51"/>
      <c r="B116" s="51"/>
      <c r="C116" s="52" t="s">
        <v>151</v>
      </c>
      <c r="D116" s="51"/>
      <c r="E116" s="51"/>
      <c r="F116" s="51"/>
      <c r="G116" s="51"/>
      <c r="H116" s="40" t="s">
        <v>131</v>
      </c>
    </row>
    <row r="117" spans="1:8" x14ac:dyDescent="0.2">
      <c r="A117" s="51"/>
      <c r="B117" s="51"/>
      <c r="C117" s="52" t="s">
        <v>152</v>
      </c>
      <c r="D117" s="51"/>
      <c r="E117" s="51"/>
      <c r="F117" s="51"/>
      <c r="G117" s="51"/>
      <c r="H117" s="40" t="s">
        <v>131</v>
      </c>
    </row>
    <row r="118" spans="1:8" x14ac:dyDescent="0.2">
      <c r="A118" s="51"/>
      <c r="B118" s="51"/>
      <c r="C118" s="52" t="s">
        <v>130</v>
      </c>
      <c r="D118" s="51"/>
      <c r="E118" s="51" t="s">
        <v>131</v>
      </c>
      <c r="F118" s="57" t="s">
        <v>133</v>
      </c>
      <c r="G118" s="54">
        <v>0</v>
      </c>
      <c r="H118" s="40" t="s">
        <v>131</v>
      </c>
    </row>
    <row r="119" spans="1:8" x14ac:dyDescent="0.2">
      <c r="A119" s="51"/>
      <c r="B119" s="51"/>
      <c r="C119" s="55"/>
      <c r="D119" s="51"/>
      <c r="E119" s="51"/>
      <c r="F119" s="56"/>
      <c r="G119" s="56"/>
      <c r="H119" s="40" t="s">
        <v>131</v>
      </c>
    </row>
    <row r="120" spans="1:8" x14ac:dyDescent="0.2">
      <c r="A120" s="51"/>
      <c r="B120" s="51"/>
      <c r="C120" s="52" t="s">
        <v>153</v>
      </c>
      <c r="D120" s="51"/>
      <c r="E120" s="51"/>
      <c r="F120" s="51"/>
      <c r="G120" s="51"/>
      <c r="H120" s="40" t="s">
        <v>131</v>
      </c>
    </row>
    <row r="121" spans="1:8" x14ac:dyDescent="0.2">
      <c r="A121" s="51"/>
      <c r="B121" s="51"/>
      <c r="C121" s="52" t="s">
        <v>154</v>
      </c>
      <c r="D121" s="51"/>
      <c r="E121" s="51"/>
      <c r="F121" s="51"/>
      <c r="G121" s="51"/>
      <c r="H121" s="40" t="s">
        <v>131</v>
      </c>
    </row>
    <row r="122" spans="1:8" x14ac:dyDescent="0.2">
      <c r="A122" s="51"/>
      <c r="B122" s="51"/>
      <c r="C122" s="52" t="s">
        <v>130</v>
      </c>
      <c r="D122" s="51"/>
      <c r="E122" s="51" t="s">
        <v>131</v>
      </c>
      <c r="F122" s="57" t="s">
        <v>133</v>
      </c>
      <c r="G122" s="54">
        <v>0</v>
      </c>
      <c r="H122" s="40" t="s">
        <v>131</v>
      </c>
    </row>
    <row r="123" spans="1:8" x14ac:dyDescent="0.2">
      <c r="A123" s="51"/>
      <c r="B123" s="51"/>
      <c r="C123" s="55"/>
      <c r="D123" s="51"/>
      <c r="E123" s="51"/>
      <c r="F123" s="56"/>
      <c r="G123" s="56"/>
      <c r="H123" s="40" t="s">
        <v>131</v>
      </c>
    </row>
    <row r="124" spans="1:8" x14ac:dyDescent="0.2">
      <c r="A124" s="51"/>
      <c r="B124" s="51"/>
      <c r="C124" s="52" t="s">
        <v>155</v>
      </c>
      <c r="D124" s="51"/>
      <c r="E124" s="51"/>
      <c r="F124" s="56"/>
      <c r="G124" s="56"/>
      <c r="H124" s="40" t="s">
        <v>131</v>
      </c>
    </row>
    <row r="125" spans="1:8" x14ac:dyDescent="0.2">
      <c r="A125" s="51"/>
      <c r="B125" s="51"/>
      <c r="C125" s="52" t="s">
        <v>130</v>
      </c>
      <c r="D125" s="51"/>
      <c r="E125" s="51" t="s">
        <v>131</v>
      </c>
      <c r="F125" s="57" t="s">
        <v>133</v>
      </c>
      <c r="G125" s="54">
        <v>0</v>
      </c>
      <c r="H125" s="40" t="s">
        <v>131</v>
      </c>
    </row>
    <row r="126" spans="1:8" x14ac:dyDescent="0.2">
      <c r="A126" s="51"/>
      <c r="B126" s="51"/>
      <c r="C126" s="55"/>
      <c r="D126" s="51"/>
      <c r="E126" s="51"/>
      <c r="F126" s="56"/>
      <c r="G126" s="56"/>
      <c r="H126" s="40" t="s">
        <v>131</v>
      </c>
    </row>
    <row r="127" spans="1:8" x14ac:dyDescent="0.2">
      <c r="A127" s="58"/>
      <c r="B127" s="47"/>
      <c r="C127" s="47" t="s">
        <v>156</v>
      </c>
      <c r="D127" s="47"/>
      <c r="E127" s="58"/>
      <c r="F127" s="49">
        <v>-76.855707370000005</v>
      </c>
      <c r="G127" s="50">
        <v>-9.2586999999999997E-4</v>
      </c>
      <c r="H127" s="40" t="s">
        <v>131</v>
      </c>
    </row>
    <row r="128" spans="1:8" x14ac:dyDescent="0.2">
      <c r="A128" s="55"/>
      <c r="B128" s="55"/>
      <c r="C128" s="52" t="s">
        <v>157</v>
      </c>
      <c r="D128" s="56"/>
      <c r="E128" s="56"/>
      <c r="F128" s="53">
        <f>F127+F114+F83</f>
        <v>83009.520237621036</v>
      </c>
      <c r="G128" s="59">
        <f>G127+G114+G83</f>
        <v>1.0000000368373418</v>
      </c>
      <c r="H128" s="40" t="s">
        <v>131</v>
      </c>
    </row>
    <row r="129" spans="1:17" x14ac:dyDescent="0.2">
      <c r="A129" s="60"/>
      <c r="B129" s="60"/>
      <c r="C129" s="61"/>
      <c r="D129" s="62"/>
      <c r="E129" s="62"/>
      <c r="F129" s="63"/>
      <c r="G129" s="64"/>
      <c r="H129" s="65"/>
    </row>
    <row r="130" spans="1:17" x14ac:dyDescent="0.2">
      <c r="A130" s="60"/>
      <c r="B130" s="259" t="s">
        <v>933</v>
      </c>
      <c r="C130" s="259"/>
      <c r="D130" s="259"/>
      <c r="E130" s="259"/>
      <c r="F130" s="259"/>
      <c r="G130" s="259"/>
      <c r="H130" s="259"/>
      <c r="J130" s="67"/>
    </row>
    <row r="131" spans="1:17" x14ac:dyDescent="0.2">
      <c r="A131" s="60"/>
      <c r="B131" s="259" t="s">
        <v>934</v>
      </c>
      <c r="C131" s="259"/>
      <c r="D131" s="259"/>
      <c r="E131" s="259"/>
      <c r="F131" s="259"/>
      <c r="G131" s="259"/>
      <c r="H131" s="259"/>
      <c r="J131" s="67"/>
    </row>
    <row r="132" spans="1:17" x14ac:dyDescent="0.2">
      <c r="A132" s="60"/>
      <c r="B132" s="259" t="s">
        <v>935</v>
      </c>
      <c r="C132" s="259"/>
      <c r="D132" s="259"/>
      <c r="E132" s="259"/>
      <c r="F132" s="259"/>
      <c r="G132" s="259"/>
      <c r="H132" s="259"/>
      <c r="J132" s="67"/>
    </row>
    <row r="133" spans="1:17" s="69" customFormat="1" ht="52.5" customHeight="1" x14ac:dyDescent="0.25">
      <c r="A133" s="68"/>
      <c r="B133" s="263" t="s">
        <v>936</v>
      </c>
      <c r="C133" s="263"/>
      <c r="D133" s="263"/>
      <c r="E133" s="263"/>
      <c r="F133" s="263"/>
      <c r="G133" s="263"/>
      <c r="H133" s="263"/>
      <c r="I133"/>
      <c r="J133" s="67"/>
      <c r="K133"/>
      <c r="L133"/>
      <c r="M133"/>
      <c r="N133"/>
      <c r="O133"/>
      <c r="P133"/>
      <c r="Q133"/>
    </row>
    <row r="134" spans="1:17" x14ac:dyDescent="0.2">
      <c r="A134" s="60"/>
      <c r="B134" s="259" t="s">
        <v>937</v>
      </c>
      <c r="C134" s="259"/>
      <c r="D134" s="259"/>
      <c r="E134" s="259"/>
      <c r="F134" s="259"/>
      <c r="G134" s="259"/>
      <c r="H134" s="259"/>
      <c r="J134" s="67"/>
    </row>
    <row r="135" spans="1:17" x14ac:dyDescent="0.2">
      <c r="A135" s="60"/>
      <c r="B135" s="60"/>
      <c r="C135" s="60"/>
      <c r="D135" s="62"/>
      <c r="E135" s="62"/>
      <c r="F135" s="62"/>
      <c r="G135" s="62"/>
    </row>
    <row r="136" spans="1:17" x14ac:dyDescent="0.2">
      <c r="A136" s="60"/>
      <c r="B136" s="260" t="s">
        <v>158</v>
      </c>
      <c r="C136" s="261"/>
      <c r="D136" s="262"/>
      <c r="E136" s="70"/>
      <c r="F136" s="62"/>
      <c r="G136" s="62"/>
    </row>
    <row r="137" spans="1:17" ht="27" customHeight="1" x14ac:dyDescent="0.2">
      <c r="A137" s="60"/>
      <c r="B137" s="254" t="s">
        <v>159</v>
      </c>
      <c r="C137" s="255"/>
      <c r="D137" s="71" t="s">
        <v>985</v>
      </c>
      <c r="E137" s="70"/>
      <c r="F137" s="62"/>
      <c r="G137" s="62"/>
    </row>
    <row r="138" spans="1:17" x14ac:dyDescent="0.2">
      <c r="A138" s="60"/>
      <c r="B138" s="254" t="s">
        <v>939</v>
      </c>
      <c r="C138" s="255"/>
      <c r="D138" s="71" t="str">
        <f>"Rs. "&amp;TEXT(F74,"0.00")&amp;" lacs/ #"</f>
        <v>Rs. 0.00 lacs/ #</v>
      </c>
      <c r="E138" s="70"/>
      <c r="F138" s="62"/>
      <c r="G138" s="62"/>
    </row>
    <row r="139" spans="1:17" x14ac:dyDescent="0.2">
      <c r="A139" s="60"/>
      <c r="B139" s="254" t="s">
        <v>161</v>
      </c>
      <c r="C139" s="255"/>
      <c r="D139" s="72" t="s">
        <v>131</v>
      </c>
      <c r="E139" s="70"/>
      <c r="F139" s="62"/>
      <c r="G139" s="62"/>
    </row>
    <row r="140" spans="1:17" x14ac:dyDescent="0.2">
      <c r="A140" s="73"/>
      <c r="B140" s="74" t="s">
        <v>131</v>
      </c>
      <c r="C140" s="74" t="s">
        <v>940</v>
      </c>
      <c r="D140" s="74" t="s">
        <v>162</v>
      </c>
      <c r="E140" s="73"/>
      <c r="F140" s="73"/>
      <c r="G140" s="73"/>
      <c r="H140" s="73"/>
      <c r="J140" s="67"/>
    </row>
    <row r="141" spans="1:17" x14ac:dyDescent="0.2">
      <c r="A141" s="73"/>
      <c r="B141" s="75" t="s">
        <v>163</v>
      </c>
      <c r="C141" s="76">
        <v>46142</v>
      </c>
      <c r="D141" s="76">
        <v>46173</v>
      </c>
      <c r="E141" s="73"/>
      <c r="F141" s="73"/>
      <c r="G141" s="73"/>
      <c r="J141" s="67"/>
    </row>
    <row r="142" spans="1:17" x14ac:dyDescent="0.2">
      <c r="A142" s="77"/>
      <c r="B142" s="147" t="s">
        <v>164</v>
      </c>
      <c r="C142" s="79">
        <v>146.70670000000001</v>
      </c>
      <c r="D142" s="79">
        <v>143.3828</v>
      </c>
      <c r="E142" s="77"/>
      <c r="F142" s="80"/>
      <c r="G142" s="81"/>
    </row>
    <row r="143" spans="1:17" x14ac:dyDescent="0.2">
      <c r="A143" s="77"/>
      <c r="B143" s="147" t="s">
        <v>941</v>
      </c>
      <c r="C143" s="79">
        <v>61.2348</v>
      </c>
      <c r="D143" s="79">
        <v>59.8474</v>
      </c>
      <c r="E143" s="77"/>
      <c r="F143" s="80"/>
      <c r="G143" s="81"/>
    </row>
    <row r="144" spans="1:17" x14ac:dyDescent="0.2">
      <c r="A144" s="77"/>
      <c r="B144" s="147" t="s">
        <v>165</v>
      </c>
      <c r="C144" s="79">
        <v>133.1627</v>
      </c>
      <c r="D144" s="79">
        <v>130.018</v>
      </c>
      <c r="E144" s="77"/>
      <c r="F144" s="80"/>
      <c r="G144" s="81"/>
    </row>
    <row r="145" spans="1:19" x14ac:dyDescent="0.2">
      <c r="A145" s="77"/>
      <c r="B145" s="147" t="s">
        <v>942</v>
      </c>
      <c r="C145" s="79">
        <v>36.207900000000002</v>
      </c>
      <c r="D145" s="79">
        <v>35.352800000000002</v>
      </c>
      <c r="E145" s="77"/>
      <c r="F145" s="80"/>
      <c r="G145" s="81"/>
    </row>
    <row r="146" spans="1:19" x14ac:dyDescent="0.2">
      <c r="A146" s="77"/>
      <c r="B146" s="77"/>
      <c r="C146" s="77"/>
      <c r="D146" s="77"/>
      <c r="E146" s="77"/>
      <c r="F146" s="77"/>
      <c r="G146" s="77"/>
    </row>
    <row r="147" spans="1:19" x14ac:dyDescent="0.2">
      <c r="A147" s="73"/>
      <c r="B147" s="254" t="s">
        <v>166</v>
      </c>
      <c r="C147" s="255"/>
      <c r="D147" s="71" t="s">
        <v>160</v>
      </c>
      <c r="E147" s="73"/>
      <c r="F147" s="73"/>
      <c r="G147" s="73"/>
    </row>
    <row r="148" spans="1:19" x14ac:dyDescent="0.2">
      <c r="A148" s="73"/>
      <c r="B148" s="82"/>
      <c r="C148" s="82"/>
      <c r="D148" s="82"/>
      <c r="E148" s="73"/>
      <c r="F148" s="73"/>
      <c r="G148" s="73"/>
    </row>
    <row r="149" spans="1:19" x14ac:dyDescent="0.2">
      <c r="A149" s="73"/>
      <c r="B149" s="254" t="s">
        <v>167</v>
      </c>
      <c r="C149" s="255"/>
      <c r="D149" s="71" t="s">
        <v>160</v>
      </c>
      <c r="E149" s="83"/>
      <c r="F149" s="73"/>
      <c r="G149" s="73"/>
    </row>
    <row r="150" spans="1:19" x14ac:dyDescent="0.2">
      <c r="A150" s="73"/>
      <c r="B150" s="254" t="s">
        <v>168</v>
      </c>
      <c r="C150" s="255"/>
      <c r="D150" s="71" t="s">
        <v>160</v>
      </c>
      <c r="E150" s="83"/>
      <c r="F150" s="73"/>
      <c r="G150" s="73"/>
    </row>
    <row r="151" spans="1:19" ht="17.100000000000001" customHeight="1" x14ac:dyDescent="0.2">
      <c r="A151" s="73"/>
      <c r="B151" s="254" t="s">
        <v>169</v>
      </c>
      <c r="C151" s="255"/>
      <c r="D151" s="71" t="s">
        <v>160</v>
      </c>
      <c r="E151" s="83"/>
      <c r="F151" s="73"/>
      <c r="G151" s="73"/>
    </row>
    <row r="152" spans="1:19" ht="17.100000000000001" customHeight="1" x14ac:dyDescent="0.2">
      <c r="A152" s="73"/>
      <c r="B152" s="254" t="s">
        <v>170</v>
      </c>
      <c r="C152" s="255"/>
      <c r="D152" s="84">
        <v>0.19740010189920326</v>
      </c>
      <c r="E152" s="73"/>
      <c r="F152" s="66"/>
      <c r="G152" s="85"/>
    </row>
    <row r="154" spans="1:19" s="174" customFormat="1" x14ac:dyDescent="0.2">
      <c r="B154" s="175" t="s">
        <v>1172</v>
      </c>
      <c r="C154" s="175"/>
      <c r="D154" s="175"/>
      <c r="E154" s="3"/>
      <c r="F154" s="4"/>
      <c r="I154"/>
      <c r="J154"/>
      <c r="K154"/>
      <c r="L154"/>
      <c r="M154"/>
      <c r="N154"/>
    </row>
    <row r="155" spans="1:19" s="174" customFormat="1" ht="63.75" x14ac:dyDescent="0.2">
      <c r="B155" s="176" t="s">
        <v>1071</v>
      </c>
      <c r="C155" s="177" t="s">
        <v>1072</v>
      </c>
      <c r="D155" s="177" t="s">
        <v>1073</v>
      </c>
      <c r="E155" s="177" t="s">
        <v>1074</v>
      </c>
      <c r="F155" s="177" t="s">
        <v>1075</v>
      </c>
      <c r="I155"/>
      <c r="J155"/>
      <c r="K155"/>
      <c r="L155"/>
      <c r="M155"/>
      <c r="N155"/>
    </row>
    <row r="156" spans="1:19" s="174" customFormat="1" x14ac:dyDescent="0.2">
      <c r="B156" s="178" t="s">
        <v>1076</v>
      </c>
      <c r="C156" s="179" t="s">
        <v>1077</v>
      </c>
      <c r="D156" s="5">
        <v>0</v>
      </c>
      <c r="E156" s="6">
        <v>0</v>
      </c>
      <c r="F156" s="180">
        <v>241.97234</v>
      </c>
      <c r="I156"/>
      <c r="J156"/>
      <c r="K156"/>
      <c r="L156"/>
      <c r="M156"/>
      <c r="N156"/>
    </row>
    <row r="157" spans="1:19" s="174" customFormat="1" ht="25.5" x14ac:dyDescent="0.2">
      <c r="B157" s="178" t="s">
        <v>1078</v>
      </c>
      <c r="C157" s="179" t="s">
        <v>1077</v>
      </c>
      <c r="D157" s="5">
        <v>0</v>
      </c>
      <c r="E157" s="6">
        <v>0</v>
      </c>
      <c r="F157" s="180">
        <v>23.186299999999999</v>
      </c>
      <c r="I157"/>
      <c r="J157"/>
      <c r="K157"/>
      <c r="L157"/>
      <c r="M157"/>
      <c r="N157"/>
      <c r="O157"/>
      <c r="P157"/>
      <c r="Q157"/>
      <c r="R157"/>
      <c r="S157"/>
    </row>
    <row r="159" spans="1:19" x14ac:dyDescent="0.2">
      <c r="B159" s="256" t="s">
        <v>944</v>
      </c>
      <c r="C159" s="256"/>
    </row>
    <row r="161" spans="2:10" ht="153.75" customHeight="1" x14ac:dyDescent="0.2"/>
    <row r="164" spans="2:10" x14ac:dyDescent="0.2">
      <c r="B164" s="86" t="s">
        <v>945</v>
      </c>
      <c r="C164" s="87"/>
      <c r="D164" s="86" t="s">
        <v>949</v>
      </c>
    </row>
    <row r="165" spans="2:10" x14ac:dyDescent="0.2">
      <c r="B165" s="86" t="s">
        <v>1079</v>
      </c>
      <c r="D165" s="86" t="s">
        <v>1080</v>
      </c>
    </row>
    <row r="166" spans="2:10" ht="165" customHeight="1" x14ac:dyDescent="0.2"/>
    <row r="168" spans="2:10" x14ac:dyDescent="0.2">
      <c r="J168" s="37"/>
    </row>
    <row r="169" spans="2:10" ht="12.75" customHeight="1" x14ac:dyDescent="0.2"/>
    <row r="170" spans="2:10" ht="12.75" customHeight="1" x14ac:dyDescent="0.2"/>
    <row r="171" spans="2:10" ht="12.75" customHeight="1" x14ac:dyDescent="0.2"/>
    <row r="172" spans="2:10" ht="12.75" customHeight="1" x14ac:dyDescent="0.2"/>
    <row r="173" spans="2:10" ht="12.75" customHeight="1" x14ac:dyDescent="0.2"/>
    <row r="174" spans="2:10" ht="12.75" customHeight="1" x14ac:dyDescent="0.2"/>
    <row r="175" spans="2:10" ht="12.75" customHeight="1" x14ac:dyDescent="0.2"/>
    <row r="176" spans="2:10" ht="12.75" customHeight="1" x14ac:dyDescent="0.2"/>
    <row r="177" customFormat="1" ht="12.75" customHeight="1" x14ac:dyDescent="0.2"/>
  </sheetData>
  <mergeCells count="18">
    <mergeCell ref="B137:C137"/>
    <mergeCell ref="B133:H133"/>
    <mergeCell ref="B149:C149"/>
    <mergeCell ref="B150:C150"/>
    <mergeCell ref="B159:C159"/>
    <mergeCell ref="B152:C152"/>
    <mergeCell ref="A1:H1"/>
    <mergeCell ref="A2:H2"/>
    <mergeCell ref="A3:H3"/>
    <mergeCell ref="B147:C147"/>
    <mergeCell ref="B151:C151"/>
    <mergeCell ref="B130:H130"/>
    <mergeCell ref="B131:H131"/>
    <mergeCell ref="B138:C138"/>
    <mergeCell ref="B139:C139"/>
    <mergeCell ref="B132:H132"/>
    <mergeCell ref="B134:H134"/>
    <mergeCell ref="B136:D136"/>
  </mergeCells>
  <hyperlinks>
    <hyperlink ref="I1" location="Index!B2" display="Index" xr:uid="{A59838B3-4FE3-4624-B422-439C1CC9ED5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E175-7066-4EBA-A542-10E9C5A2BAA6}">
  <sheetPr>
    <outlinePr summaryBelow="0" summaryRight="0"/>
  </sheetPr>
  <dimension ref="A1:Q306"/>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0.85546875"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725</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14</v>
      </c>
      <c r="C7" s="47" t="s">
        <v>15</v>
      </c>
      <c r="D7" s="47" t="s">
        <v>16</v>
      </c>
      <c r="E7" s="48">
        <v>544155</v>
      </c>
      <c r="F7" s="49">
        <v>9952.5949500000006</v>
      </c>
      <c r="G7" s="50">
        <v>9.3506480000000003E-2</v>
      </c>
      <c r="H7" s="40" t="s">
        <v>131</v>
      </c>
    </row>
    <row r="8" spans="1:9" x14ac:dyDescent="0.2">
      <c r="A8" s="46">
        <v>2</v>
      </c>
      <c r="B8" s="47" t="s">
        <v>17</v>
      </c>
      <c r="C8" s="47" t="s">
        <v>18</v>
      </c>
      <c r="D8" s="47" t="s">
        <v>19</v>
      </c>
      <c r="E8" s="48">
        <v>661365</v>
      </c>
      <c r="F8" s="49">
        <v>8737.9543799999992</v>
      </c>
      <c r="G8" s="50">
        <v>8.2094700000000007E-2</v>
      </c>
      <c r="H8" s="40" t="s">
        <v>131</v>
      </c>
    </row>
    <row r="9" spans="1:9" x14ac:dyDescent="0.2">
      <c r="A9" s="46">
        <v>3</v>
      </c>
      <c r="B9" s="47" t="s">
        <v>49</v>
      </c>
      <c r="C9" s="47" t="s">
        <v>50</v>
      </c>
      <c r="D9" s="47" t="s">
        <v>48</v>
      </c>
      <c r="E9" s="48">
        <v>599430</v>
      </c>
      <c r="F9" s="49">
        <v>7531.2385199999999</v>
      </c>
      <c r="G9" s="50">
        <v>7.0757379999999995E-2</v>
      </c>
      <c r="H9" s="40" t="s">
        <v>131</v>
      </c>
    </row>
    <row r="10" spans="1:9" x14ac:dyDescent="0.2">
      <c r="A10" s="46">
        <v>4</v>
      </c>
      <c r="B10" s="47" t="s">
        <v>474</v>
      </c>
      <c r="C10" s="47" t="s">
        <v>475</v>
      </c>
      <c r="D10" s="47" t="s">
        <v>48</v>
      </c>
      <c r="E10" s="48">
        <v>968696</v>
      </c>
      <c r="F10" s="49">
        <v>7212.4260679999998</v>
      </c>
      <c r="G10" s="50">
        <v>6.7762080000000002E-2</v>
      </c>
      <c r="H10" s="40" t="s">
        <v>131</v>
      </c>
    </row>
    <row r="11" spans="1:9" x14ac:dyDescent="0.2">
      <c r="A11" s="46">
        <v>5</v>
      </c>
      <c r="B11" s="47" t="s">
        <v>424</v>
      </c>
      <c r="C11" s="47" t="s">
        <v>425</v>
      </c>
      <c r="D11" s="47" t="s">
        <v>48</v>
      </c>
      <c r="E11" s="48">
        <v>374375</v>
      </c>
      <c r="F11" s="49">
        <v>4816.7087499999998</v>
      </c>
      <c r="G11" s="50">
        <v>4.5253870000000002E-2</v>
      </c>
      <c r="H11" s="40" t="s">
        <v>131</v>
      </c>
    </row>
    <row r="12" spans="1:9" x14ac:dyDescent="0.2">
      <c r="A12" s="46">
        <v>6</v>
      </c>
      <c r="B12" s="47" t="s">
        <v>11</v>
      </c>
      <c r="C12" s="47" t="s">
        <v>12</v>
      </c>
      <c r="D12" s="47" t="s">
        <v>13</v>
      </c>
      <c r="E12" s="48">
        <v>94586</v>
      </c>
      <c r="F12" s="49">
        <v>3855.7982900000002</v>
      </c>
      <c r="G12" s="50">
        <v>3.6225939999999998E-2</v>
      </c>
      <c r="H12" s="40" t="s">
        <v>131</v>
      </c>
    </row>
    <row r="13" spans="1:9" x14ac:dyDescent="0.2">
      <c r="A13" s="46">
        <v>7</v>
      </c>
      <c r="B13" s="47" t="s">
        <v>476</v>
      </c>
      <c r="C13" s="47" t="s">
        <v>477</v>
      </c>
      <c r="D13" s="47" t="s">
        <v>48</v>
      </c>
      <c r="E13" s="48">
        <v>818967</v>
      </c>
      <c r="F13" s="49">
        <v>3146.4712140000001</v>
      </c>
      <c r="G13" s="50">
        <v>2.956168E-2</v>
      </c>
      <c r="H13" s="40" t="s">
        <v>131</v>
      </c>
    </row>
    <row r="14" spans="1:9" x14ac:dyDescent="0.2">
      <c r="A14" s="46">
        <v>8</v>
      </c>
      <c r="B14" s="47" t="s">
        <v>647</v>
      </c>
      <c r="C14" s="47" t="s">
        <v>648</v>
      </c>
      <c r="D14" s="47" t="s">
        <v>190</v>
      </c>
      <c r="E14" s="48">
        <v>560700</v>
      </c>
      <c r="F14" s="49">
        <v>2557.9133999999999</v>
      </c>
      <c r="G14" s="50">
        <v>2.4032069999999999E-2</v>
      </c>
      <c r="H14" s="40" t="s">
        <v>131</v>
      </c>
    </row>
    <row r="15" spans="1:9" x14ac:dyDescent="0.2">
      <c r="A15" s="46">
        <v>9</v>
      </c>
      <c r="B15" s="47" t="s">
        <v>338</v>
      </c>
      <c r="C15" s="47" t="s">
        <v>339</v>
      </c>
      <c r="D15" s="47" t="s">
        <v>240</v>
      </c>
      <c r="E15" s="48">
        <v>83178</v>
      </c>
      <c r="F15" s="49">
        <v>2533.2691679999998</v>
      </c>
      <c r="G15" s="50">
        <v>2.380053E-2</v>
      </c>
      <c r="H15" s="40" t="s">
        <v>131</v>
      </c>
    </row>
    <row r="16" spans="1:9" x14ac:dyDescent="0.2">
      <c r="A16" s="46">
        <v>10</v>
      </c>
      <c r="B16" s="47" t="s">
        <v>478</v>
      </c>
      <c r="C16" s="47" t="s">
        <v>479</v>
      </c>
      <c r="D16" s="47" t="s">
        <v>177</v>
      </c>
      <c r="E16" s="48">
        <v>260115</v>
      </c>
      <c r="F16" s="49">
        <v>2362.4944875000001</v>
      </c>
      <c r="G16" s="50">
        <v>2.2196069999999998E-2</v>
      </c>
      <c r="H16" s="40" t="s">
        <v>131</v>
      </c>
    </row>
    <row r="17" spans="1:8" x14ac:dyDescent="0.2">
      <c r="A17" s="46">
        <v>11</v>
      </c>
      <c r="B17" s="47" t="s">
        <v>46</v>
      </c>
      <c r="C17" s="47" t="s">
        <v>47</v>
      </c>
      <c r="D17" s="47" t="s">
        <v>48</v>
      </c>
      <c r="E17" s="48">
        <v>240000</v>
      </c>
      <c r="F17" s="49">
        <v>2314.56</v>
      </c>
      <c r="G17" s="50">
        <v>2.174572E-2</v>
      </c>
      <c r="H17" s="40" t="s">
        <v>131</v>
      </c>
    </row>
    <row r="18" spans="1:8" x14ac:dyDescent="0.2">
      <c r="A18" s="46">
        <v>12</v>
      </c>
      <c r="B18" s="47" t="s">
        <v>653</v>
      </c>
      <c r="C18" s="47" t="s">
        <v>654</v>
      </c>
      <c r="D18" s="47" t="s">
        <v>282</v>
      </c>
      <c r="E18" s="48">
        <v>149800</v>
      </c>
      <c r="F18" s="49">
        <v>1687.7965999999999</v>
      </c>
      <c r="G18" s="50">
        <v>1.5857159999999999E-2</v>
      </c>
      <c r="H18" s="40" t="s">
        <v>131</v>
      </c>
    </row>
    <row r="19" spans="1:8" x14ac:dyDescent="0.2">
      <c r="A19" s="46">
        <v>13</v>
      </c>
      <c r="B19" s="47" t="s">
        <v>726</v>
      </c>
      <c r="C19" s="47" t="s">
        <v>727</v>
      </c>
      <c r="D19" s="47" t="s">
        <v>122</v>
      </c>
      <c r="E19" s="48">
        <v>89100</v>
      </c>
      <c r="F19" s="49">
        <v>1138.6980000000001</v>
      </c>
      <c r="G19" s="50">
        <v>1.0698279999999999E-2</v>
      </c>
      <c r="H19" s="40" t="s">
        <v>131</v>
      </c>
    </row>
    <row r="20" spans="1:8" x14ac:dyDescent="0.2">
      <c r="A20" s="46">
        <v>14</v>
      </c>
      <c r="B20" s="47" t="s">
        <v>20</v>
      </c>
      <c r="C20" s="47" t="s">
        <v>21</v>
      </c>
      <c r="D20" s="47" t="s">
        <v>22</v>
      </c>
      <c r="E20" s="48">
        <v>256500</v>
      </c>
      <c r="F20" s="49">
        <v>992.39850000000001</v>
      </c>
      <c r="G20" s="50">
        <v>9.3237700000000003E-3</v>
      </c>
      <c r="H20" s="40" t="s">
        <v>131</v>
      </c>
    </row>
    <row r="21" spans="1:8" x14ac:dyDescent="0.2">
      <c r="A21" s="46">
        <v>15</v>
      </c>
      <c r="B21" s="47" t="s">
        <v>120</v>
      </c>
      <c r="C21" s="47" t="s">
        <v>121</v>
      </c>
      <c r="D21" s="47" t="s">
        <v>122</v>
      </c>
      <c r="E21" s="48">
        <v>467412</v>
      </c>
      <c r="F21" s="49">
        <v>972.31044240000006</v>
      </c>
      <c r="G21" s="50">
        <v>9.1350400000000005E-3</v>
      </c>
      <c r="H21" s="40" t="s">
        <v>131</v>
      </c>
    </row>
    <row r="22" spans="1:8" x14ac:dyDescent="0.2">
      <c r="A22" s="46">
        <v>16</v>
      </c>
      <c r="B22" s="47" t="s">
        <v>283</v>
      </c>
      <c r="C22" s="47" t="s">
        <v>284</v>
      </c>
      <c r="D22" s="47" t="s">
        <v>200</v>
      </c>
      <c r="E22" s="48">
        <v>94023</v>
      </c>
      <c r="F22" s="49">
        <v>942.48655199999996</v>
      </c>
      <c r="G22" s="50">
        <v>8.8548399999999992E-3</v>
      </c>
      <c r="H22" s="40" t="s">
        <v>131</v>
      </c>
    </row>
    <row r="23" spans="1:8" x14ac:dyDescent="0.2">
      <c r="A23" s="46">
        <v>17</v>
      </c>
      <c r="B23" s="47" t="s">
        <v>26</v>
      </c>
      <c r="C23" s="47" t="s">
        <v>27</v>
      </c>
      <c r="D23" s="47" t="s">
        <v>28</v>
      </c>
      <c r="E23" s="48">
        <v>220841</v>
      </c>
      <c r="F23" s="49">
        <v>907.10440749999998</v>
      </c>
      <c r="G23" s="50">
        <v>8.5224099999999994E-3</v>
      </c>
      <c r="H23" s="40" t="s">
        <v>131</v>
      </c>
    </row>
    <row r="24" spans="1:8" x14ac:dyDescent="0.2">
      <c r="A24" s="46">
        <v>18</v>
      </c>
      <c r="B24" s="47" t="s">
        <v>195</v>
      </c>
      <c r="C24" s="47" t="s">
        <v>196</v>
      </c>
      <c r="D24" s="47" t="s">
        <v>197</v>
      </c>
      <c r="E24" s="48">
        <v>53096</v>
      </c>
      <c r="F24" s="49">
        <v>903.95939999999996</v>
      </c>
      <c r="G24" s="50">
        <v>8.4928699999999996E-3</v>
      </c>
      <c r="H24" s="40" t="s">
        <v>131</v>
      </c>
    </row>
    <row r="25" spans="1:8" x14ac:dyDescent="0.2">
      <c r="A25" s="46">
        <v>19</v>
      </c>
      <c r="B25" s="47" t="s">
        <v>198</v>
      </c>
      <c r="C25" s="47" t="s">
        <v>199</v>
      </c>
      <c r="D25" s="47" t="s">
        <v>200</v>
      </c>
      <c r="E25" s="48">
        <v>58566</v>
      </c>
      <c r="F25" s="49">
        <v>832.69138799999996</v>
      </c>
      <c r="G25" s="50">
        <v>7.8232900000000001E-3</v>
      </c>
      <c r="H25" s="40" t="s">
        <v>131</v>
      </c>
    </row>
    <row r="26" spans="1:8" x14ac:dyDescent="0.2">
      <c r="A26" s="46">
        <v>20</v>
      </c>
      <c r="B26" s="47" t="s">
        <v>322</v>
      </c>
      <c r="C26" s="47" t="s">
        <v>323</v>
      </c>
      <c r="D26" s="47" t="s">
        <v>177</v>
      </c>
      <c r="E26" s="48">
        <v>53456</v>
      </c>
      <c r="F26" s="49">
        <v>821.99291200000005</v>
      </c>
      <c r="G26" s="50">
        <v>7.7227800000000003E-3</v>
      </c>
      <c r="H26" s="40" t="s">
        <v>131</v>
      </c>
    </row>
    <row r="27" spans="1:8" x14ac:dyDescent="0.2">
      <c r="A27" s="46">
        <v>21</v>
      </c>
      <c r="B27" s="47" t="s">
        <v>71</v>
      </c>
      <c r="C27" s="47" t="s">
        <v>72</v>
      </c>
      <c r="D27" s="47" t="s">
        <v>38</v>
      </c>
      <c r="E27" s="48">
        <v>13029</v>
      </c>
      <c r="F27" s="49">
        <v>766.23549000000003</v>
      </c>
      <c r="G27" s="50">
        <v>7.1989300000000001E-3</v>
      </c>
      <c r="H27" s="40" t="s">
        <v>131</v>
      </c>
    </row>
    <row r="28" spans="1:8" x14ac:dyDescent="0.2">
      <c r="A28" s="46">
        <v>22</v>
      </c>
      <c r="B28" s="47" t="s">
        <v>728</v>
      </c>
      <c r="C28" s="47" t="s">
        <v>729</v>
      </c>
      <c r="D28" s="47" t="s">
        <v>205</v>
      </c>
      <c r="E28" s="48">
        <v>52250</v>
      </c>
      <c r="F28" s="49">
        <v>745.29399999999998</v>
      </c>
      <c r="G28" s="50">
        <v>7.0021800000000002E-3</v>
      </c>
      <c r="H28" s="40" t="s">
        <v>131</v>
      </c>
    </row>
    <row r="29" spans="1:8" x14ac:dyDescent="0.2">
      <c r="A29" s="46">
        <v>23</v>
      </c>
      <c r="B29" s="47" t="s">
        <v>482</v>
      </c>
      <c r="C29" s="47" t="s">
        <v>483</v>
      </c>
      <c r="D29" s="47" t="s">
        <v>177</v>
      </c>
      <c r="E29" s="48">
        <v>21630</v>
      </c>
      <c r="F29" s="49">
        <v>723.06926999999996</v>
      </c>
      <c r="G29" s="50">
        <v>6.79337E-3</v>
      </c>
      <c r="H29" s="40" t="s">
        <v>131</v>
      </c>
    </row>
    <row r="30" spans="1:8" x14ac:dyDescent="0.2">
      <c r="A30" s="46">
        <v>24</v>
      </c>
      <c r="B30" s="47" t="s">
        <v>56</v>
      </c>
      <c r="C30" s="47" t="s">
        <v>57</v>
      </c>
      <c r="D30" s="47" t="s">
        <v>22</v>
      </c>
      <c r="E30" s="48">
        <v>167252</v>
      </c>
      <c r="F30" s="49">
        <v>703.71279000000004</v>
      </c>
      <c r="G30" s="50">
        <v>6.6115100000000001E-3</v>
      </c>
      <c r="H30" s="40" t="s">
        <v>131</v>
      </c>
    </row>
    <row r="31" spans="1:8" x14ac:dyDescent="0.2">
      <c r="A31" s="46">
        <v>25</v>
      </c>
      <c r="B31" s="47" t="s">
        <v>183</v>
      </c>
      <c r="C31" s="47" t="s">
        <v>184</v>
      </c>
      <c r="D31" s="47" t="s">
        <v>185</v>
      </c>
      <c r="E31" s="48">
        <v>38994</v>
      </c>
      <c r="F31" s="49">
        <v>683.79878399999996</v>
      </c>
      <c r="G31" s="50">
        <v>6.4244200000000001E-3</v>
      </c>
      <c r="H31" s="40" t="s">
        <v>131</v>
      </c>
    </row>
    <row r="32" spans="1:8" x14ac:dyDescent="0.2">
      <c r="A32" s="46">
        <v>26</v>
      </c>
      <c r="B32" s="47" t="s">
        <v>113</v>
      </c>
      <c r="C32" s="47" t="s">
        <v>114</v>
      </c>
      <c r="D32" s="47" t="s">
        <v>115</v>
      </c>
      <c r="E32" s="48">
        <v>8630</v>
      </c>
      <c r="F32" s="49">
        <v>657.17449999999997</v>
      </c>
      <c r="G32" s="50">
        <v>6.1742799999999999E-3</v>
      </c>
      <c r="H32" s="40" t="s">
        <v>131</v>
      </c>
    </row>
    <row r="33" spans="1:8" x14ac:dyDescent="0.2">
      <c r="A33" s="46">
        <v>27</v>
      </c>
      <c r="B33" s="47" t="s">
        <v>480</v>
      </c>
      <c r="C33" s="47" t="s">
        <v>481</v>
      </c>
      <c r="D33" s="47" t="s">
        <v>200</v>
      </c>
      <c r="E33" s="48">
        <v>55331</v>
      </c>
      <c r="F33" s="49">
        <v>655.00837799999999</v>
      </c>
      <c r="G33" s="50">
        <v>6.1539300000000002E-3</v>
      </c>
      <c r="H33" s="40" t="s">
        <v>131</v>
      </c>
    </row>
    <row r="34" spans="1:8" x14ac:dyDescent="0.2">
      <c r="A34" s="46">
        <v>28</v>
      </c>
      <c r="B34" s="47" t="s">
        <v>272</v>
      </c>
      <c r="C34" s="47" t="s">
        <v>273</v>
      </c>
      <c r="D34" s="47" t="s">
        <v>174</v>
      </c>
      <c r="E34" s="48">
        <v>351126</v>
      </c>
      <c r="F34" s="49">
        <v>649.19686139999999</v>
      </c>
      <c r="G34" s="50">
        <v>6.09933E-3</v>
      </c>
      <c r="H34" s="40" t="s">
        <v>131</v>
      </c>
    </row>
    <row r="35" spans="1:8" x14ac:dyDescent="0.2">
      <c r="A35" s="46">
        <v>29</v>
      </c>
      <c r="B35" s="47" t="s">
        <v>320</v>
      </c>
      <c r="C35" s="47" t="s">
        <v>321</v>
      </c>
      <c r="D35" s="47" t="s">
        <v>229</v>
      </c>
      <c r="E35" s="48">
        <v>252200</v>
      </c>
      <c r="F35" s="49">
        <v>631.96276</v>
      </c>
      <c r="G35" s="50">
        <v>5.9374099999999997E-3</v>
      </c>
      <c r="H35" s="40" t="s">
        <v>131</v>
      </c>
    </row>
    <row r="36" spans="1:8" x14ac:dyDescent="0.2">
      <c r="A36" s="46">
        <v>30</v>
      </c>
      <c r="B36" s="47" t="s">
        <v>493</v>
      </c>
      <c r="C36" s="47" t="s">
        <v>494</v>
      </c>
      <c r="D36" s="47" t="s">
        <v>240</v>
      </c>
      <c r="E36" s="48">
        <v>4663</v>
      </c>
      <c r="F36" s="49">
        <v>612.11201000000005</v>
      </c>
      <c r="G36" s="50">
        <v>5.7509099999999997E-3</v>
      </c>
      <c r="H36" s="40" t="s">
        <v>131</v>
      </c>
    </row>
    <row r="37" spans="1:8" x14ac:dyDescent="0.2">
      <c r="A37" s="46">
        <v>31</v>
      </c>
      <c r="B37" s="47" t="s">
        <v>259</v>
      </c>
      <c r="C37" s="47" t="s">
        <v>260</v>
      </c>
      <c r="D37" s="47" t="s">
        <v>197</v>
      </c>
      <c r="E37" s="48">
        <v>53625</v>
      </c>
      <c r="F37" s="49">
        <v>599.95650000000001</v>
      </c>
      <c r="G37" s="50">
        <v>5.6366999999999997E-3</v>
      </c>
      <c r="H37" s="40" t="s">
        <v>131</v>
      </c>
    </row>
    <row r="38" spans="1:8" x14ac:dyDescent="0.2">
      <c r="A38" s="46">
        <v>32</v>
      </c>
      <c r="B38" s="47" t="s">
        <v>238</v>
      </c>
      <c r="C38" s="47" t="s">
        <v>239</v>
      </c>
      <c r="D38" s="47" t="s">
        <v>240</v>
      </c>
      <c r="E38" s="48">
        <v>17853</v>
      </c>
      <c r="F38" s="49">
        <v>599.093121</v>
      </c>
      <c r="G38" s="50">
        <v>5.6285900000000002E-3</v>
      </c>
      <c r="H38" s="40" t="s">
        <v>131</v>
      </c>
    </row>
    <row r="39" spans="1:8" x14ac:dyDescent="0.2">
      <c r="A39" s="46">
        <v>33</v>
      </c>
      <c r="B39" s="47" t="s">
        <v>484</v>
      </c>
      <c r="C39" s="47" t="s">
        <v>485</v>
      </c>
      <c r="D39" s="47" t="s">
        <v>486</v>
      </c>
      <c r="E39" s="48">
        <v>26279</v>
      </c>
      <c r="F39" s="49">
        <v>565.91826500000002</v>
      </c>
      <c r="G39" s="50">
        <v>5.3169100000000002E-3</v>
      </c>
      <c r="H39" s="40" t="s">
        <v>131</v>
      </c>
    </row>
    <row r="40" spans="1:8" x14ac:dyDescent="0.2">
      <c r="A40" s="46">
        <v>34</v>
      </c>
      <c r="B40" s="47" t="s">
        <v>487</v>
      </c>
      <c r="C40" s="47" t="s">
        <v>488</v>
      </c>
      <c r="D40" s="47" t="s">
        <v>43</v>
      </c>
      <c r="E40" s="48">
        <v>62506</v>
      </c>
      <c r="F40" s="49">
        <v>553.86566600000003</v>
      </c>
      <c r="G40" s="50">
        <v>5.2036699999999996E-3</v>
      </c>
      <c r="H40" s="40" t="s">
        <v>131</v>
      </c>
    </row>
    <row r="41" spans="1:8" x14ac:dyDescent="0.2">
      <c r="A41" s="46">
        <v>35</v>
      </c>
      <c r="B41" s="47" t="s">
        <v>23</v>
      </c>
      <c r="C41" s="47" t="s">
        <v>24</v>
      </c>
      <c r="D41" s="47" t="s">
        <v>25</v>
      </c>
      <c r="E41" s="48">
        <v>4608</v>
      </c>
      <c r="F41" s="49">
        <v>529.09055999999998</v>
      </c>
      <c r="G41" s="50">
        <v>4.9709000000000003E-3</v>
      </c>
      <c r="H41" s="40" t="s">
        <v>131</v>
      </c>
    </row>
    <row r="42" spans="1:8" x14ac:dyDescent="0.2">
      <c r="A42" s="46">
        <v>36</v>
      </c>
      <c r="B42" s="47" t="s">
        <v>332</v>
      </c>
      <c r="C42" s="47" t="s">
        <v>333</v>
      </c>
      <c r="D42" s="47" t="s">
        <v>174</v>
      </c>
      <c r="E42" s="48">
        <v>17495</v>
      </c>
      <c r="F42" s="49">
        <v>516.88977499999999</v>
      </c>
      <c r="G42" s="50">
        <v>4.8562800000000001E-3</v>
      </c>
      <c r="H42" s="40" t="s">
        <v>131</v>
      </c>
    </row>
    <row r="43" spans="1:8" x14ac:dyDescent="0.2">
      <c r="A43" s="46">
        <v>37</v>
      </c>
      <c r="B43" s="47" t="s">
        <v>489</v>
      </c>
      <c r="C43" s="47" t="s">
        <v>490</v>
      </c>
      <c r="D43" s="47" t="s">
        <v>190</v>
      </c>
      <c r="E43" s="48">
        <v>43158</v>
      </c>
      <c r="F43" s="49">
        <v>508.57387199999999</v>
      </c>
      <c r="G43" s="50">
        <v>4.7781500000000001E-3</v>
      </c>
      <c r="H43" s="40" t="s">
        <v>131</v>
      </c>
    </row>
    <row r="44" spans="1:8" x14ac:dyDescent="0.2">
      <c r="A44" s="46">
        <v>38</v>
      </c>
      <c r="B44" s="47" t="s">
        <v>245</v>
      </c>
      <c r="C44" s="47" t="s">
        <v>246</v>
      </c>
      <c r="D44" s="47" t="s">
        <v>205</v>
      </c>
      <c r="E44" s="48">
        <v>21241</v>
      </c>
      <c r="F44" s="49">
        <v>504.60119600000002</v>
      </c>
      <c r="G44" s="50">
        <v>4.7408199999999998E-3</v>
      </c>
      <c r="H44" s="40" t="s">
        <v>131</v>
      </c>
    </row>
    <row r="45" spans="1:8" x14ac:dyDescent="0.2">
      <c r="A45" s="46">
        <v>39</v>
      </c>
      <c r="B45" s="47" t="s">
        <v>657</v>
      </c>
      <c r="C45" s="47" t="s">
        <v>658</v>
      </c>
      <c r="D45" s="47" t="s">
        <v>25</v>
      </c>
      <c r="E45" s="48">
        <v>105000</v>
      </c>
      <c r="F45" s="49">
        <v>470.24250000000001</v>
      </c>
      <c r="G45" s="50">
        <v>4.4180199999999999E-3</v>
      </c>
      <c r="H45" s="40" t="s">
        <v>131</v>
      </c>
    </row>
    <row r="46" spans="1:8" x14ac:dyDescent="0.2">
      <c r="A46" s="46">
        <v>40</v>
      </c>
      <c r="B46" s="47" t="s">
        <v>62</v>
      </c>
      <c r="C46" s="47" t="s">
        <v>63</v>
      </c>
      <c r="D46" s="47" t="s">
        <v>64</v>
      </c>
      <c r="E46" s="48">
        <v>168310</v>
      </c>
      <c r="F46" s="49">
        <v>446.69474000000002</v>
      </c>
      <c r="G46" s="50">
        <v>4.1967799999999998E-3</v>
      </c>
      <c r="H46" s="40" t="s">
        <v>131</v>
      </c>
    </row>
    <row r="47" spans="1:8" x14ac:dyDescent="0.2">
      <c r="A47" s="46">
        <v>41</v>
      </c>
      <c r="B47" s="47" t="s">
        <v>491</v>
      </c>
      <c r="C47" s="47" t="s">
        <v>492</v>
      </c>
      <c r="D47" s="47" t="s">
        <v>177</v>
      </c>
      <c r="E47" s="48">
        <v>41859</v>
      </c>
      <c r="F47" s="49">
        <v>445.882068</v>
      </c>
      <c r="G47" s="50">
        <v>4.18915E-3</v>
      </c>
      <c r="H47" s="40" t="s">
        <v>131</v>
      </c>
    </row>
    <row r="48" spans="1:8" x14ac:dyDescent="0.2">
      <c r="A48" s="46">
        <v>42</v>
      </c>
      <c r="B48" s="47" t="s">
        <v>495</v>
      </c>
      <c r="C48" s="47" t="s">
        <v>496</v>
      </c>
      <c r="D48" s="47" t="s">
        <v>205</v>
      </c>
      <c r="E48" s="48">
        <v>23285</v>
      </c>
      <c r="F48" s="49">
        <v>418.94371999999998</v>
      </c>
      <c r="G48" s="50">
        <v>3.93605E-3</v>
      </c>
      <c r="H48" s="40" t="s">
        <v>131</v>
      </c>
    </row>
    <row r="49" spans="1:8" x14ac:dyDescent="0.2">
      <c r="A49" s="46">
        <v>43</v>
      </c>
      <c r="B49" s="47" t="s">
        <v>77</v>
      </c>
      <c r="C49" s="47" t="s">
        <v>78</v>
      </c>
      <c r="D49" s="47" t="s">
        <v>25</v>
      </c>
      <c r="E49" s="48">
        <v>7945</v>
      </c>
      <c r="F49" s="49">
        <v>410.83595000000003</v>
      </c>
      <c r="G49" s="50">
        <v>3.85988E-3</v>
      </c>
      <c r="H49" s="40" t="s">
        <v>131</v>
      </c>
    </row>
    <row r="50" spans="1:8" x14ac:dyDescent="0.2">
      <c r="A50" s="46">
        <v>44</v>
      </c>
      <c r="B50" s="47" t="s">
        <v>95</v>
      </c>
      <c r="C50" s="47" t="s">
        <v>96</v>
      </c>
      <c r="D50" s="47" t="s">
        <v>92</v>
      </c>
      <c r="E50" s="48">
        <v>9225</v>
      </c>
      <c r="F50" s="49">
        <v>406.36124999999998</v>
      </c>
      <c r="G50" s="50">
        <v>3.8178399999999999E-3</v>
      </c>
      <c r="H50" s="40" t="s">
        <v>131</v>
      </c>
    </row>
    <row r="51" spans="1:8" x14ac:dyDescent="0.2">
      <c r="A51" s="46">
        <v>45</v>
      </c>
      <c r="B51" s="47" t="s">
        <v>347</v>
      </c>
      <c r="C51" s="47" t="s">
        <v>348</v>
      </c>
      <c r="D51" s="47" t="s">
        <v>83</v>
      </c>
      <c r="E51" s="48">
        <v>53500</v>
      </c>
      <c r="F51" s="49">
        <v>389.66725000000002</v>
      </c>
      <c r="G51" s="50">
        <v>3.6610000000000002E-3</v>
      </c>
      <c r="H51" s="40" t="s">
        <v>131</v>
      </c>
    </row>
    <row r="52" spans="1:8" x14ac:dyDescent="0.2">
      <c r="A52" s="46">
        <v>46</v>
      </c>
      <c r="B52" s="47" t="s">
        <v>497</v>
      </c>
      <c r="C52" s="47" t="s">
        <v>498</v>
      </c>
      <c r="D52" s="47" t="s">
        <v>177</v>
      </c>
      <c r="E52" s="48">
        <v>9560</v>
      </c>
      <c r="F52" s="49">
        <v>377.46704</v>
      </c>
      <c r="G52" s="50">
        <v>3.5463700000000001E-3</v>
      </c>
      <c r="H52" s="40" t="s">
        <v>131</v>
      </c>
    </row>
    <row r="53" spans="1:8" x14ac:dyDescent="0.2">
      <c r="A53" s="46">
        <v>47</v>
      </c>
      <c r="B53" s="47" t="s">
        <v>326</v>
      </c>
      <c r="C53" s="47" t="s">
        <v>327</v>
      </c>
      <c r="D53" s="47" t="s">
        <v>256</v>
      </c>
      <c r="E53" s="48">
        <v>25715</v>
      </c>
      <c r="F53" s="49">
        <v>376.21044999999998</v>
      </c>
      <c r="G53" s="50">
        <v>3.5345699999999999E-3</v>
      </c>
      <c r="H53" s="40" t="s">
        <v>131</v>
      </c>
    </row>
    <row r="54" spans="1:8" x14ac:dyDescent="0.2">
      <c r="A54" s="46">
        <v>48</v>
      </c>
      <c r="B54" s="47" t="s">
        <v>278</v>
      </c>
      <c r="C54" s="47" t="s">
        <v>279</v>
      </c>
      <c r="D54" s="47" t="s">
        <v>43</v>
      </c>
      <c r="E54" s="48">
        <v>31626</v>
      </c>
      <c r="F54" s="49">
        <v>348.42364199999997</v>
      </c>
      <c r="G54" s="50">
        <v>3.2735099999999999E-3</v>
      </c>
      <c r="H54" s="40" t="s">
        <v>131</v>
      </c>
    </row>
    <row r="55" spans="1:8" x14ac:dyDescent="0.2">
      <c r="A55" s="46">
        <v>49</v>
      </c>
      <c r="B55" s="47" t="s">
        <v>441</v>
      </c>
      <c r="C55" s="47" t="s">
        <v>442</v>
      </c>
      <c r="D55" s="47" t="s">
        <v>174</v>
      </c>
      <c r="E55" s="48">
        <v>12190</v>
      </c>
      <c r="F55" s="49">
        <v>331.59237999999999</v>
      </c>
      <c r="G55" s="50">
        <v>3.1153700000000001E-3</v>
      </c>
      <c r="H55" s="40" t="s">
        <v>131</v>
      </c>
    </row>
    <row r="56" spans="1:8" x14ac:dyDescent="0.2">
      <c r="A56" s="46">
        <v>50</v>
      </c>
      <c r="B56" s="47" t="s">
        <v>297</v>
      </c>
      <c r="C56" s="47" t="s">
        <v>298</v>
      </c>
      <c r="D56" s="47" t="s">
        <v>83</v>
      </c>
      <c r="E56" s="48">
        <v>63462</v>
      </c>
      <c r="F56" s="49">
        <v>330.98606100000001</v>
      </c>
      <c r="G56" s="50">
        <v>3.1096800000000001E-3</v>
      </c>
      <c r="H56" s="40" t="s">
        <v>131</v>
      </c>
    </row>
    <row r="57" spans="1:8" x14ac:dyDescent="0.2">
      <c r="A57" s="46">
        <v>51</v>
      </c>
      <c r="B57" s="47" t="s">
        <v>334</v>
      </c>
      <c r="C57" s="47" t="s">
        <v>335</v>
      </c>
      <c r="D57" s="47" t="s">
        <v>31</v>
      </c>
      <c r="E57" s="48">
        <v>4155</v>
      </c>
      <c r="F57" s="49">
        <v>327.39322499999997</v>
      </c>
      <c r="G57" s="50">
        <v>3.0759200000000002E-3</v>
      </c>
      <c r="H57" s="40" t="s">
        <v>131</v>
      </c>
    </row>
    <row r="58" spans="1:8" x14ac:dyDescent="0.2">
      <c r="A58" s="46">
        <v>52</v>
      </c>
      <c r="B58" s="47" t="s">
        <v>501</v>
      </c>
      <c r="C58" s="47" t="s">
        <v>502</v>
      </c>
      <c r="D58" s="47" t="s">
        <v>282</v>
      </c>
      <c r="E58" s="48">
        <v>80675</v>
      </c>
      <c r="F58" s="49">
        <v>296.38381500000003</v>
      </c>
      <c r="G58" s="50">
        <v>2.78458E-3</v>
      </c>
      <c r="H58" s="40" t="s">
        <v>131</v>
      </c>
    </row>
    <row r="59" spans="1:8" x14ac:dyDescent="0.2">
      <c r="A59" s="46">
        <v>53</v>
      </c>
      <c r="B59" s="47" t="s">
        <v>675</v>
      </c>
      <c r="C59" s="47" t="s">
        <v>676</v>
      </c>
      <c r="D59" s="47" t="s">
        <v>177</v>
      </c>
      <c r="E59" s="48">
        <v>16500</v>
      </c>
      <c r="F59" s="49">
        <v>294.29399999999998</v>
      </c>
      <c r="G59" s="50">
        <v>2.76495E-3</v>
      </c>
      <c r="H59" s="40" t="s">
        <v>131</v>
      </c>
    </row>
    <row r="60" spans="1:8" x14ac:dyDescent="0.2">
      <c r="A60" s="46">
        <v>54</v>
      </c>
      <c r="B60" s="47" t="s">
        <v>499</v>
      </c>
      <c r="C60" s="47" t="s">
        <v>500</v>
      </c>
      <c r="D60" s="47" t="s">
        <v>190</v>
      </c>
      <c r="E60" s="48">
        <v>27640</v>
      </c>
      <c r="F60" s="49">
        <v>291.27032000000003</v>
      </c>
      <c r="G60" s="50">
        <v>2.73654E-3</v>
      </c>
      <c r="H60" s="40" t="s">
        <v>131</v>
      </c>
    </row>
    <row r="61" spans="1:8" x14ac:dyDescent="0.2">
      <c r="A61" s="46">
        <v>55</v>
      </c>
      <c r="B61" s="47" t="s">
        <v>503</v>
      </c>
      <c r="C61" s="47" t="s">
        <v>504</v>
      </c>
      <c r="D61" s="47" t="s">
        <v>505</v>
      </c>
      <c r="E61" s="48">
        <v>80675</v>
      </c>
      <c r="F61" s="49">
        <v>284.46005000000002</v>
      </c>
      <c r="G61" s="50">
        <v>2.67256E-3</v>
      </c>
      <c r="H61" s="40" t="s">
        <v>131</v>
      </c>
    </row>
    <row r="62" spans="1:8" x14ac:dyDescent="0.2">
      <c r="A62" s="46">
        <v>56</v>
      </c>
      <c r="B62" s="47" t="s">
        <v>99</v>
      </c>
      <c r="C62" s="47" t="s">
        <v>100</v>
      </c>
      <c r="D62" s="47" t="s">
        <v>101</v>
      </c>
      <c r="E62" s="48">
        <v>163950</v>
      </c>
      <c r="F62" s="49">
        <v>269.71414499999997</v>
      </c>
      <c r="G62" s="50">
        <v>2.5340100000000002E-3</v>
      </c>
      <c r="H62" s="40" t="s">
        <v>131</v>
      </c>
    </row>
    <row r="63" spans="1:8" x14ac:dyDescent="0.2">
      <c r="A63" s="46">
        <v>57</v>
      </c>
      <c r="B63" s="47" t="s">
        <v>506</v>
      </c>
      <c r="C63" s="47" t="s">
        <v>507</v>
      </c>
      <c r="D63" s="47" t="s">
        <v>101</v>
      </c>
      <c r="E63" s="48">
        <v>166035</v>
      </c>
      <c r="F63" s="49">
        <v>266.43636450000002</v>
      </c>
      <c r="G63" s="50">
        <v>2.50322E-3</v>
      </c>
      <c r="H63" s="40" t="s">
        <v>131</v>
      </c>
    </row>
    <row r="64" spans="1:8" x14ac:dyDescent="0.2">
      <c r="A64" s="46">
        <v>58</v>
      </c>
      <c r="B64" s="47" t="s">
        <v>252</v>
      </c>
      <c r="C64" s="47" t="s">
        <v>253</v>
      </c>
      <c r="D64" s="47" t="s">
        <v>108</v>
      </c>
      <c r="E64" s="48">
        <v>17567</v>
      </c>
      <c r="F64" s="49">
        <v>240.52736400000001</v>
      </c>
      <c r="G64" s="50">
        <v>2.2598000000000002E-3</v>
      </c>
      <c r="H64" s="40" t="s">
        <v>131</v>
      </c>
    </row>
    <row r="65" spans="1:8" x14ac:dyDescent="0.2">
      <c r="A65" s="46">
        <v>59</v>
      </c>
      <c r="B65" s="47" t="s">
        <v>407</v>
      </c>
      <c r="C65" s="47" t="s">
        <v>408</v>
      </c>
      <c r="D65" s="47" t="s">
        <v>38</v>
      </c>
      <c r="E65" s="48">
        <v>3700</v>
      </c>
      <c r="F65" s="49">
        <v>194.89750000000001</v>
      </c>
      <c r="G65" s="50">
        <v>1.8311E-3</v>
      </c>
      <c r="H65" s="40" t="s">
        <v>131</v>
      </c>
    </row>
    <row r="66" spans="1:8" x14ac:dyDescent="0.2">
      <c r="A66" s="46">
        <v>60</v>
      </c>
      <c r="B66" s="47" t="s">
        <v>111</v>
      </c>
      <c r="C66" s="47" t="s">
        <v>112</v>
      </c>
      <c r="D66" s="47" t="s">
        <v>31</v>
      </c>
      <c r="E66" s="48">
        <v>32065</v>
      </c>
      <c r="F66" s="49">
        <v>163.53149999999999</v>
      </c>
      <c r="G66" s="50">
        <v>1.53641E-3</v>
      </c>
      <c r="H66" s="40" t="s">
        <v>131</v>
      </c>
    </row>
    <row r="67" spans="1:8" x14ac:dyDescent="0.2">
      <c r="A67" s="46">
        <v>61</v>
      </c>
      <c r="B67" s="47" t="s">
        <v>508</v>
      </c>
      <c r="C67" s="47" t="s">
        <v>509</v>
      </c>
      <c r="D67" s="47" t="s">
        <v>406</v>
      </c>
      <c r="E67" s="48">
        <v>83070</v>
      </c>
      <c r="F67" s="49">
        <v>142.63949700000001</v>
      </c>
      <c r="G67" s="50">
        <v>1.3401299999999999E-3</v>
      </c>
      <c r="H67" s="40" t="s">
        <v>131</v>
      </c>
    </row>
    <row r="68" spans="1:8" x14ac:dyDescent="0.2">
      <c r="A68" s="46">
        <v>62</v>
      </c>
      <c r="B68" s="47" t="s">
        <v>677</v>
      </c>
      <c r="C68" s="47" t="s">
        <v>678</v>
      </c>
      <c r="D68" s="47" t="s">
        <v>28</v>
      </c>
      <c r="E68" s="48">
        <v>3044</v>
      </c>
      <c r="F68" s="49">
        <v>131.00767200000001</v>
      </c>
      <c r="G68" s="50">
        <v>1.23084E-3</v>
      </c>
      <c r="H68" s="40" t="s">
        <v>131</v>
      </c>
    </row>
    <row r="69" spans="1:8" x14ac:dyDescent="0.2">
      <c r="A69" s="46">
        <v>63</v>
      </c>
      <c r="B69" s="47" t="s">
        <v>220</v>
      </c>
      <c r="C69" s="47" t="s">
        <v>221</v>
      </c>
      <c r="D69" s="47" t="s">
        <v>222</v>
      </c>
      <c r="E69" s="48">
        <v>29262</v>
      </c>
      <c r="F69" s="49">
        <v>125.09505</v>
      </c>
      <c r="G69" s="50">
        <v>1.1752900000000001E-3</v>
      </c>
      <c r="H69" s="40" t="s">
        <v>131</v>
      </c>
    </row>
    <row r="70" spans="1:8" x14ac:dyDescent="0.2">
      <c r="A70" s="46">
        <v>64</v>
      </c>
      <c r="B70" s="47" t="s">
        <v>510</v>
      </c>
      <c r="C70" s="47" t="s">
        <v>511</v>
      </c>
      <c r="D70" s="47" t="s">
        <v>240</v>
      </c>
      <c r="E70" s="48">
        <v>795</v>
      </c>
      <c r="F70" s="49">
        <v>83.156999999999996</v>
      </c>
      <c r="G70" s="50">
        <v>7.8127999999999997E-4</v>
      </c>
      <c r="H70" s="40" t="s">
        <v>131</v>
      </c>
    </row>
    <row r="71" spans="1:8" x14ac:dyDescent="0.2">
      <c r="A71" s="46">
        <v>65</v>
      </c>
      <c r="B71" s="47" t="s">
        <v>512</v>
      </c>
      <c r="C71" s="47" t="s">
        <v>513</v>
      </c>
      <c r="D71" s="47" t="s">
        <v>22</v>
      </c>
      <c r="E71" s="48">
        <v>80675</v>
      </c>
      <c r="F71" s="49">
        <v>37.578415</v>
      </c>
      <c r="G71" s="50">
        <v>3.5305999999999998E-4</v>
      </c>
      <c r="H71" s="40" t="s">
        <v>131</v>
      </c>
    </row>
    <row r="72" spans="1:8" x14ac:dyDescent="0.2">
      <c r="A72" s="46">
        <v>66</v>
      </c>
      <c r="B72" s="47" t="s">
        <v>514</v>
      </c>
      <c r="C72" s="47" t="s">
        <v>515</v>
      </c>
      <c r="D72" s="47" t="s">
        <v>31</v>
      </c>
      <c r="E72" s="48">
        <v>80675</v>
      </c>
      <c r="F72" s="49">
        <v>32.100582500000002</v>
      </c>
      <c r="G72" s="50">
        <v>3.0159000000000002E-4</v>
      </c>
      <c r="H72" s="40" t="s">
        <v>131</v>
      </c>
    </row>
    <row r="73" spans="1:8" x14ac:dyDescent="0.2">
      <c r="A73" s="46">
        <v>67</v>
      </c>
      <c r="B73" s="47" t="s">
        <v>516</v>
      </c>
      <c r="C73" s="47" t="s">
        <v>517</v>
      </c>
      <c r="D73" s="47" t="s">
        <v>122</v>
      </c>
      <c r="E73" s="48">
        <v>80675</v>
      </c>
      <c r="F73" s="49">
        <v>24.484862499999998</v>
      </c>
      <c r="G73" s="50">
        <v>2.3004000000000001E-4</v>
      </c>
      <c r="H73" s="40" t="s">
        <v>131</v>
      </c>
    </row>
    <row r="74" spans="1:8" x14ac:dyDescent="0.2">
      <c r="A74" s="46">
        <v>68</v>
      </c>
      <c r="B74" s="47" t="s">
        <v>518</v>
      </c>
      <c r="C74" s="47" t="s">
        <v>519</v>
      </c>
      <c r="D74" s="47" t="s">
        <v>406</v>
      </c>
      <c r="E74" s="48">
        <v>42805</v>
      </c>
      <c r="F74" s="49">
        <v>11.553069499999999</v>
      </c>
      <c r="G74" s="50">
        <v>1.0854E-4</v>
      </c>
      <c r="H74" s="40" t="s">
        <v>131</v>
      </c>
    </row>
    <row r="75" spans="1:8" x14ac:dyDescent="0.2">
      <c r="A75" s="51"/>
      <c r="B75" s="51"/>
      <c r="C75" s="52" t="s">
        <v>130</v>
      </c>
      <c r="D75" s="51"/>
      <c r="E75" s="51" t="s">
        <v>131</v>
      </c>
      <c r="F75" s="53">
        <v>83396.252710800007</v>
      </c>
      <c r="G75" s="54">
        <v>0.78352332999999996</v>
      </c>
      <c r="H75" s="40" t="s">
        <v>131</v>
      </c>
    </row>
    <row r="76" spans="1:8" x14ac:dyDescent="0.2">
      <c r="A76" s="51"/>
      <c r="B76" s="51"/>
      <c r="C76" s="55"/>
      <c r="D76" s="51"/>
      <c r="E76" s="51"/>
      <c r="F76" s="56"/>
      <c r="G76" s="56"/>
      <c r="H76" s="40" t="s">
        <v>131</v>
      </c>
    </row>
    <row r="77" spans="1:8" x14ac:dyDescent="0.2">
      <c r="A77" s="51"/>
      <c r="B77" s="51"/>
      <c r="C77" s="52" t="s">
        <v>132</v>
      </c>
      <c r="D77" s="51"/>
      <c r="E77" s="51"/>
      <c r="F77" s="51"/>
      <c r="G77" s="51"/>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134</v>
      </c>
      <c r="D80" s="51"/>
      <c r="E80" s="51"/>
      <c r="F80" s="51"/>
      <c r="G80" s="51"/>
      <c r="H80" s="40" t="s">
        <v>131</v>
      </c>
    </row>
    <row r="81" spans="1:8" x14ac:dyDescent="0.2">
      <c r="A81" s="51"/>
      <c r="B81" s="51"/>
      <c r="C81" s="52" t="s">
        <v>130</v>
      </c>
      <c r="D81" s="51"/>
      <c r="E81" s="51" t="s">
        <v>131</v>
      </c>
      <c r="F81" s="57" t="s">
        <v>133</v>
      </c>
      <c r="G81" s="54">
        <v>0</v>
      </c>
      <c r="H81" s="40" t="s">
        <v>131</v>
      </c>
    </row>
    <row r="82" spans="1:8" x14ac:dyDescent="0.2">
      <c r="A82" s="51"/>
      <c r="B82" s="51"/>
      <c r="C82" s="55"/>
      <c r="D82" s="51"/>
      <c r="E82" s="51"/>
      <c r="F82" s="56"/>
      <c r="G82" s="56"/>
      <c r="H82" s="40" t="s">
        <v>131</v>
      </c>
    </row>
    <row r="83" spans="1:8" x14ac:dyDescent="0.2">
      <c r="A83" s="51"/>
      <c r="B83" s="51"/>
      <c r="C83" s="52" t="s">
        <v>135</v>
      </c>
      <c r="D83" s="51"/>
      <c r="E83" s="51"/>
      <c r="F83" s="51"/>
      <c r="G83" s="51"/>
      <c r="H83" s="40" t="s">
        <v>131</v>
      </c>
    </row>
    <row r="84" spans="1:8" x14ac:dyDescent="0.2">
      <c r="A84" s="51"/>
      <c r="B84" s="51"/>
      <c r="C84" s="52" t="s">
        <v>130</v>
      </c>
      <c r="D84" s="51"/>
      <c r="E84" s="51" t="s">
        <v>131</v>
      </c>
      <c r="F84" s="57" t="s">
        <v>133</v>
      </c>
      <c r="G84" s="54">
        <v>0</v>
      </c>
      <c r="H84" s="40" t="s">
        <v>131</v>
      </c>
    </row>
    <row r="85" spans="1:8" x14ac:dyDescent="0.2">
      <c r="A85" s="51"/>
      <c r="B85" s="51"/>
      <c r="C85" s="55"/>
      <c r="D85" s="51"/>
      <c r="E85" s="51"/>
      <c r="F85" s="56"/>
      <c r="G85" s="56"/>
      <c r="H85" s="40" t="s">
        <v>131</v>
      </c>
    </row>
    <row r="86" spans="1:8" x14ac:dyDescent="0.2">
      <c r="A86" s="51"/>
      <c r="B86" s="51"/>
      <c r="C86" s="52" t="s">
        <v>136</v>
      </c>
      <c r="D86" s="51"/>
      <c r="E86" s="51"/>
      <c r="F86" s="56"/>
      <c r="G86" s="56"/>
      <c r="H86" s="40" t="s">
        <v>131</v>
      </c>
    </row>
    <row r="87" spans="1:8" x14ac:dyDescent="0.2">
      <c r="A87" s="51"/>
      <c r="B87" s="51"/>
      <c r="C87" s="52" t="s">
        <v>130</v>
      </c>
      <c r="D87" s="51"/>
      <c r="E87" s="51" t="s">
        <v>131</v>
      </c>
      <c r="F87" s="57" t="s">
        <v>133</v>
      </c>
      <c r="G87" s="54">
        <v>0</v>
      </c>
      <c r="H87" s="40" t="s">
        <v>131</v>
      </c>
    </row>
    <row r="88" spans="1:8" x14ac:dyDescent="0.2">
      <c r="A88" s="51"/>
      <c r="B88" s="51"/>
      <c r="C88" s="55"/>
      <c r="D88" s="51"/>
      <c r="E88" s="51"/>
      <c r="F88" s="56"/>
      <c r="G88" s="56"/>
      <c r="H88" s="40" t="s">
        <v>131</v>
      </c>
    </row>
    <row r="89" spans="1:8" x14ac:dyDescent="0.2">
      <c r="A89" s="51"/>
      <c r="B89" s="51"/>
      <c r="C89" s="52" t="s">
        <v>137</v>
      </c>
      <c r="D89" s="51"/>
      <c r="E89" s="51"/>
      <c r="F89" s="56"/>
      <c r="G89" s="56"/>
      <c r="H89" s="40" t="s">
        <v>131</v>
      </c>
    </row>
    <row r="90" spans="1:8" x14ac:dyDescent="0.2">
      <c r="A90" s="46">
        <v>1</v>
      </c>
      <c r="B90" s="47"/>
      <c r="C90" s="47" t="s">
        <v>967</v>
      </c>
      <c r="D90" s="47" t="s">
        <v>521</v>
      </c>
      <c r="E90" s="48">
        <v>3000</v>
      </c>
      <c r="F90" s="49">
        <v>308.29500000000002</v>
      </c>
      <c r="G90" s="50">
        <v>2.8964899999999998E-3</v>
      </c>
      <c r="H90" s="40" t="s">
        <v>131</v>
      </c>
    </row>
    <row r="91" spans="1:8" x14ac:dyDescent="0.2">
      <c r="A91" s="46">
        <v>2</v>
      </c>
      <c r="B91" s="47"/>
      <c r="C91" s="47" t="s">
        <v>1081</v>
      </c>
      <c r="D91" s="47" t="s">
        <v>521</v>
      </c>
      <c r="E91" s="48">
        <v>-2450</v>
      </c>
      <c r="F91" s="49">
        <v>-44.572850000000003</v>
      </c>
      <c r="G91" s="50">
        <f>F91/$F$172</f>
        <v>-4.1877019210538407E-4</v>
      </c>
      <c r="H91" s="40" t="s">
        <v>131</v>
      </c>
    </row>
    <row r="92" spans="1:8" x14ac:dyDescent="0.2">
      <c r="A92" s="46">
        <v>3</v>
      </c>
      <c r="B92" s="47"/>
      <c r="C92" s="47" t="s">
        <v>968</v>
      </c>
      <c r="D92" s="47" t="s">
        <v>521</v>
      </c>
      <c r="E92" s="48">
        <v>-2100</v>
      </c>
      <c r="F92" s="49">
        <v>-278.733</v>
      </c>
      <c r="G92" s="50">
        <f t="shared" ref="G92:G110" si="0">F92/$F$172</f>
        <v>-2.6187482280381445E-3</v>
      </c>
      <c r="H92" s="40" t="s">
        <v>131</v>
      </c>
    </row>
    <row r="93" spans="1:8" x14ac:dyDescent="0.2">
      <c r="A93" s="46">
        <v>4</v>
      </c>
      <c r="B93" s="47"/>
      <c r="C93" s="47" t="s">
        <v>1064</v>
      </c>
      <c r="D93" s="47" t="s">
        <v>521</v>
      </c>
      <c r="E93" s="48">
        <v>-16500</v>
      </c>
      <c r="F93" s="49">
        <v>-297.21449999999999</v>
      </c>
      <c r="G93" s="50">
        <f t="shared" si="0"/>
        <v>-2.7923853480651484E-3</v>
      </c>
      <c r="H93" s="40" t="s">
        <v>131</v>
      </c>
    </row>
    <row r="94" spans="1:8" x14ac:dyDescent="0.2">
      <c r="A94" s="46">
        <v>5</v>
      </c>
      <c r="B94" s="47"/>
      <c r="C94" s="47" t="s">
        <v>1041</v>
      </c>
      <c r="D94" s="47" t="s">
        <v>521</v>
      </c>
      <c r="E94" s="48">
        <v>-105000</v>
      </c>
      <c r="F94" s="49">
        <v>-472.60500000000002</v>
      </c>
      <c r="G94" s="50">
        <f t="shared" si="0"/>
        <v>-4.4402116229939311E-3</v>
      </c>
      <c r="H94" s="40" t="s">
        <v>131</v>
      </c>
    </row>
    <row r="95" spans="1:8" x14ac:dyDescent="0.2">
      <c r="A95" s="46">
        <v>6</v>
      </c>
      <c r="B95" s="47"/>
      <c r="C95" s="47" t="s">
        <v>1037</v>
      </c>
      <c r="D95" s="47" t="s">
        <v>521</v>
      </c>
      <c r="E95" s="48">
        <v>-252200</v>
      </c>
      <c r="F95" s="49">
        <v>-639.07479999999998</v>
      </c>
      <c r="G95" s="50">
        <f t="shared" si="0"/>
        <v>-6.0042262670147832E-3</v>
      </c>
      <c r="H95" s="40" t="s">
        <v>131</v>
      </c>
    </row>
    <row r="96" spans="1:8" x14ac:dyDescent="0.2">
      <c r="A96" s="46">
        <v>7</v>
      </c>
      <c r="B96" s="47"/>
      <c r="C96" s="47" t="s">
        <v>1082</v>
      </c>
      <c r="D96" s="47" t="s">
        <v>521</v>
      </c>
      <c r="E96" s="48">
        <v>-52250</v>
      </c>
      <c r="F96" s="49">
        <v>-752.19100000000003</v>
      </c>
      <c r="G96" s="50">
        <f t="shared" si="0"/>
        <v>-7.0669739442270557E-3</v>
      </c>
      <c r="H96" s="40" t="s">
        <v>131</v>
      </c>
    </row>
    <row r="97" spans="1:8" x14ac:dyDescent="0.2">
      <c r="A97" s="46">
        <v>8</v>
      </c>
      <c r="B97" s="47"/>
      <c r="C97" s="47" t="s">
        <v>1083</v>
      </c>
      <c r="D97" s="47" t="s">
        <v>521</v>
      </c>
      <c r="E97" s="48">
        <v>-256500</v>
      </c>
      <c r="F97" s="49">
        <v>-1009.19925</v>
      </c>
      <c r="G97" s="50">
        <f t="shared" si="0"/>
        <v>-9.4816141170041748E-3</v>
      </c>
      <c r="H97" s="40" t="s">
        <v>131</v>
      </c>
    </row>
    <row r="98" spans="1:8" x14ac:dyDescent="0.2">
      <c r="A98" s="46">
        <v>9</v>
      </c>
      <c r="B98" s="47"/>
      <c r="C98" s="47" t="s">
        <v>1084</v>
      </c>
      <c r="D98" s="47" t="s">
        <v>521</v>
      </c>
      <c r="E98" s="48">
        <v>-89100</v>
      </c>
      <c r="F98" s="49">
        <v>-1152.5976000000001</v>
      </c>
      <c r="G98" s="50">
        <f t="shared" si="0"/>
        <v>-1.0828868209508806E-2</v>
      </c>
      <c r="H98" s="40" t="s">
        <v>131</v>
      </c>
    </row>
    <row r="99" spans="1:8" x14ac:dyDescent="0.2">
      <c r="A99" s="46">
        <v>10</v>
      </c>
      <c r="B99" s="47"/>
      <c r="C99" s="47" t="s">
        <v>970</v>
      </c>
      <c r="D99" s="47" t="s">
        <v>521</v>
      </c>
      <c r="E99" s="48">
        <v>-137250</v>
      </c>
      <c r="F99" s="49">
        <v>-1253.367</v>
      </c>
      <c r="G99" s="50">
        <f t="shared" si="0"/>
        <v>-1.177561541091828E-2</v>
      </c>
      <c r="H99" s="40" t="s">
        <v>131</v>
      </c>
    </row>
    <row r="100" spans="1:8" x14ac:dyDescent="0.2">
      <c r="A100" s="46">
        <v>11</v>
      </c>
      <c r="B100" s="47"/>
      <c r="C100" s="47" t="s">
        <v>1085</v>
      </c>
      <c r="D100" s="47" t="s">
        <v>521</v>
      </c>
      <c r="E100" s="48">
        <v>-42200</v>
      </c>
      <c r="F100" s="49">
        <v>-1293.7675999999999</v>
      </c>
      <c r="G100" s="50">
        <f t="shared" si="0"/>
        <v>-1.2155186540499914E-2</v>
      </c>
      <c r="H100" s="40" t="s">
        <v>131</v>
      </c>
    </row>
    <row r="101" spans="1:8" x14ac:dyDescent="0.2">
      <c r="A101" s="46">
        <v>12</v>
      </c>
      <c r="B101" s="47"/>
      <c r="C101" s="47" t="s">
        <v>1044</v>
      </c>
      <c r="D101" s="47" t="s">
        <v>521</v>
      </c>
      <c r="E101" s="48">
        <v>-149800</v>
      </c>
      <c r="F101" s="49">
        <v>-1711.1654000000001</v>
      </c>
      <c r="G101" s="50">
        <f t="shared" si="0"/>
        <v>-1.6076716280921825E-2</v>
      </c>
      <c r="H101" s="40" t="s">
        <v>131</v>
      </c>
    </row>
    <row r="102" spans="1:8" x14ac:dyDescent="0.2">
      <c r="A102" s="46">
        <v>13</v>
      </c>
      <c r="B102" s="47"/>
      <c r="C102" s="47" t="s">
        <v>973</v>
      </c>
      <c r="D102" s="47" t="s">
        <v>521</v>
      </c>
      <c r="E102" s="48">
        <v>-486000</v>
      </c>
      <c r="F102" s="49">
        <v>-1886.895</v>
      </c>
      <c r="G102" s="50">
        <f t="shared" si="0"/>
        <v>-1.7727728463239136E-2</v>
      </c>
      <c r="H102" s="40" t="s">
        <v>131</v>
      </c>
    </row>
    <row r="103" spans="1:8" x14ac:dyDescent="0.2">
      <c r="A103" s="46">
        <v>14</v>
      </c>
      <c r="B103" s="47"/>
      <c r="C103" s="47" t="s">
        <v>1054</v>
      </c>
      <c r="D103" s="47" t="s">
        <v>521</v>
      </c>
      <c r="E103" s="48">
        <v>-46375</v>
      </c>
      <c r="F103" s="49">
        <v>-1906.84725</v>
      </c>
      <c r="G103" s="50">
        <f t="shared" si="0"/>
        <v>-1.7915183552277301E-2</v>
      </c>
      <c r="H103" s="40" t="s">
        <v>131</v>
      </c>
    </row>
    <row r="104" spans="1:8" x14ac:dyDescent="0.2">
      <c r="A104" s="46">
        <v>15</v>
      </c>
      <c r="B104" s="47"/>
      <c r="C104" s="47" t="s">
        <v>1053</v>
      </c>
      <c r="D104" s="47" t="s">
        <v>521</v>
      </c>
      <c r="E104" s="48">
        <v>-240000</v>
      </c>
      <c r="F104" s="49">
        <v>-2335.92</v>
      </c>
      <c r="G104" s="50">
        <f t="shared" si="0"/>
        <v>-2.1946401613152595E-2</v>
      </c>
      <c r="H104" s="40" t="s">
        <v>131</v>
      </c>
    </row>
    <row r="105" spans="1:8" x14ac:dyDescent="0.2">
      <c r="A105" s="46">
        <v>16</v>
      </c>
      <c r="B105" s="47"/>
      <c r="C105" s="47" t="s">
        <v>1051</v>
      </c>
      <c r="D105" s="47" t="s">
        <v>521</v>
      </c>
      <c r="E105" s="48">
        <v>-560700</v>
      </c>
      <c r="F105" s="49">
        <v>-2567.7256499999999</v>
      </c>
      <c r="G105" s="50">
        <f t="shared" si="0"/>
        <v>-2.4124258684926406E-2</v>
      </c>
      <c r="H105" s="40" t="s">
        <v>131</v>
      </c>
    </row>
    <row r="106" spans="1:8" x14ac:dyDescent="0.2">
      <c r="A106" s="46">
        <v>17</v>
      </c>
      <c r="B106" s="47"/>
      <c r="C106" s="47" t="s">
        <v>976</v>
      </c>
      <c r="D106" s="47" t="s">
        <v>521</v>
      </c>
      <c r="E106" s="48">
        <v>-579150</v>
      </c>
      <c r="F106" s="49">
        <v>-4291.5015000000003</v>
      </c>
      <c r="G106" s="50">
        <f t="shared" si="0"/>
        <v>-4.0319452482296819E-2</v>
      </c>
      <c r="H106" s="40" t="s">
        <v>131</v>
      </c>
    </row>
    <row r="107" spans="1:8" x14ac:dyDescent="0.2">
      <c r="A107" s="46">
        <v>18</v>
      </c>
      <c r="B107" s="47"/>
      <c r="C107" s="47" t="s">
        <v>1047</v>
      </c>
      <c r="D107" s="47" t="s">
        <v>521</v>
      </c>
      <c r="E107" s="48">
        <v>-374375</v>
      </c>
      <c r="F107" s="49">
        <v>-4897.5737499999996</v>
      </c>
      <c r="G107" s="50">
        <f t="shared" si="0"/>
        <v>-4.6013613671501509E-2</v>
      </c>
      <c r="H107" s="40" t="s">
        <v>131</v>
      </c>
    </row>
    <row r="108" spans="1:8" x14ac:dyDescent="0.2">
      <c r="A108" s="46">
        <v>19</v>
      </c>
      <c r="B108" s="47"/>
      <c r="C108" s="47" t="s">
        <v>978</v>
      </c>
      <c r="D108" s="47" t="s">
        <v>521</v>
      </c>
      <c r="E108" s="48">
        <v>-389900</v>
      </c>
      <c r="F108" s="49">
        <v>-4951.7299999999996</v>
      </c>
      <c r="G108" s="50">
        <f t="shared" si="0"/>
        <v>-4.6522421683917299E-2</v>
      </c>
      <c r="H108" s="40" t="s">
        <v>131</v>
      </c>
    </row>
    <row r="109" spans="1:8" x14ac:dyDescent="0.2">
      <c r="A109" s="46">
        <v>20</v>
      </c>
      <c r="B109" s="47"/>
      <c r="C109" s="47" t="s">
        <v>977</v>
      </c>
      <c r="D109" s="47" t="s">
        <v>521</v>
      </c>
      <c r="E109" s="48">
        <v>-502000</v>
      </c>
      <c r="F109" s="49">
        <v>-6676.098</v>
      </c>
      <c r="G109" s="50">
        <f t="shared" si="0"/>
        <v>-6.2723178840356178E-2</v>
      </c>
      <c r="H109" s="40" t="s">
        <v>131</v>
      </c>
    </row>
    <row r="110" spans="1:8" x14ac:dyDescent="0.2">
      <c r="A110" s="46">
        <v>21</v>
      </c>
      <c r="B110" s="47"/>
      <c r="C110" s="47" t="s">
        <v>974</v>
      </c>
      <c r="D110" s="47" t="s">
        <v>521</v>
      </c>
      <c r="E110" s="48">
        <v>-447925</v>
      </c>
      <c r="F110" s="49">
        <v>-8264.2162499999995</v>
      </c>
      <c r="G110" s="50">
        <f t="shared" si="0"/>
        <v>-7.7643844327049683E-2</v>
      </c>
      <c r="H110" s="40" t="s">
        <v>131</v>
      </c>
    </row>
    <row r="111" spans="1:8" x14ac:dyDescent="0.2">
      <c r="A111" s="51"/>
      <c r="B111" s="51"/>
      <c r="C111" s="52" t="s">
        <v>130</v>
      </c>
      <c r="D111" s="51"/>
      <c r="E111" s="51" t="s">
        <v>131</v>
      </c>
      <c r="F111" s="53">
        <f>SUM(F91:F110)</f>
        <v>-46682.9954</v>
      </c>
      <c r="G111" s="54">
        <f>SUM(G91:G110)</f>
        <v>-0.43859539948001436</v>
      </c>
      <c r="H111" s="40" t="s">
        <v>131</v>
      </c>
    </row>
    <row r="112" spans="1:8" x14ac:dyDescent="0.2">
      <c r="A112" s="51"/>
      <c r="B112" s="51"/>
      <c r="C112" s="55"/>
      <c r="D112" s="51"/>
      <c r="E112" s="51"/>
      <c r="F112" s="56"/>
      <c r="G112" s="56"/>
      <c r="H112" s="40" t="s">
        <v>131</v>
      </c>
    </row>
    <row r="113" spans="1:8" x14ac:dyDescent="0.2">
      <c r="A113" s="51"/>
      <c r="B113" s="51"/>
      <c r="C113" s="52" t="s">
        <v>138</v>
      </c>
      <c r="D113" s="51"/>
      <c r="E113" s="51"/>
      <c r="F113" s="53">
        <f>F90+F75</f>
        <v>83704.547710800005</v>
      </c>
      <c r="G113" s="54">
        <f>G90+G75</f>
        <v>0.78641981999999999</v>
      </c>
      <c r="H113" s="40" t="s">
        <v>131</v>
      </c>
    </row>
    <row r="114" spans="1:8" x14ac:dyDescent="0.2">
      <c r="A114" s="51"/>
      <c r="B114" s="51"/>
      <c r="C114" s="55"/>
      <c r="D114" s="51"/>
      <c r="E114" s="51"/>
      <c r="F114" s="56"/>
      <c r="G114" s="56"/>
      <c r="H114" s="40" t="s">
        <v>131</v>
      </c>
    </row>
    <row r="115" spans="1:8" x14ac:dyDescent="0.2">
      <c r="A115" s="51"/>
      <c r="B115" s="51"/>
      <c r="C115" s="52" t="s">
        <v>139</v>
      </c>
      <c r="D115" s="51"/>
      <c r="E115" s="51"/>
      <c r="F115" s="56"/>
      <c r="G115" s="56"/>
      <c r="H115" s="40" t="s">
        <v>131</v>
      </c>
    </row>
    <row r="116" spans="1:8" x14ac:dyDescent="0.2">
      <c r="A116" s="51"/>
      <c r="B116" s="51"/>
      <c r="C116" s="52" t="s">
        <v>10</v>
      </c>
      <c r="D116" s="51"/>
      <c r="E116" s="51"/>
      <c r="F116" s="56"/>
      <c r="G116" s="56"/>
      <c r="H116" s="40" t="s">
        <v>131</v>
      </c>
    </row>
    <row r="117" spans="1:8" x14ac:dyDescent="0.2">
      <c r="A117" s="46">
        <v>1</v>
      </c>
      <c r="B117" s="47" t="s">
        <v>730</v>
      </c>
      <c r="C117" s="47" t="s">
        <v>731</v>
      </c>
      <c r="D117" s="47" t="s">
        <v>527</v>
      </c>
      <c r="E117" s="48">
        <v>250</v>
      </c>
      <c r="F117" s="49">
        <v>2473.39</v>
      </c>
      <c r="G117" s="50">
        <v>2.3237959999999998E-2</v>
      </c>
      <c r="H117" s="40" t="s">
        <v>131</v>
      </c>
    </row>
    <row r="118" spans="1:8" x14ac:dyDescent="0.2">
      <c r="A118" s="46">
        <v>2</v>
      </c>
      <c r="B118" s="47" t="s">
        <v>558</v>
      </c>
      <c r="C118" s="47" t="s">
        <v>559</v>
      </c>
      <c r="D118" s="47" t="s">
        <v>527</v>
      </c>
      <c r="E118" s="48">
        <v>1500</v>
      </c>
      <c r="F118" s="49">
        <v>1483.722</v>
      </c>
      <c r="G118" s="50">
        <v>1.393984E-2</v>
      </c>
      <c r="H118" s="40" t="s">
        <v>131</v>
      </c>
    </row>
    <row r="119" spans="1:8" ht="25.5" x14ac:dyDescent="0.2">
      <c r="A119" s="46">
        <v>3</v>
      </c>
      <c r="B119" s="47" t="s">
        <v>732</v>
      </c>
      <c r="C119" s="47" t="s">
        <v>733</v>
      </c>
      <c r="D119" s="47" t="s">
        <v>524</v>
      </c>
      <c r="E119" s="48">
        <v>1000</v>
      </c>
      <c r="F119" s="49">
        <v>998.56700000000001</v>
      </c>
      <c r="G119" s="50">
        <v>9.3817199999999996E-3</v>
      </c>
      <c r="H119" s="40" t="s">
        <v>131</v>
      </c>
    </row>
    <row r="120" spans="1:8" ht="25.5" x14ac:dyDescent="0.2">
      <c r="A120" s="46">
        <v>4</v>
      </c>
      <c r="B120" s="47" t="s">
        <v>525</v>
      </c>
      <c r="C120" s="47" t="s">
        <v>526</v>
      </c>
      <c r="D120" s="47" t="s">
        <v>527</v>
      </c>
      <c r="E120" s="48">
        <v>1000</v>
      </c>
      <c r="F120" s="49">
        <v>993.04600000000005</v>
      </c>
      <c r="G120" s="50">
        <v>9.3298500000000006E-3</v>
      </c>
      <c r="H120" s="40" t="s">
        <v>131</v>
      </c>
    </row>
    <row r="121" spans="1:8" x14ac:dyDescent="0.2">
      <c r="A121" s="51"/>
      <c r="B121" s="51"/>
      <c r="C121" s="52" t="s">
        <v>130</v>
      </c>
      <c r="D121" s="51"/>
      <c r="E121" s="51" t="s">
        <v>131</v>
      </c>
      <c r="F121" s="53">
        <v>5948.7250000000004</v>
      </c>
      <c r="G121" s="54">
        <v>5.5889370000000001E-2</v>
      </c>
      <c r="H121" s="40" t="s">
        <v>131</v>
      </c>
    </row>
    <row r="122" spans="1:8" x14ac:dyDescent="0.2">
      <c r="A122" s="51"/>
      <c r="B122" s="51"/>
      <c r="C122" s="55"/>
      <c r="D122" s="51"/>
      <c r="E122" s="51"/>
      <c r="F122" s="56"/>
      <c r="G122" s="56"/>
      <c r="H122" s="40" t="s">
        <v>131</v>
      </c>
    </row>
    <row r="123" spans="1:8" x14ac:dyDescent="0.2">
      <c r="A123" s="51"/>
      <c r="B123" s="51"/>
      <c r="C123" s="52" t="s">
        <v>140</v>
      </c>
      <c r="D123" s="51"/>
      <c r="E123" s="51"/>
      <c r="F123" s="51"/>
      <c r="G123" s="51"/>
      <c r="H123" s="40" t="s">
        <v>131</v>
      </c>
    </row>
    <row r="124" spans="1:8" x14ac:dyDescent="0.2">
      <c r="A124" s="51"/>
      <c r="B124" s="51"/>
      <c r="C124" s="52" t="s">
        <v>130</v>
      </c>
      <c r="D124" s="51"/>
      <c r="E124" s="51" t="s">
        <v>131</v>
      </c>
      <c r="F124" s="57" t="s">
        <v>133</v>
      </c>
      <c r="G124" s="54">
        <v>0</v>
      </c>
      <c r="H124" s="40" t="s">
        <v>131</v>
      </c>
    </row>
    <row r="125" spans="1:8" x14ac:dyDescent="0.2">
      <c r="A125" s="51"/>
      <c r="B125" s="51"/>
      <c r="C125" s="55"/>
      <c r="D125" s="51"/>
      <c r="E125" s="51"/>
      <c r="F125" s="56"/>
      <c r="G125" s="56"/>
      <c r="H125" s="40" t="s">
        <v>131</v>
      </c>
    </row>
    <row r="126" spans="1:8" x14ac:dyDescent="0.2">
      <c r="A126" s="51"/>
      <c r="B126" s="51"/>
      <c r="C126" s="52" t="s">
        <v>141</v>
      </c>
      <c r="D126" s="51"/>
      <c r="E126" s="51"/>
      <c r="F126" s="51"/>
      <c r="G126" s="51"/>
      <c r="H126" s="40" t="s">
        <v>131</v>
      </c>
    </row>
    <row r="127" spans="1:8" x14ac:dyDescent="0.2">
      <c r="A127" s="46">
        <v>1</v>
      </c>
      <c r="B127" s="47" t="s">
        <v>611</v>
      </c>
      <c r="C127" s="47" t="s">
        <v>1163</v>
      </c>
      <c r="D127" s="47" t="s">
        <v>470</v>
      </c>
      <c r="E127" s="48">
        <v>2500000</v>
      </c>
      <c r="F127" s="49">
        <v>2410.87</v>
      </c>
      <c r="G127" s="50">
        <v>2.2650569999999998E-2</v>
      </c>
      <c r="H127" s="40" t="s">
        <v>131</v>
      </c>
    </row>
    <row r="128" spans="1:8" x14ac:dyDescent="0.2">
      <c r="A128" s="46">
        <v>2</v>
      </c>
      <c r="B128" s="47" t="s">
        <v>734</v>
      </c>
      <c r="C128" s="47" t="s">
        <v>1169</v>
      </c>
      <c r="D128" s="47" t="s">
        <v>470</v>
      </c>
      <c r="E128" s="48">
        <v>1500000</v>
      </c>
      <c r="F128" s="49">
        <v>1531.5015000000001</v>
      </c>
      <c r="G128" s="50">
        <v>1.4388740000000001E-2</v>
      </c>
      <c r="H128" s="40" t="s">
        <v>131</v>
      </c>
    </row>
    <row r="129" spans="1:8" x14ac:dyDescent="0.2">
      <c r="A129" s="46">
        <v>3</v>
      </c>
      <c r="B129" s="47" t="s">
        <v>613</v>
      </c>
      <c r="C129" s="47" t="s">
        <v>614</v>
      </c>
      <c r="D129" s="47" t="s">
        <v>470</v>
      </c>
      <c r="E129" s="48">
        <v>1500000</v>
      </c>
      <c r="F129" s="49">
        <v>1502.2439999999999</v>
      </c>
      <c r="G129" s="50">
        <v>1.4113860000000001E-2</v>
      </c>
      <c r="H129" s="40" t="s">
        <v>131</v>
      </c>
    </row>
    <row r="130" spans="1:8" x14ac:dyDescent="0.2">
      <c r="A130" s="46">
        <v>4</v>
      </c>
      <c r="B130" s="47" t="s">
        <v>736</v>
      </c>
      <c r="C130" s="47" t="s">
        <v>1170</v>
      </c>
      <c r="D130" s="47" t="s">
        <v>470</v>
      </c>
      <c r="E130" s="48">
        <v>1500000</v>
      </c>
      <c r="F130" s="49">
        <v>1465.056</v>
      </c>
      <c r="G130" s="50">
        <v>1.3764469999999999E-2</v>
      </c>
      <c r="H130" s="40" t="s">
        <v>131</v>
      </c>
    </row>
    <row r="131" spans="1:8" x14ac:dyDescent="0.2">
      <c r="A131" s="46">
        <v>5</v>
      </c>
      <c r="B131" s="47" t="s">
        <v>738</v>
      </c>
      <c r="C131" s="47" t="s">
        <v>739</v>
      </c>
      <c r="D131" s="47" t="s">
        <v>470</v>
      </c>
      <c r="E131" s="48">
        <v>500000</v>
      </c>
      <c r="F131" s="49">
        <v>506.5</v>
      </c>
      <c r="G131" s="50">
        <v>4.7586599999999996E-3</v>
      </c>
      <c r="H131" s="40" t="s">
        <v>131</v>
      </c>
    </row>
    <row r="132" spans="1:8" x14ac:dyDescent="0.2">
      <c r="A132" s="51"/>
      <c r="B132" s="51"/>
      <c r="C132" s="52" t="s">
        <v>130</v>
      </c>
      <c r="D132" s="51"/>
      <c r="E132" s="51" t="s">
        <v>131</v>
      </c>
      <c r="F132" s="53">
        <v>7416.1715000000004</v>
      </c>
      <c r="G132" s="54">
        <v>6.9676299999999997E-2</v>
      </c>
      <c r="H132" s="40" t="s">
        <v>131</v>
      </c>
    </row>
    <row r="133" spans="1:8" x14ac:dyDescent="0.2">
      <c r="A133" s="51"/>
      <c r="B133" s="51"/>
      <c r="C133" s="55"/>
      <c r="D133" s="51"/>
      <c r="E133" s="51"/>
      <c r="F133" s="56"/>
      <c r="G133" s="56"/>
      <c r="H133" s="40" t="s">
        <v>131</v>
      </c>
    </row>
    <row r="134" spans="1:8" x14ac:dyDescent="0.2">
      <c r="A134" s="51"/>
      <c r="B134" s="51"/>
      <c r="C134" s="52" t="s">
        <v>142</v>
      </c>
      <c r="D134" s="51"/>
      <c r="E134" s="51"/>
      <c r="F134" s="56"/>
      <c r="G134" s="56"/>
      <c r="H134" s="40" t="s">
        <v>131</v>
      </c>
    </row>
    <row r="135" spans="1:8" x14ac:dyDescent="0.2">
      <c r="A135" s="51"/>
      <c r="B135" s="51"/>
      <c r="C135" s="52" t="s">
        <v>130</v>
      </c>
      <c r="D135" s="51"/>
      <c r="E135" s="51" t="s">
        <v>131</v>
      </c>
      <c r="F135" s="57" t="s">
        <v>133</v>
      </c>
      <c r="G135" s="54">
        <v>0</v>
      </c>
      <c r="H135" s="40" t="s">
        <v>131</v>
      </c>
    </row>
    <row r="136" spans="1:8" x14ac:dyDescent="0.2">
      <c r="A136" s="88"/>
      <c r="B136" s="88"/>
      <c r="C136" s="71"/>
      <c r="D136" s="88"/>
      <c r="E136" s="88"/>
      <c r="F136" s="89"/>
      <c r="G136" s="90"/>
      <c r="H136" s="40" t="s">
        <v>131</v>
      </c>
    </row>
    <row r="137" spans="1:8" x14ac:dyDescent="0.2">
      <c r="A137" s="88"/>
      <c r="B137" s="88"/>
      <c r="C137" s="71" t="s">
        <v>947</v>
      </c>
      <c r="D137" s="88"/>
      <c r="E137" s="88"/>
      <c r="F137" s="88"/>
      <c r="G137" s="88"/>
      <c r="H137" s="40" t="s">
        <v>131</v>
      </c>
    </row>
    <row r="138" spans="1:8" ht="25.5" x14ac:dyDescent="0.2">
      <c r="A138" s="91">
        <v>1</v>
      </c>
      <c r="B138" s="78" t="s">
        <v>310</v>
      </c>
      <c r="C138" s="78" t="s">
        <v>311</v>
      </c>
      <c r="D138" s="78" t="s">
        <v>240</v>
      </c>
      <c r="E138" s="92">
        <v>36400</v>
      </c>
      <c r="F138" s="93">
        <v>3.7673999999999999</v>
      </c>
      <c r="G138" s="94" t="s">
        <v>129</v>
      </c>
      <c r="H138" s="95">
        <v>9.82</v>
      </c>
    </row>
    <row r="139" spans="1:8" x14ac:dyDescent="0.2">
      <c r="A139" s="88"/>
      <c r="B139" s="88"/>
      <c r="C139" s="71" t="s">
        <v>130</v>
      </c>
      <c r="D139" s="88"/>
      <c r="E139" s="88" t="s">
        <v>131</v>
      </c>
      <c r="F139" s="96">
        <f>F138</f>
        <v>3.7673999999999999</v>
      </c>
      <c r="G139" s="54">
        <v>0</v>
      </c>
      <c r="H139" s="40" t="s">
        <v>131</v>
      </c>
    </row>
    <row r="140" spans="1:8" x14ac:dyDescent="0.2">
      <c r="A140" s="51"/>
      <c r="B140" s="51"/>
      <c r="C140" s="55"/>
      <c r="D140" s="51"/>
      <c r="E140" s="51"/>
      <c r="F140" s="56"/>
      <c r="G140" s="56"/>
      <c r="H140" s="40" t="s">
        <v>131</v>
      </c>
    </row>
    <row r="141" spans="1:8" x14ac:dyDescent="0.2">
      <c r="A141" s="51"/>
      <c r="B141" s="51"/>
      <c r="C141" s="52" t="s">
        <v>143</v>
      </c>
      <c r="D141" s="51"/>
      <c r="E141" s="51"/>
      <c r="F141" s="53">
        <f>F139+F132+F121</f>
        <v>13368.6639</v>
      </c>
      <c r="G141" s="54">
        <f>G139+G132+G121</f>
        <v>0.12556566999999999</v>
      </c>
      <c r="H141" s="40" t="s">
        <v>131</v>
      </c>
    </row>
    <row r="142" spans="1:8" x14ac:dyDescent="0.2">
      <c r="A142" s="51"/>
      <c r="B142" s="51"/>
      <c r="C142" s="55"/>
      <c r="D142" s="51"/>
      <c r="E142" s="51"/>
      <c r="F142" s="56"/>
      <c r="G142" s="56"/>
      <c r="H142" s="40" t="s">
        <v>131</v>
      </c>
    </row>
    <row r="143" spans="1:8" x14ac:dyDescent="0.2">
      <c r="A143" s="51"/>
      <c r="B143" s="51"/>
      <c r="C143" s="52" t="s">
        <v>144</v>
      </c>
      <c r="D143" s="51"/>
      <c r="E143" s="51"/>
      <c r="F143" s="56"/>
      <c r="G143" s="56"/>
      <c r="H143" s="40" t="s">
        <v>131</v>
      </c>
    </row>
    <row r="144" spans="1:8" x14ac:dyDescent="0.2">
      <c r="A144" s="51"/>
      <c r="B144" s="51"/>
      <c r="C144" s="52" t="s">
        <v>145</v>
      </c>
      <c r="D144" s="51"/>
      <c r="E144" s="51"/>
      <c r="F144" s="56"/>
      <c r="G144" s="56"/>
      <c r="H144" s="40" t="s">
        <v>131</v>
      </c>
    </row>
    <row r="145" spans="1:8" x14ac:dyDescent="0.2">
      <c r="A145" s="51"/>
      <c r="B145" s="51"/>
      <c r="C145" s="52" t="s">
        <v>130</v>
      </c>
      <c r="D145" s="51"/>
      <c r="E145" s="51" t="s">
        <v>131</v>
      </c>
      <c r="F145" s="57" t="s">
        <v>133</v>
      </c>
      <c r="G145" s="54">
        <v>0</v>
      </c>
      <c r="H145" s="40" t="s">
        <v>131</v>
      </c>
    </row>
    <row r="146" spans="1:8" x14ac:dyDescent="0.2">
      <c r="A146" s="51"/>
      <c r="B146" s="51"/>
      <c r="C146" s="55"/>
      <c r="D146" s="51"/>
      <c r="E146" s="51"/>
      <c r="F146" s="56"/>
      <c r="G146" s="56"/>
      <c r="H146" s="40" t="s">
        <v>131</v>
      </c>
    </row>
    <row r="147" spans="1:8" x14ac:dyDescent="0.2">
      <c r="A147" s="51"/>
      <c r="B147" s="51"/>
      <c r="C147" s="52" t="s">
        <v>146</v>
      </c>
      <c r="D147" s="51"/>
      <c r="E147" s="51"/>
      <c r="F147" s="56"/>
      <c r="G147" s="56"/>
      <c r="H147" s="40" t="s">
        <v>131</v>
      </c>
    </row>
    <row r="148" spans="1:8" x14ac:dyDescent="0.2">
      <c r="A148" s="51"/>
      <c r="B148" s="51"/>
      <c r="C148" s="52" t="s">
        <v>130</v>
      </c>
      <c r="D148" s="51"/>
      <c r="E148" s="51" t="s">
        <v>131</v>
      </c>
      <c r="F148" s="57" t="s">
        <v>133</v>
      </c>
      <c r="G148" s="54">
        <v>0</v>
      </c>
      <c r="H148" s="40" t="s">
        <v>131</v>
      </c>
    </row>
    <row r="149" spans="1:8" x14ac:dyDescent="0.2">
      <c r="A149" s="51"/>
      <c r="B149" s="51"/>
      <c r="C149" s="55"/>
      <c r="D149" s="51"/>
      <c r="E149" s="51"/>
      <c r="F149" s="56"/>
      <c r="G149" s="56"/>
      <c r="H149" s="40" t="s">
        <v>131</v>
      </c>
    </row>
    <row r="150" spans="1:8" x14ac:dyDescent="0.2">
      <c r="A150" s="51"/>
      <c r="B150" s="51"/>
      <c r="C150" s="52" t="s">
        <v>147</v>
      </c>
      <c r="D150" s="51"/>
      <c r="E150" s="51"/>
      <c r="F150" s="56"/>
      <c r="G150" s="56"/>
      <c r="H150" s="40" t="s">
        <v>131</v>
      </c>
    </row>
    <row r="151" spans="1:8" x14ac:dyDescent="0.2">
      <c r="A151" s="51"/>
      <c r="B151" s="51"/>
      <c r="C151" s="52" t="s">
        <v>130</v>
      </c>
      <c r="D151" s="51"/>
      <c r="E151" s="51" t="s">
        <v>131</v>
      </c>
      <c r="F151" s="57" t="s">
        <v>133</v>
      </c>
      <c r="G151" s="54">
        <v>0</v>
      </c>
      <c r="H151" s="40" t="s">
        <v>131</v>
      </c>
    </row>
    <row r="152" spans="1:8" x14ac:dyDescent="0.2">
      <c r="A152" s="51"/>
      <c r="B152" s="51"/>
      <c r="C152" s="55"/>
      <c r="D152" s="51"/>
      <c r="E152" s="51"/>
      <c r="F152" s="56"/>
      <c r="G152" s="56"/>
      <c r="H152" s="40" t="s">
        <v>131</v>
      </c>
    </row>
    <row r="153" spans="1:8" x14ac:dyDescent="0.2">
      <c r="A153" s="51"/>
      <c r="B153" s="51"/>
      <c r="C153" s="52" t="s">
        <v>148</v>
      </c>
      <c r="D153" s="51"/>
      <c r="E153" s="51"/>
      <c r="F153" s="56"/>
      <c r="G153" s="56"/>
      <c r="H153" s="40" t="s">
        <v>131</v>
      </c>
    </row>
    <row r="154" spans="1:8" x14ac:dyDescent="0.2">
      <c r="A154" s="46">
        <v>1</v>
      </c>
      <c r="B154" s="47"/>
      <c r="C154" s="47" t="s">
        <v>149</v>
      </c>
      <c r="D154" s="47"/>
      <c r="E154" s="58"/>
      <c r="F154" s="49">
        <v>3134.0628199950002</v>
      </c>
      <c r="G154" s="50">
        <v>2.9445099999999998E-2</v>
      </c>
      <c r="H154" s="40">
        <v>5.32</v>
      </c>
    </row>
    <row r="155" spans="1:8" x14ac:dyDescent="0.2">
      <c r="A155" s="51"/>
      <c r="B155" s="51"/>
      <c r="C155" s="52" t="s">
        <v>130</v>
      </c>
      <c r="D155" s="51"/>
      <c r="E155" s="51" t="s">
        <v>131</v>
      </c>
      <c r="F155" s="53">
        <v>3134.0628199950002</v>
      </c>
      <c r="G155" s="54">
        <v>2.9445099999999998E-2</v>
      </c>
      <c r="H155" s="40" t="s">
        <v>131</v>
      </c>
    </row>
    <row r="156" spans="1:8" x14ac:dyDescent="0.2">
      <c r="A156" s="51"/>
      <c r="B156" s="51"/>
      <c r="C156" s="55"/>
      <c r="D156" s="51"/>
      <c r="E156" s="51"/>
      <c r="F156" s="56"/>
      <c r="G156" s="56"/>
      <c r="H156" s="40" t="s">
        <v>131</v>
      </c>
    </row>
    <row r="157" spans="1:8" x14ac:dyDescent="0.2">
      <c r="A157" s="51"/>
      <c r="B157" s="51"/>
      <c r="C157" s="52" t="s">
        <v>150</v>
      </c>
      <c r="D157" s="51"/>
      <c r="E157" s="51"/>
      <c r="F157" s="53">
        <v>3134.0628199950002</v>
      </c>
      <c r="G157" s="54">
        <v>2.9445099999999998E-2</v>
      </c>
      <c r="H157" s="40" t="s">
        <v>131</v>
      </c>
    </row>
    <row r="158" spans="1:8" x14ac:dyDescent="0.2">
      <c r="A158" s="51"/>
      <c r="B158" s="51"/>
      <c r="C158" s="56"/>
      <c r="D158" s="51"/>
      <c r="E158" s="51"/>
      <c r="F158" s="51"/>
      <c r="G158" s="51"/>
      <c r="H158" s="40" t="s">
        <v>131</v>
      </c>
    </row>
    <row r="159" spans="1:8" x14ac:dyDescent="0.2">
      <c r="A159" s="51"/>
      <c r="B159" s="51"/>
      <c r="C159" s="52" t="s">
        <v>151</v>
      </c>
      <c r="D159" s="51"/>
      <c r="E159" s="51"/>
      <c r="F159" s="51"/>
      <c r="G159" s="51"/>
      <c r="H159" s="40" t="s">
        <v>131</v>
      </c>
    </row>
    <row r="160" spans="1:8" x14ac:dyDescent="0.2">
      <c r="A160" s="51"/>
      <c r="B160" s="51"/>
      <c r="C160" s="52" t="s">
        <v>152</v>
      </c>
      <c r="D160" s="51"/>
      <c r="E160" s="51"/>
      <c r="F160" s="51"/>
      <c r="G160" s="51"/>
      <c r="H160" s="40" t="s">
        <v>131</v>
      </c>
    </row>
    <row r="161" spans="1:10" x14ac:dyDescent="0.2">
      <c r="A161" s="51"/>
      <c r="B161" s="51"/>
      <c r="C161" s="52" t="s">
        <v>130</v>
      </c>
      <c r="D161" s="51"/>
      <c r="E161" s="51" t="s">
        <v>131</v>
      </c>
      <c r="F161" s="57" t="s">
        <v>133</v>
      </c>
      <c r="G161" s="54">
        <v>0</v>
      </c>
      <c r="H161" s="40" t="s">
        <v>131</v>
      </c>
    </row>
    <row r="162" spans="1:10" x14ac:dyDescent="0.2">
      <c r="A162" s="51"/>
      <c r="B162" s="51"/>
      <c r="C162" s="55"/>
      <c r="D162" s="51"/>
      <c r="E162" s="51"/>
      <c r="F162" s="56"/>
      <c r="G162" s="56"/>
      <c r="H162" s="40" t="s">
        <v>131</v>
      </c>
    </row>
    <row r="163" spans="1:10" x14ac:dyDescent="0.2">
      <c r="A163" s="51"/>
      <c r="B163" s="51"/>
      <c r="C163" s="52" t="s">
        <v>153</v>
      </c>
      <c r="D163" s="51"/>
      <c r="E163" s="51"/>
      <c r="F163" s="51"/>
      <c r="G163" s="51"/>
      <c r="H163" s="40" t="s">
        <v>131</v>
      </c>
    </row>
    <row r="164" spans="1:10" x14ac:dyDescent="0.2">
      <c r="A164" s="51"/>
      <c r="B164" s="51"/>
      <c r="C164" s="52" t="s">
        <v>154</v>
      </c>
      <c r="D164" s="51"/>
      <c r="E164" s="51"/>
      <c r="F164" s="51"/>
      <c r="G164" s="51"/>
      <c r="H164" s="40" t="s">
        <v>131</v>
      </c>
    </row>
    <row r="165" spans="1:10" x14ac:dyDescent="0.2">
      <c r="A165" s="51"/>
      <c r="B165" s="51"/>
      <c r="C165" s="52" t="s">
        <v>130</v>
      </c>
      <c r="D165" s="51"/>
      <c r="E165" s="51" t="s">
        <v>131</v>
      </c>
      <c r="F165" s="57" t="s">
        <v>133</v>
      </c>
      <c r="G165" s="54">
        <v>0</v>
      </c>
      <c r="H165" s="40" t="s">
        <v>131</v>
      </c>
    </row>
    <row r="166" spans="1:10" x14ac:dyDescent="0.2">
      <c r="A166" s="51"/>
      <c r="B166" s="51"/>
      <c r="C166" s="55"/>
      <c r="D166" s="51"/>
      <c r="E166" s="51"/>
      <c r="F166" s="56"/>
      <c r="G166" s="56"/>
      <c r="H166" s="40" t="s">
        <v>131</v>
      </c>
    </row>
    <row r="167" spans="1:10" x14ac:dyDescent="0.2">
      <c r="A167" s="51"/>
      <c r="B167" s="51"/>
      <c r="C167" s="52" t="s">
        <v>155</v>
      </c>
      <c r="D167" s="51"/>
      <c r="E167" s="51"/>
      <c r="F167" s="56"/>
      <c r="G167" s="56"/>
      <c r="H167" s="40" t="s">
        <v>131</v>
      </c>
    </row>
    <row r="168" spans="1:10" x14ac:dyDescent="0.2">
      <c r="A168" s="51"/>
      <c r="B168" s="51"/>
      <c r="C168" s="52" t="s">
        <v>130</v>
      </c>
      <c r="D168" s="51"/>
      <c r="E168" s="51" t="s">
        <v>131</v>
      </c>
      <c r="F168" s="57" t="s">
        <v>133</v>
      </c>
      <c r="G168" s="54">
        <v>0</v>
      </c>
      <c r="H168" s="40" t="s">
        <v>131</v>
      </c>
    </row>
    <row r="169" spans="1:10" x14ac:dyDescent="0.2">
      <c r="A169" s="51"/>
      <c r="B169" s="51"/>
      <c r="C169" s="55"/>
      <c r="D169" s="51"/>
      <c r="E169" s="51"/>
      <c r="F169" s="56"/>
      <c r="G169" s="56"/>
      <c r="H169" s="40" t="s">
        <v>131</v>
      </c>
    </row>
    <row r="170" spans="1:10" x14ac:dyDescent="0.2">
      <c r="A170" s="58"/>
      <c r="B170" s="47"/>
      <c r="C170" s="47" t="s">
        <v>641</v>
      </c>
      <c r="D170" s="47"/>
      <c r="E170" s="58"/>
      <c r="F170" s="49">
        <v>6000.0008316000003</v>
      </c>
      <c r="G170" s="50">
        <v>5.6371119999999997E-2</v>
      </c>
      <c r="H170" s="40" t="s">
        <v>131</v>
      </c>
    </row>
    <row r="171" spans="1:10" x14ac:dyDescent="0.2">
      <c r="A171" s="58"/>
      <c r="B171" s="47"/>
      <c r="C171" s="78" t="s">
        <v>984</v>
      </c>
      <c r="D171" s="47"/>
      <c r="E171" s="58"/>
      <c r="F171" s="49">
        <f>46913.21459228+F111</f>
        <v>230.21919227999751</v>
      </c>
      <c r="G171" s="50">
        <f>F171/F172</f>
        <v>2.1629520072744038E-3</v>
      </c>
      <c r="H171" s="40" t="s">
        <v>131</v>
      </c>
    </row>
    <row r="172" spans="1:10" x14ac:dyDescent="0.2">
      <c r="A172" s="55"/>
      <c r="B172" s="55"/>
      <c r="C172" s="52" t="s">
        <v>157</v>
      </c>
      <c r="D172" s="56"/>
      <c r="E172" s="56"/>
      <c r="F172" s="53">
        <v>106437.494454675</v>
      </c>
      <c r="G172" s="59">
        <v>1.0000000600000001</v>
      </c>
      <c r="H172" s="40" t="s">
        <v>131</v>
      </c>
    </row>
    <row r="173" spans="1:10" x14ac:dyDescent="0.2">
      <c r="A173" s="60"/>
      <c r="B173" s="60"/>
      <c r="C173" s="61"/>
      <c r="D173" s="62"/>
      <c r="E173" s="62"/>
      <c r="F173" s="63"/>
      <c r="G173" s="64"/>
      <c r="H173" s="65"/>
    </row>
    <row r="174" spans="1:10" x14ac:dyDescent="0.2">
      <c r="A174" s="60"/>
      <c r="B174" s="259" t="s">
        <v>933</v>
      </c>
      <c r="C174" s="259"/>
      <c r="D174" s="259"/>
      <c r="E174" s="259"/>
      <c r="F174" s="259"/>
      <c r="G174" s="259"/>
      <c r="H174" s="259"/>
      <c r="J174" s="67"/>
    </row>
    <row r="175" spans="1:10" x14ac:dyDescent="0.2">
      <c r="A175" s="60"/>
      <c r="B175" s="259" t="s">
        <v>934</v>
      </c>
      <c r="C175" s="259"/>
      <c r="D175" s="259"/>
      <c r="E175" s="259"/>
      <c r="F175" s="259"/>
      <c r="G175" s="259"/>
      <c r="H175" s="259"/>
      <c r="J175" s="67"/>
    </row>
    <row r="176" spans="1:10" x14ac:dyDescent="0.2">
      <c r="A176" s="60"/>
      <c r="B176" s="259" t="s">
        <v>935</v>
      </c>
      <c r="C176" s="259"/>
      <c r="D176" s="259"/>
      <c r="E176" s="259"/>
      <c r="F176" s="259"/>
      <c r="G176" s="259"/>
      <c r="H176" s="259"/>
      <c r="J176" s="67"/>
    </row>
    <row r="177" spans="1:17" s="69" customFormat="1" ht="52.5" customHeight="1" x14ac:dyDescent="0.25">
      <c r="A177" s="68"/>
      <c r="B177" s="263" t="s">
        <v>936</v>
      </c>
      <c r="C177" s="263"/>
      <c r="D177" s="263"/>
      <c r="E177" s="263"/>
      <c r="F177" s="263"/>
      <c r="G177" s="263"/>
      <c r="H177" s="263"/>
      <c r="I177"/>
      <c r="J177" s="67"/>
      <c r="K177"/>
      <c r="L177"/>
      <c r="M177"/>
      <c r="N177"/>
      <c r="O177"/>
      <c r="P177"/>
      <c r="Q177"/>
    </row>
    <row r="178" spans="1:17" x14ac:dyDescent="0.2">
      <c r="A178" s="60"/>
      <c r="B178" s="259" t="s">
        <v>937</v>
      </c>
      <c r="C178" s="259"/>
      <c r="D178" s="259"/>
      <c r="E178" s="259"/>
      <c r="F178" s="259"/>
      <c r="G178" s="259"/>
      <c r="H178" s="259"/>
      <c r="J178" s="67"/>
    </row>
    <row r="179" spans="1:17" x14ac:dyDescent="0.2">
      <c r="A179" s="60"/>
      <c r="B179" s="60"/>
      <c r="C179" s="60"/>
      <c r="D179" s="62"/>
      <c r="E179" s="62"/>
      <c r="F179" s="62"/>
      <c r="G179" s="62"/>
    </row>
    <row r="180" spans="1:17" x14ac:dyDescent="0.2">
      <c r="A180" s="60"/>
      <c r="B180" s="260" t="s">
        <v>158</v>
      </c>
      <c r="C180" s="261"/>
      <c r="D180" s="262"/>
      <c r="E180" s="70"/>
      <c r="F180" s="62"/>
      <c r="G180" s="62"/>
    </row>
    <row r="181" spans="1:17" ht="27.75" customHeight="1" x14ac:dyDescent="0.2">
      <c r="A181" s="60"/>
      <c r="B181" s="254" t="s">
        <v>159</v>
      </c>
      <c r="C181" s="255"/>
      <c r="D181" s="71" t="s">
        <v>160</v>
      </c>
      <c r="E181" s="70"/>
      <c r="F181" s="62"/>
      <c r="G181" s="62"/>
    </row>
    <row r="182" spans="1:17" x14ac:dyDescent="0.2">
      <c r="A182" s="60"/>
      <c r="B182" s="254" t="s">
        <v>939</v>
      </c>
      <c r="C182" s="255"/>
      <c r="D182" s="71" t="s">
        <v>160</v>
      </c>
      <c r="E182" s="70"/>
      <c r="F182" s="62"/>
      <c r="G182" s="62"/>
    </row>
    <row r="183" spans="1:17" x14ac:dyDescent="0.2">
      <c r="A183" s="60"/>
      <c r="B183" s="254" t="s">
        <v>161</v>
      </c>
      <c r="C183" s="255"/>
      <c r="D183" s="72" t="s">
        <v>131</v>
      </c>
      <c r="E183" s="70"/>
      <c r="F183" s="62"/>
      <c r="G183" s="62"/>
    </row>
    <row r="184" spans="1:17" x14ac:dyDescent="0.2">
      <c r="A184" s="73"/>
      <c r="B184" s="74" t="s">
        <v>131</v>
      </c>
      <c r="C184" s="74" t="s">
        <v>940</v>
      </c>
      <c r="D184" s="74" t="s">
        <v>162</v>
      </c>
      <c r="E184" s="73"/>
      <c r="F184" s="73"/>
      <c r="G184" s="73"/>
      <c r="H184" s="73"/>
      <c r="J184" s="67"/>
    </row>
    <row r="185" spans="1:17" x14ac:dyDescent="0.2">
      <c r="A185" s="73"/>
      <c r="B185" s="75" t="s">
        <v>163</v>
      </c>
      <c r="C185" s="76">
        <v>46142</v>
      </c>
      <c r="D185" s="76">
        <v>46173</v>
      </c>
      <c r="E185" s="73"/>
      <c r="F185" s="73"/>
      <c r="G185" s="73"/>
      <c r="J185" s="67"/>
    </row>
    <row r="186" spans="1:17" x14ac:dyDescent="0.2">
      <c r="A186" s="77"/>
      <c r="B186" s="78" t="s">
        <v>164</v>
      </c>
      <c r="C186" s="79">
        <v>82.443799999999996</v>
      </c>
      <c r="D186" s="79">
        <v>82.009500000000003</v>
      </c>
      <c r="E186" s="77"/>
      <c r="F186" s="80"/>
      <c r="G186" s="81"/>
    </row>
    <row r="187" spans="1:17" x14ac:dyDescent="0.2">
      <c r="A187" s="77"/>
      <c r="B187" s="78" t="s">
        <v>941</v>
      </c>
      <c r="C187" s="79">
        <v>16.465399999999999</v>
      </c>
      <c r="D187" s="79">
        <v>15.2178</v>
      </c>
      <c r="E187" s="77"/>
      <c r="F187" s="80"/>
      <c r="G187" s="81"/>
    </row>
    <row r="188" spans="1:17" x14ac:dyDescent="0.2">
      <c r="A188" s="77"/>
      <c r="B188" s="78" t="s">
        <v>165</v>
      </c>
      <c r="C188" s="79">
        <v>70.195700000000002</v>
      </c>
      <c r="D188" s="79">
        <v>69.739999999999995</v>
      </c>
      <c r="E188" s="77"/>
      <c r="F188" s="80"/>
      <c r="G188" s="81"/>
    </row>
    <row r="189" spans="1:17" x14ac:dyDescent="0.2">
      <c r="A189" s="77"/>
      <c r="B189" s="78" t="s">
        <v>942</v>
      </c>
      <c r="C189" s="79">
        <v>15.1609</v>
      </c>
      <c r="D189" s="79">
        <v>13.992599999999999</v>
      </c>
      <c r="E189" s="77"/>
      <c r="F189" s="80"/>
      <c r="G189" s="81"/>
    </row>
    <row r="190" spans="1:17" x14ac:dyDescent="0.2">
      <c r="A190" s="77"/>
      <c r="B190" s="77"/>
      <c r="C190" s="77"/>
      <c r="D190" s="77"/>
      <c r="E190" s="77"/>
      <c r="F190" s="77"/>
      <c r="G190" s="77"/>
    </row>
    <row r="191" spans="1:17" x14ac:dyDescent="0.2">
      <c r="A191" s="77"/>
      <c r="B191" s="299" t="s">
        <v>166</v>
      </c>
      <c r="C191" s="300"/>
      <c r="D191" s="52" t="s">
        <v>160</v>
      </c>
      <c r="E191" s="77"/>
      <c r="F191" s="77"/>
      <c r="G191" s="77"/>
    </row>
    <row r="192" spans="1:17" x14ac:dyDescent="0.2">
      <c r="A192" s="77"/>
      <c r="B192" s="82"/>
      <c r="C192" s="82"/>
      <c r="D192" s="82"/>
      <c r="E192" s="77"/>
      <c r="F192" s="77"/>
      <c r="G192" s="77"/>
    </row>
    <row r="193" spans="1:7" x14ac:dyDescent="0.2">
      <c r="A193" s="73"/>
      <c r="B193" s="159"/>
      <c r="C193" s="159"/>
      <c r="D193" s="160"/>
      <c r="E193" s="73"/>
      <c r="F193" s="66"/>
      <c r="G193" s="85"/>
    </row>
    <row r="194" spans="1:7" x14ac:dyDescent="0.2">
      <c r="A194" s="73"/>
      <c r="B194" s="254" t="s">
        <v>167</v>
      </c>
      <c r="C194" s="255"/>
      <c r="D194" s="71" t="s">
        <v>1057</v>
      </c>
      <c r="E194" s="83"/>
      <c r="F194" s="73"/>
      <c r="G194" s="73"/>
    </row>
    <row r="195" spans="1:7" x14ac:dyDescent="0.2">
      <c r="A195" s="73"/>
      <c r="B195" s="254" t="s">
        <v>168</v>
      </c>
      <c r="C195" s="255"/>
      <c r="D195" s="71" t="s">
        <v>160</v>
      </c>
      <c r="E195" s="83"/>
      <c r="F195" s="73"/>
      <c r="G195" s="73"/>
    </row>
    <row r="196" spans="1:7" ht="17.100000000000001" customHeight="1" x14ac:dyDescent="0.2">
      <c r="A196" s="73"/>
      <c r="B196" s="254" t="s">
        <v>169</v>
      </c>
      <c r="C196" s="255"/>
      <c r="D196" s="71" t="s">
        <v>160</v>
      </c>
      <c r="E196" s="83"/>
      <c r="F196" s="73"/>
      <c r="G196" s="73"/>
    </row>
    <row r="197" spans="1:7" ht="17.100000000000001" customHeight="1" x14ac:dyDescent="0.2">
      <c r="A197" s="73"/>
      <c r="B197" s="254" t="s">
        <v>170</v>
      </c>
      <c r="C197" s="255"/>
      <c r="D197" s="84">
        <v>5.2217961845297092</v>
      </c>
      <c r="E197" s="73"/>
      <c r="F197" s="66"/>
      <c r="G197" s="85"/>
    </row>
    <row r="199" spans="1:7" x14ac:dyDescent="0.2">
      <c r="B199" s="270" t="s">
        <v>1016</v>
      </c>
      <c r="C199" s="271"/>
      <c r="D199" s="272"/>
    </row>
    <row r="200" spans="1:7" x14ac:dyDescent="0.2">
      <c r="B200" s="269" t="s">
        <v>1017</v>
      </c>
      <c r="C200" s="269"/>
      <c r="D200" s="165" t="s">
        <v>725</v>
      </c>
    </row>
    <row r="201" spans="1:7" x14ac:dyDescent="0.2">
      <c r="B201" s="269" t="s">
        <v>1018</v>
      </c>
      <c r="C201" s="269"/>
      <c r="D201" s="99"/>
    </row>
    <row r="202" spans="1:7" x14ac:dyDescent="0.2">
      <c r="B202" s="266"/>
      <c r="C202" s="268"/>
      <c r="D202" s="100"/>
    </row>
    <row r="203" spans="1:7" x14ac:dyDescent="0.2">
      <c r="B203" s="269" t="s">
        <v>1019</v>
      </c>
      <c r="C203" s="269"/>
      <c r="D203" s="101">
        <v>6.5442437029942973</v>
      </c>
    </row>
    <row r="204" spans="1:7" x14ac:dyDescent="0.2">
      <c r="B204" s="266"/>
      <c r="C204" s="268"/>
      <c r="D204" s="100"/>
    </row>
    <row r="205" spans="1:7" x14ac:dyDescent="0.2">
      <c r="B205" s="269" t="s">
        <v>1020</v>
      </c>
      <c r="C205" s="269"/>
      <c r="D205" s="101">
        <v>2.1290178928528327</v>
      </c>
    </row>
    <row r="206" spans="1:7" x14ac:dyDescent="0.2">
      <c r="B206" s="269" t="s">
        <v>1021</v>
      </c>
      <c r="C206" s="269"/>
      <c r="D206" s="101">
        <v>2.751084048225596</v>
      </c>
    </row>
    <row r="207" spans="1:7" x14ac:dyDescent="0.2">
      <c r="B207" s="266"/>
      <c r="C207" s="268"/>
      <c r="D207" s="100"/>
    </row>
    <row r="208" spans="1:7" x14ac:dyDescent="0.2">
      <c r="B208" s="269" t="s">
        <v>1022</v>
      </c>
      <c r="C208" s="269"/>
      <c r="D208" s="102" t="s">
        <v>1174</v>
      </c>
    </row>
    <row r="209" spans="2:8" ht="12.75" customHeight="1" x14ac:dyDescent="0.2">
      <c r="B209" s="266" t="s">
        <v>1023</v>
      </c>
      <c r="C209" s="267"/>
      <c r="D209" s="268"/>
    </row>
    <row r="211" spans="2:8" x14ac:dyDescent="0.2">
      <c r="B211" s="256" t="s">
        <v>944</v>
      </c>
      <c r="C211" s="256"/>
    </row>
    <row r="213" spans="2:8" ht="153.75" customHeight="1" x14ac:dyDescent="0.2"/>
    <row r="216" spans="2:8" x14ac:dyDescent="0.2">
      <c r="B216" s="86" t="s">
        <v>945</v>
      </c>
      <c r="C216" s="87"/>
      <c r="D216" s="86"/>
    </row>
    <row r="217" spans="2:8" x14ac:dyDescent="0.2">
      <c r="B217" s="86" t="s">
        <v>1086</v>
      </c>
      <c r="D217" s="86"/>
    </row>
    <row r="218" spans="2:8" ht="165" customHeight="1" x14ac:dyDescent="0.2"/>
    <row r="219" spans="2:8" ht="12.75" customHeight="1" x14ac:dyDescent="0.2"/>
    <row r="220" spans="2:8" ht="12.75" customHeight="1" x14ac:dyDescent="0.2"/>
    <row r="223" spans="2:8" ht="13.5" x14ac:dyDescent="0.25">
      <c r="B223" s="103" t="s">
        <v>1057</v>
      </c>
      <c r="C223" s="104"/>
      <c r="D223" s="104"/>
      <c r="E223" s="104"/>
      <c r="F223" s="104"/>
      <c r="G223" s="104"/>
      <c r="H223" s="104"/>
    </row>
    <row r="224" spans="2:8" ht="13.5" x14ac:dyDescent="0.25">
      <c r="B224" s="265" t="s">
        <v>1176</v>
      </c>
      <c r="C224" s="265"/>
      <c r="D224" s="265"/>
      <c r="E224" s="265"/>
      <c r="F224" s="265"/>
      <c r="G224" s="265"/>
      <c r="H224" s="104"/>
    </row>
    <row r="225" spans="2:8" ht="13.5" x14ac:dyDescent="0.25">
      <c r="B225" s="265" t="s">
        <v>1177</v>
      </c>
      <c r="C225" s="265"/>
      <c r="D225" s="265"/>
      <c r="E225" s="265"/>
      <c r="F225" s="265"/>
      <c r="G225" s="265"/>
      <c r="H225" s="104"/>
    </row>
    <row r="226" spans="2:8" ht="13.5" x14ac:dyDescent="0.25">
      <c r="B226" s="103"/>
      <c r="C226" s="103"/>
      <c r="D226" s="103"/>
      <c r="E226" s="103"/>
      <c r="F226" s="103"/>
      <c r="G226" s="103"/>
      <c r="H226" s="104"/>
    </row>
    <row r="227" spans="2:8" ht="13.5" x14ac:dyDescent="0.25">
      <c r="B227" s="265" t="s">
        <v>1178</v>
      </c>
      <c r="C227" s="265"/>
      <c r="D227" s="265"/>
      <c r="E227" s="265"/>
      <c r="F227" s="265"/>
      <c r="G227" s="265"/>
      <c r="H227" s="104"/>
    </row>
    <row r="228" spans="2:8" ht="13.5" x14ac:dyDescent="0.25">
      <c r="B228" s="103" t="s">
        <v>1179</v>
      </c>
      <c r="C228" s="104"/>
      <c r="D228" s="104"/>
      <c r="E228" s="104"/>
      <c r="F228" s="104"/>
      <c r="G228" s="104"/>
      <c r="H228" s="104"/>
    </row>
    <row r="229" spans="2:8" ht="13.5" x14ac:dyDescent="0.25">
      <c r="B229" s="104"/>
      <c r="C229" s="104"/>
      <c r="D229" s="104"/>
      <c r="E229" s="104"/>
      <c r="F229" s="104"/>
      <c r="G229" s="104"/>
      <c r="H229" s="104"/>
    </row>
    <row r="230" spans="2:8" ht="67.5" x14ac:dyDescent="0.25">
      <c r="B230" s="120" t="s">
        <v>1180</v>
      </c>
      <c r="C230" s="120" t="s">
        <v>1181</v>
      </c>
      <c r="D230" s="120" t="s">
        <v>1182</v>
      </c>
      <c r="E230" s="121" t="s">
        <v>1183</v>
      </c>
      <c r="F230" s="121" t="s">
        <v>1184</v>
      </c>
      <c r="G230" s="121" t="s">
        <v>1185</v>
      </c>
      <c r="H230" s="103"/>
    </row>
    <row r="231" spans="2:8" ht="13.5" x14ac:dyDescent="0.25">
      <c r="B231" s="107" t="s">
        <v>725</v>
      </c>
      <c r="C231" s="107" t="s">
        <v>1082</v>
      </c>
      <c r="D231" s="108" t="s">
        <v>1186</v>
      </c>
      <c r="E231" s="109">
        <v>1529.3</v>
      </c>
      <c r="F231" s="110">
        <v>1439.6</v>
      </c>
      <c r="G231" s="111">
        <v>251.89438099999998</v>
      </c>
      <c r="H231" s="104"/>
    </row>
    <row r="232" spans="2:8" ht="13.5" x14ac:dyDescent="0.25">
      <c r="B232" s="107" t="s">
        <v>725</v>
      </c>
      <c r="C232" s="107" t="s">
        <v>1047</v>
      </c>
      <c r="D232" s="108" t="s">
        <v>1186</v>
      </c>
      <c r="E232" s="109">
        <v>1249.8</v>
      </c>
      <c r="F232" s="110">
        <v>1308.2</v>
      </c>
      <c r="G232" s="111">
        <v>871.79208749999998</v>
      </c>
      <c r="H232" s="104"/>
    </row>
    <row r="233" spans="2:8" ht="13.5" x14ac:dyDescent="0.25">
      <c r="B233" s="107" t="s">
        <v>725</v>
      </c>
      <c r="C233" s="107" t="s">
        <v>970</v>
      </c>
      <c r="D233" s="108" t="s">
        <v>1186</v>
      </c>
      <c r="E233" s="109">
        <v>934.96</v>
      </c>
      <c r="F233" s="110">
        <v>913.2</v>
      </c>
      <c r="G233" s="111">
        <v>244.5942498</v>
      </c>
      <c r="H233" s="104"/>
    </row>
    <row r="234" spans="2:8" ht="13.5" x14ac:dyDescent="0.25">
      <c r="B234" s="107" t="s">
        <v>725</v>
      </c>
      <c r="C234" s="107" t="s">
        <v>1064</v>
      </c>
      <c r="D234" s="108" t="s">
        <v>1186</v>
      </c>
      <c r="E234" s="109">
        <v>1763.2</v>
      </c>
      <c r="F234" s="110">
        <v>1801.3</v>
      </c>
      <c r="G234" s="111">
        <v>44.2129215</v>
      </c>
      <c r="H234" s="104"/>
    </row>
    <row r="235" spans="2:8" ht="13.5" x14ac:dyDescent="0.25">
      <c r="B235" s="107" t="s">
        <v>725</v>
      </c>
      <c r="C235" s="107" t="s">
        <v>974</v>
      </c>
      <c r="D235" s="108" t="s">
        <v>1186</v>
      </c>
      <c r="E235" s="109">
        <v>1912.73</v>
      </c>
      <c r="F235" s="110">
        <v>1845</v>
      </c>
      <c r="G235" s="111">
        <v>1474.7460068</v>
      </c>
      <c r="H235" s="104"/>
    </row>
    <row r="236" spans="2:8" ht="13.5" x14ac:dyDescent="0.25">
      <c r="B236" s="107" t="s">
        <v>725</v>
      </c>
      <c r="C236" s="107" t="s">
        <v>1037</v>
      </c>
      <c r="D236" s="108" t="s">
        <v>1186</v>
      </c>
      <c r="E236" s="109">
        <v>245.94</v>
      </c>
      <c r="F236" s="110">
        <v>253.4</v>
      </c>
      <c r="G236" s="111">
        <v>152.97998560000002</v>
      </c>
      <c r="H236" s="104"/>
    </row>
    <row r="237" spans="2:8" ht="13.5" x14ac:dyDescent="0.25">
      <c r="B237" s="107" t="s">
        <v>725</v>
      </c>
      <c r="C237" s="107" t="s">
        <v>1041</v>
      </c>
      <c r="D237" s="108" t="s">
        <v>1186</v>
      </c>
      <c r="E237" s="109">
        <v>434.35</v>
      </c>
      <c r="F237" s="110">
        <v>450.1</v>
      </c>
      <c r="G237" s="111">
        <v>146.4227975</v>
      </c>
      <c r="H237" s="104"/>
    </row>
    <row r="238" spans="2:8" ht="13.5" x14ac:dyDescent="0.25">
      <c r="B238" s="107" t="s">
        <v>725</v>
      </c>
      <c r="C238" s="107" t="s">
        <v>976</v>
      </c>
      <c r="D238" s="108" t="s">
        <v>1186</v>
      </c>
      <c r="E238" s="109">
        <v>758.26</v>
      </c>
      <c r="F238" s="110">
        <v>741</v>
      </c>
      <c r="G238" s="111">
        <v>658.78766910000002</v>
      </c>
      <c r="H238" s="104"/>
    </row>
    <row r="239" spans="2:8" ht="13.5" x14ac:dyDescent="0.25">
      <c r="B239" s="107" t="s">
        <v>725</v>
      </c>
      <c r="C239" s="107" t="s">
        <v>1044</v>
      </c>
      <c r="D239" s="108" t="s">
        <v>1186</v>
      </c>
      <c r="E239" s="109">
        <v>1066.5999999999999</v>
      </c>
      <c r="F239" s="110">
        <v>1142.3</v>
      </c>
      <c r="G239" s="111">
        <v>342.47575599999999</v>
      </c>
      <c r="H239" s="104"/>
    </row>
    <row r="240" spans="2:8" ht="13.5" x14ac:dyDescent="0.25">
      <c r="B240" s="107" t="s">
        <v>725</v>
      </c>
      <c r="C240" s="107" t="s">
        <v>978</v>
      </c>
      <c r="D240" s="108" t="s">
        <v>1186</v>
      </c>
      <c r="E240" s="109">
        <v>1242.1199999999999</v>
      </c>
      <c r="F240" s="110">
        <v>1270</v>
      </c>
      <c r="G240" s="111">
        <v>882.05127500000003</v>
      </c>
      <c r="H240" s="104"/>
    </row>
    <row r="241" spans="2:8" ht="13.5" x14ac:dyDescent="0.25">
      <c r="B241" s="107" t="s">
        <v>725</v>
      </c>
      <c r="C241" s="107" t="s">
        <v>1084</v>
      </c>
      <c r="D241" s="108" t="s">
        <v>1186</v>
      </c>
      <c r="E241" s="109">
        <v>1280.3</v>
      </c>
      <c r="F241" s="110">
        <v>1293.5999999999999</v>
      </c>
      <c r="G241" s="111">
        <v>384.68658360000001</v>
      </c>
      <c r="H241" s="104"/>
    </row>
    <row r="242" spans="2:8" ht="13.5" x14ac:dyDescent="0.25">
      <c r="B242" s="107" t="s">
        <v>725</v>
      </c>
      <c r="C242" s="107" t="s">
        <v>973</v>
      </c>
      <c r="D242" s="108" t="s">
        <v>1186</v>
      </c>
      <c r="E242" s="109">
        <v>383.34</v>
      </c>
      <c r="F242" s="110">
        <v>388.25</v>
      </c>
      <c r="G242" s="111">
        <v>335.60730000000001</v>
      </c>
      <c r="H242" s="104"/>
    </row>
    <row r="243" spans="2:8" ht="13.5" x14ac:dyDescent="0.25">
      <c r="B243" s="107" t="s">
        <v>725</v>
      </c>
      <c r="C243" s="107" t="s">
        <v>1054</v>
      </c>
      <c r="D243" s="108" t="s">
        <v>1186</v>
      </c>
      <c r="E243" s="109">
        <v>4000.92</v>
      </c>
      <c r="F243" s="110">
        <v>4111.8</v>
      </c>
      <c r="G243" s="111">
        <v>340.5262985</v>
      </c>
      <c r="H243" s="104"/>
    </row>
    <row r="244" spans="2:8" ht="13.5" x14ac:dyDescent="0.25">
      <c r="B244" s="107" t="s">
        <v>725</v>
      </c>
      <c r="C244" s="107" t="s">
        <v>1085</v>
      </c>
      <c r="D244" s="108" t="s">
        <v>1186</v>
      </c>
      <c r="E244" s="109">
        <v>3078.7</v>
      </c>
      <c r="F244" s="110">
        <v>3065.8</v>
      </c>
      <c r="G244" s="111">
        <v>255.56446600000001</v>
      </c>
      <c r="H244" s="104"/>
    </row>
    <row r="245" spans="2:8" ht="13.5" x14ac:dyDescent="0.25">
      <c r="B245" s="107" t="s">
        <v>725</v>
      </c>
      <c r="C245" s="107" t="s">
        <v>968</v>
      </c>
      <c r="D245" s="108" t="s">
        <v>1186</v>
      </c>
      <c r="E245" s="109">
        <v>13103.26</v>
      </c>
      <c r="F245" s="110">
        <v>13273</v>
      </c>
      <c r="G245" s="111">
        <v>49.892114999999997</v>
      </c>
      <c r="H245" s="104"/>
    </row>
    <row r="246" spans="2:8" ht="13.5" x14ac:dyDescent="0.25">
      <c r="B246" s="107" t="s">
        <v>725</v>
      </c>
      <c r="C246" s="107" t="s">
        <v>1083</v>
      </c>
      <c r="D246" s="108" t="s">
        <v>1186</v>
      </c>
      <c r="E246" s="109">
        <v>393.3</v>
      </c>
      <c r="F246" s="110">
        <v>393.45</v>
      </c>
      <c r="G246" s="111">
        <v>182.4131898</v>
      </c>
      <c r="H246" s="104"/>
    </row>
    <row r="247" spans="2:8" ht="13.5" x14ac:dyDescent="0.25">
      <c r="B247" s="107" t="s">
        <v>725</v>
      </c>
      <c r="C247" s="107" t="s">
        <v>1051</v>
      </c>
      <c r="D247" s="108" t="s">
        <v>1186</v>
      </c>
      <c r="E247" s="109">
        <v>468.4</v>
      </c>
      <c r="F247" s="110">
        <v>457.95</v>
      </c>
      <c r="G247" s="111">
        <v>702.27596762790699</v>
      </c>
      <c r="H247" s="104"/>
    </row>
    <row r="248" spans="2:8" ht="13.5" x14ac:dyDescent="0.25">
      <c r="B248" s="107" t="s">
        <v>725</v>
      </c>
      <c r="C248" s="107" t="s">
        <v>977</v>
      </c>
      <c r="D248" s="108" t="s">
        <v>1186</v>
      </c>
      <c r="E248" s="109">
        <v>1358.53</v>
      </c>
      <c r="F248" s="110">
        <v>1329.9</v>
      </c>
      <c r="G248" s="111">
        <v>1205.15391</v>
      </c>
      <c r="H248" s="104"/>
    </row>
    <row r="249" spans="2:8" ht="13.5" x14ac:dyDescent="0.25">
      <c r="B249" s="107" t="s">
        <v>725</v>
      </c>
      <c r="C249" s="107" t="s">
        <v>1053</v>
      </c>
      <c r="D249" s="108" t="s">
        <v>1186</v>
      </c>
      <c r="E249" s="109">
        <v>955.58</v>
      </c>
      <c r="F249" s="110">
        <v>973.3</v>
      </c>
      <c r="G249" s="111">
        <v>412.84559999999999</v>
      </c>
      <c r="H249" s="104"/>
    </row>
    <row r="250" spans="2:8" ht="13.5" x14ac:dyDescent="0.25">
      <c r="B250" s="107" t="s">
        <v>725</v>
      </c>
      <c r="C250" s="107" t="s">
        <v>1081</v>
      </c>
      <c r="D250" s="108" t="s">
        <v>1186</v>
      </c>
      <c r="E250" s="109">
        <v>1889.54</v>
      </c>
      <c r="F250" s="110">
        <v>1819.3</v>
      </c>
      <c r="G250" s="111">
        <v>8.0322270000000007</v>
      </c>
      <c r="H250" s="104"/>
    </row>
    <row r="251" spans="2:8" ht="13.5" x14ac:dyDescent="0.25">
      <c r="B251" s="104"/>
      <c r="C251" s="104"/>
      <c r="D251" s="104"/>
      <c r="E251" s="104"/>
      <c r="F251" s="104"/>
      <c r="G251" s="112"/>
      <c r="H251" s="104"/>
    </row>
    <row r="252" spans="2:8" ht="13.5" x14ac:dyDescent="0.25">
      <c r="B252" s="103" t="s">
        <v>1187</v>
      </c>
      <c r="C252" s="104"/>
      <c r="D252" s="104"/>
      <c r="E252" s="113"/>
      <c r="F252" s="113"/>
      <c r="G252" s="113"/>
      <c r="H252" s="104"/>
    </row>
    <row r="253" spans="2:8" ht="13.5" x14ac:dyDescent="0.25">
      <c r="B253" s="104"/>
      <c r="C253" s="104"/>
      <c r="D253" s="104"/>
      <c r="E253" s="104"/>
      <c r="F253" s="104"/>
      <c r="G253" s="104"/>
      <c r="H253" s="104"/>
    </row>
    <row r="254" spans="2:8" ht="13.5" x14ac:dyDescent="0.25">
      <c r="B254" s="114" t="s">
        <v>1180</v>
      </c>
      <c r="C254" s="114" t="s">
        <v>1188</v>
      </c>
      <c r="D254" s="104"/>
      <c r="E254" s="104"/>
      <c r="F254" s="104"/>
      <c r="G254" s="104"/>
      <c r="H254" s="104"/>
    </row>
    <row r="255" spans="2:8" ht="13.5" x14ac:dyDescent="0.25">
      <c r="B255" s="107" t="s">
        <v>725</v>
      </c>
      <c r="C255" s="115">
        <v>43.859540000000003</v>
      </c>
      <c r="D255" s="104"/>
      <c r="E255" s="104"/>
      <c r="F255" s="104"/>
      <c r="G255" s="104"/>
      <c r="H255" s="104"/>
    </row>
    <row r="256" spans="2:8" ht="13.5" x14ac:dyDescent="0.25">
      <c r="B256" s="104"/>
      <c r="C256" s="104"/>
      <c r="D256" s="104"/>
      <c r="E256" s="104"/>
      <c r="F256" s="104"/>
      <c r="G256" s="104"/>
      <c r="H256" s="104"/>
    </row>
    <row r="257" spans="2:8" ht="13.5" x14ac:dyDescent="0.25">
      <c r="B257" s="103" t="s">
        <v>1189</v>
      </c>
      <c r="C257" s="104"/>
      <c r="D257" s="104"/>
      <c r="E257" s="104"/>
      <c r="F257" s="104"/>
      <c r="G257" s="104"/>
      <c r="H257" s="104"/>
    </row>
    <row r="258" spans="2:8" ht="13.5" x14ac:dyDescent="0.25">
      <c r="B258" s="103"/>
      <c r="C258" s="104"/>
      <c r="D258" s="104"/>
      <c r="E258" s="104"/>
      <c r="F258" s="104"/>
      <c r="G258" s="104"/>
      <c r="H258" s="104"/>
    </row>
    <row r="259" spans="2:8" ht="135" x14ac:dyDescent="0.25">
      <c r="B259" s="105" t="s">
        <v>1180</v>
      </c>
      <c r="C259" s="106" t="s">
        <v>1190</v>
      </c>
      <c r="D259" s="106" t="s">
        <v>1191</v>
      </c>
      <c r="E259" s="106" t="s">
        <v>1192</v>
      </c>
      <c r="F259" s="106" t="s">
        <v>1193</v>
      </c>
      <c r="G259" s="106" t="s">
        <v>1194</v>
      </c>
      <c r="H259" s="104"/>
    </row>
    <row r="260" spans="2:8" ht="13.5" x14ac:dyDescent="0.25">
      <c r="B260" s="107" t="s">
        <v>725</v>
      </c>
      <c r="C260" s="22">
        <v>12727</v>
      </c>
      <c r="D260" s="22">
        <v>12727</v>
      </c>
      <c r="E260" s="23">
        <v>86697.97</v>
      </c>
      <c r="F260" s="23">
        <v>86275.92</v>
      </c>
      <c r="G260" s="23">
        <v>-422.05000000000291</v>
      </c>
      <c r="H260" s="24"/>
    </row>
    <row r="261" spans="2:8" ht="13.5" x14ac:dyDescent="0.25">
      <c r="B261" s="117"/>
      <c r="C261" s="118"/>
      <c r="D261" s="118"/>
      <c r="E261" s="104"/>
      <c r="F261" s="104"/>
      <c r="G261" s="119"/>
      <c r="H261" s="104"/>
    </row>
    <row r="262" spans="2:8" ht="13.5" x14ac:dyDescent="0.25">
      <c r="B262" s="103" t="s">
        <v>1195</v>
      </c>
      <c r="C262" s="118"/>
      <c r="D262" s="104"/>
      <c r="E262" s="104"/>
      <c r="F262" s="104"/>
      <c r="G262" s="104"/>
      <c r="H262" s="104"/>
    </row>
    <row r="263" spans="2:8" ht="13.5" x14ac:dyDescent="0.25">
      <c r="B263" s="117"/>
      <c r="C263" s="118"/>
      <c r="D263" s="104"/>
      <c r="E263" s="104"/>
      <c r="F263" s="104"/>
      <c r="G263" s="104"/>
      <c r="H263" s="104"/>
    </row>
    <row r="264" spans="2:8" ht="67.5" x14ac:dyDescent="0.25">
      <c r="B264" s="105" t="s">
        <v>1180</v>
      </c>
      <c r="C264" s="105" t="s">
        <v>1181</v>
      </c>
      <c r="D264" s="105" t="s">
        <v>1182</v>
      </c>
      <c r="E264" s="106" t="s">
        <v>1183</v>
      </c>
      <c r="F264" s="106" t="s">
        <v>1184</v>
      </c>
      <c r="G264" s="106" t="s">
        <v>1185</v>
      </c>
      <c r="H264" s="104"/>
    </row>
    <row r="265" spans="2:8" ht="13.5" x14ac:dyDescent="0.25">
      <c r="B265" s="107" t="s">
        <v>725</v>
      </c>
      <c r="C265" s="107" t="s">
        <v>967</v>
      </c>
      <c r="D265" s="166" t="s">
        <v>1196</v>
      </c>
      <c r="E265" s="167">
        <v>10287.84</v>
      </c>
      <c r="F265" s="167">
        <v>10276.5</v>
      </c>
      <c r="G265" s="167">
        <v>57.477899999999998</v>
      </c>
      <c r="H265" s="104"/>
    </row>
    <row r="266" spans="2:8" ht="13.5" x14ac:dyDescent="0.25">
      <c r="B266" s="117"/>
      <c r="C266" s="118"/>
      <c r="D266" s="104"/>
      <c r="E266" s="104"/>
      <c r="F266" s="104"/>
      <c r="G266" s="104"/>
      <c r="H266" s="104"/>
    </row>
    <row r="267" spans="2:8" ht="13.5" x14ac:dyDescent="0.25">
      <c r="B267" s="103" t="s">
        <v>1197</v>
      </c>
      <c r="C267" s="104"/>
      <c r="D267" s="104"/>
      <c r="E267" s="104"/>
      <c r="F267" s="104"/>
      <c r="G267" s="104"/>
      <c r="H267" s="104"/>
    </row>
    <row r="268" spans="2:8" ht="13.5" x14ac:dyDescent="0.25">
      <c r="B268" s="104"/>
      <c r="C268" s="104"/>
      <c r="D268" s="104"/>
      <c r="E268" s="104"/>
      <c r="F268" s="104"/>
      <c r="G268" s="104"/>
      <c r="H268" s="104"/>
    </row>
    <row r="269" spans="2:8" ht="13.5" x14ac:dyDescent="0.25">
      <c r="B269" s="114" t="s">
        <v>1180</v>
      </c>
      <c r="C269" s="114" t="s">
        <v>1188</v>
      </c>
      <c r="D269" s="104"/>
      <c r="E269" s="104"/>
      <c r="F269" s="104"/>
      <c r="G269" s="104"/>
      <c r="H269" s="104"/>
    </row>
    <row r="270" spans="2:8" ht="13.5" x14ac:dyDescent="0.25">
      <c r="B270" s="168" t="s">
        <v>725</v>
      </c>
      <c r="C270" s="115">
        <v>0.28964899999999999</v>
      </c>
      <c r="D270" s="104"/>
      <c r="E270" s="104"/>
      <c r="F270" s="104"/>
      <c r="G270" s="104"/>
      <c r="H270" s="104"/>
    </row>
    <row r="271" spans="2:8" ht="13.5" x14ac:dyDescent="0.25">
      <c r="B271" s="117"/>
      <c r="C271" s="118"/>
      <c r="D271" s="104"/>
      <c r="E271" s="104"/>
      <c r="F271" s="104"/>
      <c r="G271" s="104"/>
      <c r="H271" s="104"/>
    </row>
    <row r="272" spans="2:8" ht="13.5" x14ac:dyDescent="0.25">
      <c r="B272" s="117"/>
      <c r="C272" s="118"/>
      <c r="D272" s="104"/>
      <c r="E272" s="104"/>
      <c r="F272" s="104"/>
      <c r="G272" s="104"/>
      <c r="H272" s="104"/>
    </row>
    <row r="273" spans="2:8" ht="13.5" x14ac:dyDescent="0.25">
      <c r="B273" s="103" t="s">
        <v>1198</v>
      </c>
      <c r="C273" s="104"/>
      <c r="D273" s="104"/>
      <c r="E273" s="104"/>
      <c r="F273" s="104"/>
      <c r="G273" s="104"/>
      <c r="H273" s="104"/>
    </row>
    <row r="274" spans="2:8" ht="13.5" x14ac:dyDescent="0.25">
      <c r="B274" s="103"/>
      <c r="C274" s="104"/>
      <c r="D274" s="104"/>
      <c r="E274" s="104"/>
      <c r="F274" s="104"/>
      <c r="G274" s="104"/>
      <c r="H274" s="104"/>
    </row>
    <row r="275" spans="2:8" ht="135" x14ac:dyDescent="0.25">
      <c r="B275" s="105" t="s">
        <v>1180</v>
      </c>
      <c r="C275" s="106" t="s">
        <v>1190</v>
      </c>
      <c r="D275" s="106" t="s">
        <v>1191</v>
      </c>
      <c r="E275" s="106" t="s">
        <v>1192</v>
      </c>
      <c r="F275" s="106" t="s">
        <v>1199</v>
      </c>
      <c r="G275" s="106" t="s">
        <v>1200</v>
      </c>
      <c r="H275" s="24"/>
    </row>
    <row r="276" spans="2:8" ht="13.5" x14ac:dyDescent="0.25">
      <c r="B276" s="32" t="s">
        <v>725</v>
      </c>
      <c r="C276" s="169">
        <v>27</v>
      </c>
      <c r="D276" s="169">
        <v>27</v>
      </c>
      <c r="E276" s="169">
        <v>183.09</v>
      </c>
      <c r="F276" s="169">
        <v>174.66</v>
      </c>
      <c r="G276" s="169">
        <v>-8.4300000000000068</v>
      </c>
      <c r="H276" s="24"/>
    </row>
    <row r="277" spans="2:8" ht="13.5" x14ac:dyDescent="0.25">
      <c r="B277" s="104"/>
      <c r="C277" s="128"/>
      <c r="D277" s="128"/>
      <c r="E277" s="119"/>
      <c r="F277" s="119"/>
      <c r="G277" s="119"/>
      <c r="H277" s="24"/>
    </row>
    <row r="278" spans="2:8" ht="13.5" x14ac:dyDescent="0.25">
      <c r="B278" s="103" t="s">
        <v>1201</v>
      </c>
      <c r="C278" s="104"/>
      <c r="D278" s="129"/>
      <c r="E278" s="104"/>
      <c r="F278" s="104"/>
      <c r="G278" s="104"/>
      <c r="H278" s="104"/>
    </row>
    <row r="279" spans="2:8" ht="13.5" x14ac:dyDescent="0.25">
      <c r="B279" s="104"/>
      <c r="C279" s="104"/>
      <c r="D279" s="129"/>
      <c r="E279" s="129"/>
      <c r="F279" s="130"/>
      <c r="G279" s="130"/>
      <c r="H279" s="104"/>
    </row>
    <row r="280" spans="2:8" ht="13.5" x14ac:dyDescent="0.25">
      <c r="B280" s="103" t="s">
        <v>1202</v>
      </c>
      <c r="C280" s="104"/>
      <c r="D280" s="104"/>
      <c r="E280" s="104"/>
      <c r="F280" s="104"/>
      <c r="G280" s="104" t="s">
        <v>1203</v>
      </c>
      <c r="H280" s="104"/>
    </row>
    <row r="281" spans="2:8" ht="13.5" x14ac:dyDescent="0.25">
      <c r="B281" s="104"/>
      <c r="C281" s="131"/>
      <c r="D281" s="132"/>
      <c r="E281" s="104"/>
      <c r="F281" s="104"/>
      <c r="G281" s="104"/>
      <c r="H281" s="104"/>
    </row>
    <row r="282" spans="2:8" ht="13.5" x14ac:dyDescent="0.25">
      <c r="B282" s="103" t="s">
        <v>1204</v>
      </c>
      <c r="C282" s="104"/>
      <c r="D282" s="104"/>
      <c r="E282" s="104"/>
      <c r="F282" s="104"/>
      <c r="G282" s="104"/>
      <c r="H282" s="104"/>
    </row>
    <row r="283" spans="2:8" ht="13.5" x14ac:dyDescent="0.25">
      <c r="B283" s="104"/>
      <c r="C283" s="104"/>
      <c r="D283" s="104"/>
      <c r="E283" s="104"/>
      <c r="F283" s="104"/>
      <c r="G283" s="104"/>
      <c r="H283" s="104"/>
    </row>
    <row r="284" spans="2:8" ht="13.5" x14ac:dyDescent="0.25">
      <c r="B284" s="103" t="s">
        <v>1205</v>
      </c>
      <c r="C284" s="104"/>
      <c r="D284" s="104"/>
      <c r="E284" s="104"/>
      <c r="F284" s="104"/>
      <c r="G284" s="104"/>
      <c r="H284" s="104"/>
    </row>
    <row r="285" spans="2:8" ht="13.5" x14ac:dyDescent="0.25">
      <c r="B285" s="104"/>
      <c r="C285" s="133"/>
      <c r="D285" s="134"/>
      <c r="E285" s="28"/>
      <c r="F285" s="130"/>
      <c r="G285" s="130"/>
      <c r="H285" s="104"/>
    </row>
    <row r="286" spans="2:8" ht="13.5" x14ac:dyDescent="0.25">
      <c r="B286" s="103" t="s">
        <v>1206</v>
      </c>
      <c r="C286" s="104"/>
      <c r="D286" s="104"/>
      <c r="E286" s="104"/>
      <c r="F286" s="104"/>
      <c r="G286" s="104"/>
      <c r="H286" s="104"/>
    </row>
    <row r="287" spans="2:8" ht="13.5" x14ac:dyDescent="0.25">
      <c r="B287" s="117"/>
      <c r="C287" s="132"/>
      <c r="D287" s="104"/>
      <c r="E287" s="104"/>
      <c r="F287" s="104"/>
      <c r="G287" s="104"/>
      <c r="H287" s="104"/>
    </row>
    <row r="288" spans="2:8" ht="13.5" x14ac:dyDescent="0.25">
      <c r="B288" s="103" t="s">
        <v>1207</v>
      </c>
      <c r="C288" s="104"/>
      <c r="D288" s="104"/>
      <c r="E288" s="104"/>
      <c r="F288" s="104"/>
      <c r="G288" s="104"/>
      <c r="H288" s="104"/>
    </row>
    <row r="289" spans="2:8" ht="13.5" x14ac:dyDescent="0.25">
      <c r="B289" s="104"/>
      <c r="C289" s="104"/>
      <c r="D289" s="104"/>
      <c r="E289" s="104"/>
      <c r="F289" s="29"/>
      <c r="G289" s="135"/>
      <c r="H289" s="104"/>
    </row>
    <row r="290" spans="2:8" ht="13.5" x14ac:dyDescent="0.25">
      <c r="B290" s="103" t="s">
        <v>1208</v>
      </c>
      <c r="C290" s="104"/>
      <c r="D290" s="104"/>
      <c r="E290" s="104"/>
      <c r="F290" s="104"/>
      <c r="G290" s="104"/>
      <c r="H290" s="104"/>
    </row>
    <row r="291" spans="2:8" ht="40.5" x14ac:dyDescent="0.2">
      <c r="B291" s="170" t="s">
        <v>1209</v>
      </c>
      <c r="C291" s="171" t="s">
        <v>1210</v>
      </c>
      <c r="D291" s="171" t="s">
        <v>1211</v>
      </c>
      <c r="E291" s="172" t="s">
        <v>1212</v>
      </c>
      <c r="F291" s="172" t="s">
        <v>1213</v>
      </c>
      <c r="G291" s="171" t="s">
        <v>1214</v>
      </c>
      <c r="H291" s="171" t="s">
        <v>1215</v>
      </c>
    </row>
    <row r="292" spans="2:8" ht="13.5" x14ac:dyDescent="0.25">
      <c r="B292" s="33" t="s">
        <v>1216</v>
      </c>
      <c r="C292" s="33" t="s">
        <v>1217</v>
      </c>
      <c r="D292" s="33" t="s">
        <v>1218</v>
      </c>
      <c r="E292" s="33" t="s">
        <v>1219</v>
      </c>
      <c r="F292" s="33" t="s">
        <v>1220</v>
      </c>
      <c r="G292" s="23">
        <v>5000</v>
      </c>
      <c r="H292" s="34">
        <v>46444</v>
      </c>
    </row>
    <row r="293" spans="2:8" ht="13.5" x14ac:dyDescent="0.25">
      <c r="B293" s="33" t="s">
        <v>1216</v>
      </c>
      <c r="C293" s="33" t="s">
        <v>1217</v>
      </c>
      <c r="D293" s="33" t="s">
        <v>1221</v>
      </c>
      <c r="E293" s="33" t="s">
        <v>1219</v>
      </c>
      <c r="F293" s="33" t="s">
        <v>1220</v>
      </c>
      <c r="G293" s="23">
        <v>2500</v>
      </c>
      <c r="H293" s="34">
        <v>46452</v>
      </c>
    </row>
    <row r="294" spans="2:8" ht="13.5" x14ac:dyDescent="0.25">
      <c r="B294" s="33" t="s">
        <v>1216</v>
      </c>
      <c r="C294" s="33" t="s">
        <v>1217</v>
      </c>
      <c r="D294" s="33" t="s">
        <v>1222</v>
      </c>
      <c r="E294" s="33" t="s">
        <v>1219</v>
      </c>
      <c r="F294" s="33" t="s">
        <v>1220</v>
      </c>
      <c r="G294" s="23">
        <v>2500</v>
      </c>
      <c r="H294" s="34">
        <v>46452</v>
      </c>
    </row>
    <row r="295" spans="2:8" ht="13.5" x14ac:dyDescent="0.25">
      <c r="B295" s="33" t="s">
        <v>1216</v>
      </c>
      <c r="C295" s="33" t="s">
        <v>1217</v>
      </c>
      <c r="D295" s="33" t="s">
        <v>1223</v>
      </c>
      <c r="E295" s="33" t="s">
        <v>1219</v>
      </c>
      <c r="F295" s="33" t="s">
        <v>1220</v>
      </c>
      <c r="G295" s="23">
        <v>5000</v>
      </c>
      <c r="H295" s="34">
        <v>46455</v>
      </c>
    </row>
    <row r="296" spans="2:8" ht="13.5" x14ac:dyDescent="0.25">
      <c r="B296" s="33" t="s">
        <v>1216</v>
      </c>
      <c r="C296" s="33" t="s">
        <v>1217</v>
      </c>
      <c r="D296" s="33" t="s">
        <v>1224</v>
      </c>
      <c r="E296" s="33" t="s">
        <v>1219</v>
      </c>
      <c r="F296" s="33" t="s">
        <v>1220</v>
      </c>
      <c r="G296" s="23">
        <v>2500</v>
      </c>
      <c r="H296" s="34">
        <v>46373</v>
      </c>
    </row>
    <row r="297" spans="2:8" ht="13.5" x14ac:dyDescent="0.25">
      <c r="B297" s="33" t="s">
        <v>1216</v>
      </c>
      <c r="C297" s="33" t="s">
        <v>1217</v>
      </c>
      <c r="D297" s="33" t="s">
        <v>1225</v>
      </c>
      <c r="E297" s="33" t="s">
        <v>1219</v>
      </c>
      <c r="F297" s="33" t="s">
        <v>1220</v>
      </c>
      <c r="G297" s="23">
        <v>5000</v>
      </c>
      <c r="H297" s="34">
        <v>46211</v>
      </c>
    </row>
    <row r="298" spans="2:8" ht="13.5" x14ac:dyDescent="0.25">
      <c r="B298" s="104"/>
      <c r="C298" s="104"/>
      <c r="D298" s="104"/>
      <c r="E298" s="135"/>
      <c r="F298" s="104"/>
      <c r="G298" s="104"/>
      <c r="H298" s="104"/>
    </row>
    <row r="299" spans="2:8" ht="13.5" x14ac:dyDescent="0.25">
      <c r="B299" s="103" t="s">
        <v>1226</v>
      </c>
      <c r="C299" s="104"/>
      <c r="D299" s="104"/>
      <c r="E299" s="135"/>
      <c r="F299" s="104"/>
      <c r="G299" s="139"/>
      <c r="H299" s="104"/>
    </row>
    <row r="300" spans="2:8" ht="13.5" x14ac:dyDescent="0.25">
      <c r="B300" s="104"/>
      <c r="C300" s="104"/>
      <c r="D300" s="104"/>
      <c r="E300" s="135"/>
      <c r="F300" s="104"/>
      <c r="G300" s="104"/>
      <c r="H300" s="104"/>
    </row>
    <row r="301" spans="2:8" ht="13.5" x14ac:dyDescent="0.25">
      <c r="B301" s="103" t="s">
        <v>1227</v>
      </c>
      <c r="C301" s="104"/>
      <c r="D301" s="104"/>
      <c r="E301" s="135"/>
      <c r="F301" s="104"/>
      <c r="G301" s="104"/>
      <c r="H301" s="104"/>
    </row>
    <row r="302" spans="2:8" ht="13.5" x14ac:dyDescent="0.25">
      <c r="B302" s="104"/>
      <c r="C302" s="104"/>
      <c r="D302" s="104"/>
      <c r="E302" s="135"/>
      <c r="F302" s="104"/>
      <c r="G302" s="104"/>
      <c r="H302" s="104"/>
    </row>
    <row r="303" spans="2:8" ht="13.5" x14ac:dyDescent="0.25">
      <c r="B303" s="103" t="s">
        <v>1228</v>
      </c>
      <c r="C303" s="104"/>
      <c r="D303" s="104"/>
      <c r="E303" s="135"/>
      <c r="F303" s="104"/>
      <c r="G303" s="104"/>
      <c r="H303" s="104"/>
    </row>
    <row r="304" spans="2:8" ht="13.5" x14ac:dyDescent="0.25">
      <c r="B304" s="104"/>
      <c r="C304" s="104"/>
      <c r="D304" s="104"/>
      <c r="E304" s="135"/>
      <c r="F304" s="104"/>
      <c r="G304" s="104"/>
      <c r="H304" s="104"/>
    </row>
    <row r="305" spans="2:8" ht="13.5" x14ac:dyDescent="0.25">
      <c r="B305" s="103" t="s">
        <v>1229</v>
      </c>
      <c r="C305" s="104"/>
      <c r="D305" s="104"/>
      <c r="E305" s="135"/>
      <c r="F305" s="104"/>
      <c r="G305" s="104"/>
      <c r="H305" s="104"/>
    </row>
    <row r="306" spans="2:8" ht="13.5" x14ac:dyDescent="0.25">
      <c r="B306" s="104" t="s">
        <v>1230</v>
      </c>
      <c r="C306" s="104"/>
      <c r="D306" s="104"/>
      <c r="E306" s="104"/>
      <c r="F306" s="104"/>
      <c r="G306" s="104"/>
      <c r="H306" s="104"/>
    </row>
  </sheetData>
  <mergeCells count="32">
    <mergeCell ref="A1:H1"/>
    <mergeCell ref="A2:H2"/>
    <mergeCell ref="A3:H3"/>
    <mergeCell ref="B191:C191"/>
    <mergeCell ref="B195:C195"/>
    <mergeCell ref="B174:H174"/>
    <mergeCell ref="B175:H175"/>
    <mergeCell ref="B182:C182"/>
    <mergeCell ref="B183:C183"/>
    <mergeCell ref="B176:H176"/>
    <mergeCell ref="B178:H178"/>
    <mergeCell ref="B180:D180"/>
    <mergeCell ref="B177:H177"/>
    <mergeCell ref="B181:C181"/>
    <mergeCell ref="B194:C194"/>
    <mergeCell ref="B199:D199"/>
    <mergeCell ref="B200:C200"/>
    <mergeCell ref="B201:C201"/>
    <mergeCell ref="B202:C202"/>
    <mergeCell ref="B196:C196"/>
    <mergeCell ref="B197:C197"/>
    <mergeCell ref="B203:C203"/>
    <mergeCell ref="B204:C204"/>
    <mergeCell ref="B205:C205"/>
    <mergeCell ref="B206:C206"/>
    <mergeCell ref="B207:C207"/>
    <mergeCell ref="B224:G224"/>
    <mergeCell ref="B225:G225"/>
    <mergeCell ref="B227:G227"/>
    <mergeCell ref="B208:C208"/>
    <mergeCell ref="B209:D209"/>
    <mergeCell ref="B211:C211"/>
  </mergeCells>
  <hyperlinks>
    <hyperlink ref="I1" location="Index!B2" display="Index" xr:uid="{2A6BA7A2-6972-4E36-8D29-D0296F170F2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1AFF-2D5D-4AEE-BBED-7ED64A217CD9}">
  <sheetPr>
    <outlinePr summaryBelow="0" summaryRight="0"/>
  </sheetPr>
  <dimension ref="A1:Q131"/>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2.28515625" customWidth="1"/>
    <col min="5" max="5" width="8.7109375" bestFit="1" customWidth="1"/>
    <col min="6" max="6" width="10.140625" bestFit="1" customWidth="1"/>
    <col min="7" max="7" width="12"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740</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1175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1050896</v>
      </c>
      <c r="F7" s="49">
        <v>7824.4461680000004</v>
      </c>
      <c r="G7" s="50">
        <v>7.7001539999999993E-2</v>
      </c>
      <c r="H7" s="40" t="s">
        <v>131</v>
      </c>
    </row>
    <row r="8" spans="1:9" x14ac:dyDescent="0.2">
      <c r="A8" s="46">
        <v>2</v>
      </c>
      <c r="B8" s="47" t="s">
        <v>49</v>
      </c>
      <c r="C8" s="47" t="s">
        <v>50</v>
      </c>
      <c r="D8" s="47" t="s">
        <v>48</v>
      </c>
      <c r="E8" s="48">
        <v>535836</v>
      </c>
      <c r="F8" s="49">
        <v>6732.243504</v>
      </c>
      <c r="G8" s="50">
        <v>6.6253010000000001E-2</v>
      </c>
      <c r="H8" s="40" t="s">
        <v>131</v>
      </c>
    </row>
    <row r="9" spans="1:9" x14ac:dyDescent="0.2">
      <c r="A9" s="46">
        <v>3</v>
      </c>
      <c r="B9" s="47" t="s">
        <v>14</v>
      </c>
      <c r="C9" s="47" t="s">
        <v>15</v>
      </c>
      <c r="D9" s="47" t="s">
        <v>16</v>
      </c>
      <c r="E9" s="48">
        <v>345000</v>
      </c>
      <c r="F9" s="49">
        <v>6310.05</v>
      </c>
      <c r="G9" s="50">
        <v>6.2098140000000003E-2</v>
      </c>
      <c r="H9" s="40" t="s">
        <v>131</v>
      </c>
    </row>
    <row r="10" spans="1:9" x14ac:dyDescent="0.2">
      <c r="A10" s="46">
        <v>4</v>
      </c>
      <c r="B10" s="47" t="s">
        <v>238</v>
      </c>
      <c r="C10" s="47" t="s">
        <v>239</v>
      </c>
      <c r="D10" s="47" t="s">
        <v>240</v>
      </c>
      <c r="E10" s="48">
        <v>167610</v>
      </c>
      <c r="F10" s="49">
        <v>5624.4887699999999</v>
      </c>
      <c r="G10" s="50">
        <v>5.535143E-2</v>
      </c>
      <c r="H10" s="40" t="s">
        <v>131</v>
      </c>
    </row>
    <row r="11" spans="1:9" x14ac:dyDescent="0.2">
      <c r="A11" s="46">
        <v>5</v>
      </c>
      <c r="B11" s="47" t="s">
        <v>65</v>
      </c>
      <c r="C11" s="47" t="s">
        <v>66</v>
      </c>
      <c r="D11" s="47" t="s">
        <v>43</v>
      </c>
      <c r="E11" s="48">
        <v>60675</v>
      </c>
      <c r="F11" s="49">
        <v>5505.6495000000004</v>
      </c>
      <c r="G11" s="50">
        <v>5.4181920000000001E-2</v>
      </c>
      <c r="H11" s="40" t="s">
        <v>131</v>
      </c>
    </row>
    <row r="12" spans="1:9" x14ac:dyDescent="0.2">
      <c r="A12" s="46">
        <v>6</v>
      </c>
      <c r="B12" s="47" t="s">
        <v>741</v>
      </c>
      <c r="C12" s="47" t="s">
        <v>742</v>
      </c>
      <c r="D12" s="47" t="s">
        <v>38</v>
      </c>
      <c r="E12" s="48">
        <v>367376</v>
      </c>
      <c r="F12" s="49">
        <v>5096.9746240000004</v>
      </c>
      <c r="G12" s="50">
        <v>5.0160089999999997E-2</v>
      </c>
      <c r="H12" s="40" t="s">
        <v>131</v>
      </c>
    </row>
    <row r="13" spans="1:9" x14ac:dyDescent="0.2">
      <c r="A13" s="46">
        <v>7</v>
      </c>
      <c r="B13" s="47" t="s">
        <v>476</v>
      </c>
      <c r="C13" s="47" t="s">
        <v>477</v>
      </c>
      <c r="D13" s="47" t="s">
        <v>48</v>
      </c>
      <c r="E13" s="48">
        <v>1318785</v>
      </c>
      <c r="F13" s="49">
        <v>5066.7719699999998</v>
      </c>
      <c r="G13" s="50">
        <v>4.9862860000000002E-2</v>
      </c>
      <c r="H13" s="40" t="s">
        <v>131</v>
      </c>
    </row>
    <row r="14" spans="1:9" x14ac:dyDescent="0.2">
      <c r="A14" s="46">
        <v>8</v>
      </c>
      <c r="B14" s="47" t="s">
        <v>116</v>
      </c>
      <c r="C14" s="47" t="s">
        <v>117</v>
      </c>
      <c r="D14" s="47" t="s">
        <v>31</v>
      </c>
      <c r="E14" s="48">
        <v>592632</v>
      </c>
      <c r="F14" s="49">
        <v>4394.3662800000002</v>
      </c>
      <c r="G14" s="50">
        <v>4.3245619999999999E-2</v>
      </c>
      <c r="H14" s="40" t="s">
        <v>131</v>
      </c>
    </row>
    <row r="15" spans="1:9" x14ac:dyDescent="0.2">
      <c r="A15" s="46">
        <v>9</v>
      </c>
      <c r="B15" s="47" t="s">
        <v>743</v>
      </c>
      <c r="C15" s="47" t="s">
        <v>744</v>
      </c>
      <c r="D15" s="47" t="s">
        <v>229</v>
      </c>
      <c r="E15" s="48">
        <v>91283</v>
      </c>
      <c r="F15" s="49">
        <v>3701.0692349999999</v>
      </c>
      <c r="G15" s="50">
        <v>3.6422780000000002E-2</v>
      </c>
      <c r="H15" s="40" t="s">
        <v>131</v>
      </c>
    </row>
    <row r="16" spans="1:9" x14ac:dyDescent="0.2">
      <c r="A16" s="46">
        <v>10</v>
      </c>
      <c r="B16" s="47" t="s">
        <v>81</v>
      </c>
      <c r="C16" s="47" t="s">
        <v>82</v>
      </c>
      <c r="D16" s="47" t="s">
        <v>83</v>
      </c>
      <c r="E16" s="48">
        <v>44916</v>
      </c>
      <c r="F16" s="49">
        <v>3672.55674</v>
      </c>
      <c r="G16" s="50">
        <v>3.6142180000000003E-2</v>
      </c>
      <c r="H16" s="40" t="s">
        <v>131</v>
      </c>
    </row>
    <row r="17" spans="1:8" x14ac:dyDescent="0.2">
      <c r="A17" s="46">
        <v>11</v>
      </c>
      <c r="B17" s="47" t="s">
        <v>691</v>
      </c>
      <c r="C17" s="47" t="s">
        <v>692</v>
      </c>
      <c r="D17" s="47" t="s">
        <v>200</v>
      </c>
      <c r="E17" s="48">
        <v>306782</v>
      </c>
      <c r="F17" s="49">
        <v>3561.4322379999999</v>
      </c>
      <c r="G17" s="50">
        <v>3.5048589999999998E-2</v>
      </c>
      <c r="H17" s="40" t="s">
        <v>131</v>
      </c>
    </row>
    <row r="18" spans="1:8" x14ac:dyDescent="0.2">
      <c r="A18" s="46">
        <v>12</v>
      </c>
      <c r="B18" s="47" t="s">
        <v>693</v>
      </c>
      <c r="C18" s="47" t="s">
        <v>694</v>
      </c>
      <c r="D18" s="47" t="s">
        <v>200</v>
      </c>
      <c r="E18" s="48">
        <v>225000</v>
      </c>
      <c r="F18" s="49">
        <v>3338.7750000000001</v>
      </c>
      <c r="G18" s="50">
        <v>3.2857379999999999E-2</v>
      </c>
      <c r="H18" s="40" t="s">
        <v>131</v>
      </c>
    </row>
    <row r="19" spans="1:8" x14ac:dyDescent="0.2">
      <c r="A19" s="46">
        <v>13</v>
      </c>
      <c r="B19" s="47" t="s">
        <v>745</v>
      </c>
      <c r="C19" s="47" t="s">
        <v>746</v>
      </c>
      <c r="D19" s="47" t="s">
        <v>180</v>
      </c>
      <c r="E19" s="48">
        <v>180000</v>
      </c>
      <c r="F19" s="49">
        <v>3294.18</v>
      </c>
      <c r="G19" s="50">
        <v>3.2418519999999999E-2</v>
      </c>
      <c r="H19" s="40" t="s">
        <v>131</v>
      </c>
    </row>
    <row r="20" spans="1:8" x14ac:dyDescent="0.2">
      <c r="A20" s="46">
        <v>14</v>
      </c>
      <c r="B20" s="47" t="s">
        <v>747</v>
      </c>
      <c r="C20" s="47" t="s">
        <v>748</v>
      </c>
      <c r="D20" s="47" t="s">
        <v>48</v>
      </c>
      <c r="E20" s="48">
        <v>1155130</v>
      </c>
      <c r="F20" s="49">
        <v>2950.7795850000002</v>
      </c>
      <c r="G20" s="50">
        <v>2.9039059999999998E-2</v>
      </c>
      <c r="H20" s="40" t="s">
        <v>131</v>
      </c>
    </row>
    <row r="21" spans="1:8" x14ac:dyDescent="0.2">
      <c r="A21" s="46">
        <v>15</v>
      </c>
      <c r="B21" s="47" t="s">
        <v>95</v>
      </c>
      <c r="C21" s="47" t="s">
        <v>96</v>
      </c>
      <c r="D21" s="47" t="s">
        <v>92</v>
      </c>
      <c r="E21" s="48">
        <v>66269</v>
      </c>
      <c r="F21" s="49">
        <v>2919.1494499999999</v>
      </c>
      <c r="G21" s="50">
        <v>2.872779E-2</v>
      </c>
      <c r="H21" s="40" t="s">
        <v>131</v>
      </c>
    </row>
    <row r="22" spans="1:8" x14ac:dyDescent="0.2">
      <c r="A22" s="46">
        <v>16</v>
      </c>
      <c r="B22" s="47" t="s">
        <v>489</v>
      </c>
      <c r="C22" s="47" t="s">
        <v>490</v>
      </c>
      <c r="D22" s="47" t="s">
        <v>190</v>
      </c>
      <c r="E22" s="48">
        <v>244574</v>
      </c>
      <c r="F22" s="49">
        <v>2882.0600159999999</v>
      </c>
      <c r="G22" s="50">
        <v>2.8362780000000001E-2</v>
      </c>
      <c r="H22" s="40" t="s">
        <v>131</v>
      </c>
    </row>
    <row r="23" spans="1:8" x14ac:dyDescent="0.2">
      <c r="A23" s="46">
        <v>17</v>
      </c>
      <c r="B23" s="47" t="s">
        <v>749</v>
      </c>
      <c r="C23" s="47" t="s">
        <v>750</v>
      </c>
      <c r="D23" s="47" t="s">
        <v>43</v>
      </c>
      <c r="E23" s="48">
        <v>123888</v>
      </c>
      <c r="F23" s="49">
        <v>2657.2737120000002</v>
      </c>
      <c r="G23" s="50">
        <v>2.6150630000000001E-2</v>
      </c>
      <c r="H23" s="40" t="s">
        <v>131</v>
      </c>
    </row>
    <row r="24" spans="1:8" x14ac:dyDescent="0.2">
      <c r="A24" s="46">
        <v>18</v>
      </c>
      <c r="B24" s="47" t="s">
        <v>304</v>
      </c>
      <c r="C24" s="47" t="s">
        <v>305</v>
      </c>
      <c r="D24" s="47" t="s">
        <v>185</v>
      </c>
      <c r="E24" s="48">
        <v>92223</v>
      </c>
      <c r="F24" s="49">
        <v>2559.1882500000002</v>
      </c>
      <c r="G24" s="50">
        <v>2.5185349999999999E-2</v>
      </c>
      <c r="H24" s="40" t="s">
        <v>131</v>
      </c>
    </row>
    <row r="25" spans="1:8" x14ac:dyDescent="0.2">
      <c r="A25" s="46">
        <v>19</v>
      </c>
      <c r="B25" s="47" t="s">
        <v>245</v>
      </c>
      <c r="C25" s="47" t="s">
        <v>246</v>
      </c>
      <c r="D25" s="47" t="s">
        <v>205</v>
      </c>
      <c r="E25" s="48">
        <v>101007</v>
      </c>
      <c r="F25" s="49">
        <v>2399.5222920000001</v>
      </c>
      <c r="G25" s="50">
        <v>2.3614059999999999E-2</v>
      </c>
      <c r="H25" s="40" t="s">
        <v>131</v>
      </c>
    </row>
    <row r="26" spans="1:8" x14ac:dyDescent="0.2">
      <c r="A26" s="46">
        <v>20</v>
      </c>
      <c r="B26" s="47" t="s">
        <v>751</v>
      </c>
      <c r="C26" s="47" t="s">
        <v>752</v>
      </c>
      <c r="D26" s="47" t="s">
        <v>229</v>
      </c>
      <c r="E26" s="48">
        <v>55228</v>
      </c>
      <c r="F26" s="49">
        <v>2332.8307199999999</v>
      </c>
      <c r="G26" s="50">
        <v>2.2957740000000001E-2</v>
      </c>
      <c r="H26" s="40" t="s">
        <v>131</v>
      </c>
    </row>
    <row r="27" spans="1:8" x14ac:dyDescent="0.2">
      <c r="A27" s="46">
        <v>21</v>
      </c>
      <c r="B27" s="47" t="s">
        <v>424</v>
      </c>
      <c r="C27" s="47" t="s">
        <v>425</v>
      </c>
      <c r="D27" s="47" t="s">
        <v>48</v>
      </c>
      <c r="E27" s="48">
        <v>172372</v>
      </c>
      <c r="F27" s="49">
        <v>2217.7381519999999</v>
      </c>
      <c r="G27" s="50">
        <v>2.1825089999999998E-2</v>
      </c>
      <c r="H27" s="40" t="s">
        <v>131</v>
      </c>
    </row>
    <row r="28" spans="1:8" x14ac:dyDescent="0.2">
      <c r="A28" s="46">
        <v>22</v>
      </c>
      <c r="B28" s="47" t="s">
        <v>46</v>
      </c>
      <c r="C28" s="47" t="s">
        <v>47</v>
      </c>
      <c r="D28" s="47" t="s">
        <v>48</v>
      </c>
      <c r="E28" s="48">
        <v>210637</v>
      </c>
      <c r="F28" s="49">
        <v>2031.3832279999999</v>
      </c>
      <c r="G28" s="50">
        <v>1.9991149999999999E-2</v>
      </c>
      <c r="H28" s="40" t="s">
        <v>131</v>
      </c>
    </row>
    <row r="29" spans="1:8" x14ac:dyDescent="0.2">
      <c r="A29" s="46">
        <v>23</v>
      </c>
      <c r="B29" s="47" t="s">
        <v>295</v>
      </c>
      <c r="C29" s="47" t="s">
        <v>296</v>
      </c>
      <c r="D29" s="47" t="s">
        <v>229</v>
      </c>
      <c r="E29" s="48">
        <v>201908</v>
      </c>
      <c r="F29" s="49">
        <v>2008.9846</v>
      </c>
      <c r="G29" s="50">
        <v>1.9770719999999999E-2</v>
      </c>
      <c r="H29" s="40" t="s">
        <v>131</v>
      </c>
    </row>
    <row r="30" spans="1:8" x14ac:dyDescent="0.2">
      <c r="A30" s="46">
        <v>24</v>
      </c>
      <c r="B30" s="47" t="s">
        <v>753</v>
      </c>
      <c r="C30" s="47" t="s">
        <v>754</v>
      </c>
      <c r="D30" s="47" t="s">
        <v>180</v>
      </c>
      <c r="E30" s="48">
        <v>626675</v>
      </c>
      <c r="F30" s="49">
        <v>1914.492125</v>
      </c>
      <c r="G30" s="50">
        <v>1.8840800000000001E-2</v>
      </c>
      <c r="H30" s="40" t="s">
        <v>131</v>
      </c>
    </row>
    <row r="31" spans="1:8" x14ac:dyDescent="0.2">
      <c r="A31" s="46">
        <v>25</v>
      </c>
      <c r="B31" s="47" t="s">
        <v>322</v>
      </c>
      <c r="C31" s="47" t="s">
        <v>323</v>
      </c>
      <c r="D31" s="47" t="s">
        <v>177</v>
      </c>
      <c r="E31" s="48">
        <v>123490</v>
      </c>
      <c r="F31" s="49">
        <v>1898.9057299999999</v>
      </c>
      <c r="G31" s="50">
        <v>1.868742E-2</v>
      </c>
      <c r="H31" s="40" t="s">
        <v>131</v>
      </c>
    </row>
    <row r="32" spans="1:8" x14ac:dyDescent="0.2">
      <c r="A32" s="46">
        <v>26</v>
      </c>
      <c r="B32" s="47" t="s">
        <v>480</v>
      </c>
      <c r="C32" s="47" t="s">
        <v>481</v>
      </c>
      <c r="D32" s="47" t="s">
        <v>200</v>
      </c>
      <c r="E32" s="48">
        <v>101625</v>
      </c>
      <c r="F32" s="49">
        <v>1203.03675</v>
      </c>
      <c r="G32" s="50">
        <v>1.1839260000000001E-2</v>
      </c>
      <c r="H32" s="40" t="s">
        <v>131</v>
      </c>
    </row>
    <row r="33" spans="1:8" x14ac:dyDescent="0.2">
      <c r="A33" s="46">
        <v>27</v>
      </c>
      <c r="B33" s="47" t="s">
        <v>220</v>
      </c>
      <c r="C33" s="47" t="s">
        <v>221</v>
      </c>
      <c r="D33" s="47" t="s">
        <v>222</v>
      </c>
      <c r="E33" s="48">
        <v>231174</v>
      </c>
      <c r="F33" s="49">
        <v>988.26885000000004</v>
      </c>
      <c r="G33" s="50">
        <v>9.7257000000000003E-3</v>
      </c>
      <c r="H33" s="40" t="s">
        <v>131</v>
      </c>
    </row>
    <row r="34" spans="1:8" x14ac:dyDescent="0.2">
      <c r="A34" s="46">
        <v>28</v>
      </c>
      <c r="B34" s="47" t="s">
        <v>395</v>
      </c>
      <c r="C34" s="47" t="s">
        <v>396</v>
      </c>
      <c r="D34" s="47" t="s">
        <v>177</v>
      </c>
      <c r="E34" s="48">
        <v>72974</v>
      </c>
      <c r="F34" s="49">
        <v>980.11379399999998</v>
      </c>
      <c r="G34" s="50">
        <v>9.6454499999999999E-3</v>
      </c>
      <c r="H34" s="40" t="s">
        <v>131</v>
      </c>
    </row>
    <row r="35" spans="1:8" x14ac:dyDescent="0.2">
      <c r="A35" s="46">
        <v>29</v>
      </c>
      <c r="B35" s="47" t="s">
        <v>755</v>
      </c>
      <c r="C35" s="47" t="s">
        <v>756</v>
      </c>
      <c r="D35" s="47" t="s">
        <v>13</v>
      </c>
      <c r="E35" s="48">
        <v>176398</v>
      </c>
      <c r="F35" s="49">
        <v>881.37260700000002</v>
      </c>
      <c r="G35" s="50">
        <v>8.6737199999999993E-3</v>
      </c>
      <c r="H35" s="40" t="s">
        <v>131</v>
      </c>
    </row>
    <row r="36" spans="1:8" x14ac:dyDescent="0.2">
      <c r="A36" s="51"/>
      <c r="B36" s="51"/>
      <c r="C36" s="52" t="s">
        <v>130</v>
      </c>
      <c r="D36" s="51"/>
      <c r="E36" s="51" t="s">
        <v>131</v>
      </c>
      <c r="F36" s="53">
        <v>96948.103889999999</v>
      </c>
      <c r="G36" s="54">
        <v>0.95408077999999996</v>
      </c>
      <c r="H36" s="40" t="s">
        <v>131</v>
      </c>
    </row>
    <row r="37" spans="1:8" x14ac:dyDescent="0.2">
      <c r="A37" s="51"/>
      <c r="B37" s="51"/>
      <c r="C37" s="55"/>
      <c r="D37" s="51"/>
      <c r="E37" s="51"/>
      <c r="F37" s="56"/>
      <c r="G37" s="56"/>
      <c r="H37" s="40" t="s">
        <v>131</v>
      </c>
    </row>
    <row r="38" spans="1:8" x14ac:dyDescent="0.2">
      <c r="A38" s="51"/>
      <c r="B38" s="51"/>
      <c r="C38" s="52" t="s">
        <v>132</v>
      </c>
      <c r="D38" s="51"/>
      <c r="E38" s="51"/>
      <c r="F38" s="51"/>
      <c r="G38" s="51"/>
      <c r="H38" s="40" t="s">
        <v>131</v>
      </c>
    </row>
    <row r="39" spans="1:8" x14ac:dyDescent="0.2">
      <c r="A39" s="51"/>
      <c r="B39" s="51"/>
      <c r="C39" s="52" t="s">
        <v>130</v>
      </c>
      <c r="D39" s="51"/>
      <c r="E39" s="51" t="s">
        <v>131</v>
      </c>
      <c r="F39" s="57" t="s">
        <v>133</v>
      </c>
      <c r="G39" s="54">
        <v>0</v>
      </c>
      <c r="H39" s="40" t="s">
        <v>131</v>
      </c>
    </row>
    <row r="40" spans="1:8" x14ac:dyDescent="0.2">
      <c r="A40" s="51"/>
      <c r="B40" s="51"/>
      <c r="C40" s="55"/>
      <c r="D40" s="51"/>
      <c r="E40" s="51"/>
      <c r="F40" s="56"/>
      <c r="G40" s="56"/>
      <c r="H40" s="40" t="s">
        <v>131</v>
      </c>
    </row>
    <row r="41" spans="1:8" x14ac:dyDescent="0.2">
      <c r="A41" s="51"/>
      <c r="B41" s="51"/>
      <c r="C41" s="52" t="s">
        <v>134</v>
      </c>
      <c r="D41" s="51"/>
      <c r="E41" s="51"/>
      <c r="F41" s="51"/>
      <c r="G41" s="51"/>
      <c r="H41" s="40" t="s">
        <v>131</v>
      </c>
    </row>
    <row r="42" spans="1:8" x14ac:dyDescent="0.2">
      <c r="A42" s="51"/>
      <c r="B42" s="51"/>
      <c r="C42" s="52" t="s">
        <v>130</v>
      </c>
      <c r="D42" s="51"/>
      <c r="E42" s="51" t="s">
        <v>131</v>
      </c>
      <c r="F42" s="57" t="s">
        <v>133</v>
      </c>
      <c r="G42" s="54">
        <v>0</v>
      </c>
      <c r="H42" s="40" t="s">
        <v>131</v>
      </c>
    </row>
    <row r="43" spans="1:8" x14ac:dyDescent="0.2">
      <c r="A43" s="51"/>
      <c r="B43" s="51"/>
      <c r="C43" s="55"/>
      <c r="D43" s="51"/>
      <c r="E43" s="51"/>
      <c r="F43" s="56"/>
      <c r="G43" s="56"/>
      <c r="H43" s="40" t="s">
        <v>131</v>
      </c>
    </row>
    <row r="44" spans="1:8" x14ac:dyDescent="0.2">
      <c r="A44" s="51"/>
      <c r="B44" s="51"/>
      <c r="C44" s="52" t="s">
        <v>135</v>
      </c>
      <c r="D44" s="51"/>
      <c r="E44" s="51"/>
      <c r="F44" s="51"/>
      <c r="G44" s="51"/>
      <c r="H44" s="40" t="s">
        <v>131</v>
      </c>
    </row>
    <row r="45" spans="1:8" x14ac:dyDescent="0.2">
      <c r="A45" s="51"/>
      <c r="B45" s="51"/>
      <c r="C45" s="52" t="s">
        <v>130</v>
      </c>
      <c r="D45" s="51"/>
      <c r="E45" s="51" t="s">
        <v>131</v>
      </c>
      <c r="F45" s="57" t="s">
        <v>133</v>
      </c>
      <c r="G45" s="54">
        <v>0</v>
      </c>
      <c r="H45" s="40" t="s">
        <v>131</v>
      </c>
    </row>
    <row r="46" spans="1:8" x14ac:dyDescent="0.2">
      <c r="A46" s="51"/>
      <c r="B46" s="51"/>
      <c r="C46" s="55"/>
      <c r="D46" s="51"/>
      <c r="E46" s="51"/>
      <c r="F46" s="56"/>
      <c r="G46" s="56"/>
      <c r="H46" s="40" t="s">
        <v>131</v>
      </c>
    </row>
    <row r="47" spans="1:8" x14ac:dyDescent="0.2">
      <c r="A47" s="51"/>
      <c r="B47" s="51"/>
      <c r="C47" s="52" t="s">
        <v>136</v>
      </c>
      <c r="D47" s="51"/>
      <c r="E47" s="51"/>
      <c r="F47" s="56"/>
      <c r="G47" s="56"/>
      <c r="H47" s="40" t="s">
        <v>131</v>
      </c>
    </row>
    <row r="48" spans="1:8" x14ac:dyDescent="0.2">
      <c r="A48" s="51"/>
      <c r="B48" s="51"/>
      <c r="C48" s="52" t="s">
        <v>130</v>
      </c>
      <c r="D48" s="51"/>
      <c r="E48" s="51" t="s">
        <v>131</v>
      </c>
      <c r="F48" s="57" t="s">
        <v>133</v>
      </c>
      <c r="G48" s="54">
        <v>0</v>
      </c>
      <c r="H48" s="40" t="s">
        <v>131</v>
      </c>
    </row>
    <row r="49" spans="1:8" x14ac:dyDescent="0.2">
      <c r="A49" s="51"/>
      <c r="B49" s="51"/>
      <c r="C49" s="55"/>
      <c r="D49" s="51"/>
      <c r="E49" s="51"/>
      <c r="F49" s="56"/>
      <c r="G49" s="56"/>
      <c r="H49" s="40" t="s">
        <v>131</v>
      </c>
    </row>
    <row r="50" spans="1:8" x14ac:dyDescent="0.2">
      <c r="A50" s="51"/>
      <c r="B50" s="51"/>
      <c r="C50" s="52" t="s">
        <v>137</v>
      </c>
      <c r="D50" s="51"/>
      <c r="E50" s="51"/>
      <c r="F50" s="56"/>
      <c r="G50" s="56"/>
      <c r="H50" s="40" t="s">
        <v>131</v>
      </c>
    </row>
    <row r="51" spans="1:8" x14ac:dyDescent="0.2">
      <c r="A51" s="51"/>
      <c r="B51" s="51"/>
      <c r="C51" s="52" t="s">
        <v>130</v>
      </c>
      <c r="D51" s="51"/>
      <c r="E51" s="51" t="s">
        <v>131</v>
      </c>
      <c r="F51" s="57" t="s">
        <v>133</v>
      </c>
      <c r="G51" s="54">
        <v>0</v>
      </c>
      <c r="H51" s="40" t="s">
        <v>131</v>
      </c>
    </row>
    <row r="52" spans="1:8" x14ac:dyDescent="0.2">
      <c r="A52" s="51"/>
      <c r="B52" s="51"/>
      <c r="C52" s="55"/>
      <c r="D52" s="51"/>
      <c r="E52" s="51"/>
      <c r="F52" s="56"/>
      <c r="G52" s="56"/>
      <c r="H52" s="40" t="s">
        <v>131</v>
      </c>
    </row>
    <row r="53" spans="1:8" x14ac:dyDescent="0.2">
      <c r="A53" s="51"/>
      <c r="B53" s="51"/>
      <c r="C53" s="52" t="s">
        <v>138</v>
      </c>
      <c r="D53" s="51"/>
      <c r="E53" s="51"/>
      <c r="F53" s="53">
        <v>96948.103889999999</v>
      </c>
      <c r="G53" s="54">
        <v>0.95408077999999996</v>
      </c>
      <c r="H53" s="40" t="s">
        <v>131</v>
      </c>
    </row>
    <row r="54" spans="1:8" x14ac:dyDescent="0.2">
      <c r="A54" s="51"/>
      <c r="B54" s="51"/>
      <c r="C54" s="55"/>
      <c r="D54" s="51"/>
      <c r="E54" s="51"/>
      <c r="F54" s="56"/>
      <c r="G54" s="56"/>
      <c r="H54" s="40" t="s">
        <v>131</v>
      </c>
    </row>
    <row r="55" spans="1:8" x14ac:dyDescent="0.2">
      <c r="A55" s="51"/>
      <c r="B55" s="51"/>
      <c r="C55" s="52" t="s">
        <v>139</v>
      </c>
      <c r="D55" s="51"/>
      <c r="E55" s="51"/>
      <c r="F55" s="56"/>
      <c r="G55" s="56"/>
      <c r="H55" s="40" t="s">
        <v>131</v>
      </c>
    </row>
    <row r="56" spans="1:8" x14ac:dyDescent="0.2">
      <c r="A56" s="51"/>
      <c r="B56" s="51"/>
      <c r="C56" s="52" t="s">
        <v>10</v>
      </c>
      <c r="D56" s="51"/>
      <c r="E56" s="51"/>
      <c r="F56" s="56"/>
      <c r="G56" s="56"/>
      <c r="H56" s="40" t="s">
        <v>131</v>
      </c>
    </row>
    <row r="57" spans="1:8" x14ac:dyDescent="0.2">
      <c r="A57" s="51"/>
      <c r="B57" s="51"/>
      <c r="C57" s="52" t="s">
        <v>130</v>
      </c>
      <c r="D57" s="51"/>
      <c r="E57" s="51" t="s">
        <v>131</v>
      </c>
      <c r="F57" s="57" t="s">
        <v>133</v>
      </c>
      <c r="G57" s="54">
        <v>0</v>
      </c>
      <c r="H57" s="40" t="s">
        <v>131</v>
      </c>
    </row>
    <row r="58" spans="1:8" x14ac:dyDescent="0.2">
      <c r="A58" s="51"/>
      <c r="B58" s="51"/>
      <c r="C58" s="55"/>
      <c r="D58" s="51"/>
      <c r="E58" s="51"/>
      <c r="F58" s="56"/>
      <c r="G58" s="56"/>
      <c r="H58" s="40" t="s">
        <v>131</v>
      </c>
    </row>
    <row r="59" spans="1:8" x14ac:dyDescent="0.2">
      <c r="A59" s="51"/>
      <c r="B59" s="51"/>
      <c r="C59" s="52" t="s">
        <v>140</v>
      </c>
      <c r="D59" s="51"/>
      <c r="E59" s="51"/>
      <c r="F59" s="51"/>
      <c r="G59" s="51"/>
      <c r="H59" s="40" t="s">
        <v>131</v>
      </c>
    </row>
    <row r="60" spans="1:8" x14ac:dyDescent="0.2">
      <c r="A60" s="51"/>
      <c r="B60" s="51"/>
      <c r="C60" s="52" t="s">
        <v>130</v>
      </c>
      <c r="D60" s="51"/>
      <c r="E60" s="51" t="s">
        <v>131</v>
      </c>
      <c r="F60" s="57" t="s">
        <v>133</v>
      </c>
      <c r="G60" s="54">
        <v>0</v>
      </c>
      <c r="H60" s="40" t="s">
        <v>131</v>
      </c>
    </row>
    <row r="61" spans="1:8" x14ac:dyDescent="0.2">
      <c r="A61" s="51"/>
      <c r="B61" s="51"/>
      <c r="C61" s="55"/>
      <c r="D61" s="51"/>
      <c r="E61" s="51"/>
      <c r="F61" s="56"/>
      <c r="G61" s="56"/>
      <c r="H61" s="40" t="s">
        <v>131</v>
      </c>
    </row>
    <row r="62" spans="1:8" x14ac:dyDescent="0.2">
      <c r="A62" s="51"/>
      <c r="B62" s="51"/>
      <c r="C62" s="52" t="s">
        <v>141</v>
      </c>
      <c r="D62" s="51"/>
      <c r="E62" s="51"/>
      <c r="F62" s="51"/>
      <c r="G62" s="51"/>
      <c r="H62" s="40" t="s">
        <v>131</v>
      </c>
    </row>
    <row r="63" spans="1:8" x14ac:dyDescent="0.2">
      <c r="A63" s="51"/>
      <c r="B63" s="51"/>
      <c r="C63" s="52" t="s">
        <v>130</v>
      </c>
      <c r="D63" s="51"/>
      <c r="E63" s="51" t="s">
        <v>131</v>
      </c>
      <c r="F63" s="57" t="s">
        <v>133</v>
      </c>
      <c r="G63" s="54">
        <v>0</v>
      </c>
      <c r="H63" s="40" t="s">
        <v>131</v>
      </c>
    </row>
    <row r="64" spans="1:8" x14ac:dyDescent="0.2">
      <c r="A64" s="51"/>
      <c r="B64" s="51"/>
      <c r="C64" s="55"/>
      <c r="D64" s="51"/>
      <c r="E64" s="51"/>
      <c r="F64" s="56"/>
      <c r="G64" s="56"/>
      <c r="H64" s="40" t="s">
        <v>131</v>
      </c>
    </row>
    <row r="65" spans="1:8" x14ac:dyDescent="0.2">
      <c r="A65" s="51"/>
      <c r="B65" s="51"/>
      <c r="C65" s="52" t="s">
        <v>142</v>
      </c>
      <c r="D65" s="51"/>
      <c r="E65" s="51"/>
      <c r="F65" s="56"/>
      <c r="G65" s="56"/>
      <c r="H65" s="40" t="s">
        <v>131</v>
      </c>
    </row>
    <row r="66" spans="1:8" x14ac:dyDescent="0.2">
      <c r="A66" s="51"/>
      <c r="B66" s="51"/>
      <c r="C66" s="52" t="s">
        <v>130</v>
      </c>
      <c r="D66" s="51"/>
      <c r="E66" s="51" t="s">
        <v>131</v>
      </c>
      <c r="F66" s="57" t="s">
        <v>133</v>
      </c>
      <c r="G66" s="54">
        <v>0</v>
      </c>
      <c r="H66" s="40" t="s">
        <v>131</v>
      </c>
    </row>
    <row r="67" spans="1:8" x14ac:dyDescent="0.2">
      <c r="A67" s="51"/>
      <c r="B67" s="51"/>
      <c r="C67" s="55"/>
      <c r="D67" s="51"/>
      <c r="E67" s="51"/>
      <c r="F67" s="56"/>
      <c r="G67" s="56"/>
      <c r="H67" s="40" t="s">
        <v>131</v>
      </c>
    </row>
    <row r="68" spans="1:8" x14ac:dyDescent="0.2">
      <c r="A68" s="51"/>
      <c r="B68" s="51"/>
      <c r="C68" s="52" t="s">
        <v>143</v>
      </c>
      <c r="D68" s="51"/>
      <c r="E68" s="51"/>
      <c r="F68" s="53">
        <v>0</v>
      </c>
      <c r="G68" s="54">
        <v>0</v>
      </c>
      <c r="H68" s="40" t="s">
        <v>131</v>
      </c>
    </row>
    <row r="69" spans="1:8" x14ac:dyDescent="0.2">
      <c r="A69" s="51"/>
      <c r="B69" s="51"/>
      <c r="C69" s="55"/>
      <c r="D69" s="51"/>
      <c r="E69" s="51"/>
      <c r="F69" s="56"/>
      <c r="G69" s="56"/>
      <c r="H69" s="40" t="s">
        <v>131</v>
      </c>
    </row>
    <row r="70" spans="1:8" x14ac:dyDescent="0.2">
      <c r="A70" s="51"/>
      <c r="B70" s="51"/>
      <c r="C70" s="52" t="s">
        <v>144</v>
      </c>
      <c r="D70" s="51"/>
      <c r="E70" s="51"/>
      <c r="F70" s="56"/>
      <c r="G70" s="56"/>
      <c r="H70" s="40" t="s">
        <v>131</v>
      </c>
    </row>
    <row r="71" spans="1:8" x14ac:dyDescent="0.2">
      <c r="A71" s="51"/>
      <c r="B71" s="51"/>
      <c r="C71" s="52" t="s">
        <v>145</v>
      </c>
      <c r="D71" s="51"/>
      <c r="E71" s="51"/>
      <c r="F71" s="56"/>
      <c r="G71" s="56"/>
      <c r="H71" s="40"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146</v>
      </c>
      <c r="D74" s="51"/>
      <c r="E74" s="51"/>
      <c r="F74" s="56"/>
      <c r="G74" s="56"/>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147</v>
      </c>
      <c r="D77" s="51"/>
      <c r="E77" s="51"/>
      <c r="F77" s="56"/>
      <c r="G77" s="56"/>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148</v>
      </c>
      <c r="D80" s="51"/>
      <c r="E80" s="51"/>
      <c r="F80" s="56"/>
      <c r="G80" s="56"/>
      <c r="H80" s="40" t="s">
        <v>131</v>
      </c>
    </row>
    <row r="81" spans="1:8" x14ac:dyDescent="0.2">
      <c r="A81" s="46">
        <v>1</v>
      </c>
      <c r="B81" s="47"/>
      <c r="C81" s="47" t="s">
        <v>149</v>
      </c>
      <c r="D81" s="47"/>
      <c r="E81" s="58"/>
      <c r="F81" s="49">
        <v>4936.4433710229996</v>
      </c>
      <c r="G81" s="50">
        <v>4.8580280000000003E-2</v>
      </c>
      <c r="H81" s="40">
        <v>5.32</v>
      </c>
    </row>
    <row r="82" spans="1:8" x14ac:dyDescent="0.2">
      <c r="A82" s="51"/>
      <c r="B82" s="51"/>
      <c r="C82" s="52" t="s">
        <v>130</v>
      </c>
      <c r="D82" s="51"/>
      <c r="E82" s="51" t="s">
        <v>131</v>
      </c>
      <c r="F82" s="53">
        <v>4936.4433710229996</v>
      </c>
      <c r="G82" s="54">
        <v>4.8580280000000003E-2</v>
      </c>
      <c r="H82" s="40" t="s">
        <v>131</v>
      </c>
    </row>
    <row r="83" spans="1:8" x14ac:dyDescent="0.2">
      <c r="A83" s="51"/>
      <c r="B83" s="51"/>
      <c r="C83" s="55"/>
      <c r="D83" s="51"/>
      <c r="E83" s="51"/>
      <c r="F83" s="56"/>
      <c r="G83" s="56"/>
      <c r="H83" s="40" t="s">
        <v>131</v>
      </c>
    </row>
    <row r="84" spans="1:8" x14ac:dyDescent="0.2">
      <c r="A84" s="51"/>
      <c r="B84" s="51"/>
      <c r="C84" s="52" t="s">
        <v>150</v>
      </c>
      <c r="D84" s="51"/>
      <c r="E84" s="51"/>
      <c r="F84" s="53">
        <v>4936.4433710229996</v>
      </c>
      <c r="G84" s="54">
        <v>4.8580280000000003E-2</v>
      </c>
      <c r="H84" s="40" t="s">
        <v>131</v>
      </c>
    </row>
    <row r="85" spans="1:8" x14ac:dyDescent="0.2">
      <c r="A85" s="51"/>
      <c r="B85" s="51"/>
      <c r="C85" s="56"/>
      <c r="D85" s="51"/>
      <c r="E85" s="51"/>
      <c r="F85" s="51"/>
      <c r="G85" s="51"/>
      <c r="H85" s="40" t="s">
        <v>131</v>
      </c>
    </row>
    <row r="86" spans="1:8" x14ac:dyDescent="0.2">
      <c r="A86" s="51"/>
      <c r="B86" s="51"/>
      <c r="C86" s="52" t="s">
        <v>151</v>
      </c>
      <c r="D86" s="51"/>
      <c r="E86" s="51"/>
      <c r="F86" s="51"/>
      <c r="G86" s="51"/>
      <c r="H86" s="40" t="s">
        <v>131</v>
      </c>
    </row>
    <row r="87" spans="1:8" x14ac:dyDescent="0.2">
      <c r="A87" s="51"/>
      <c r="B87" s="51"/>
      <c r="C87" s="52" t="s">
        <v>152</v>
      </c>
      <c r="D87" s="51"/>
      <c r="E87" s="51"/>
      <c r="F87" s="51"/>
      <c r="G87" s="51"/>
      <c r="H87" s="40" t="s">
        <v>131</v>
      </c>
    </row>
    <row r="88" spans="1:8" x14ac:dyDescent="0.2">
      <c r="A88" s="51"/>
      <c r="B88" s="51"/>
      <c r="C88" s="52" t="s">
        <v>130</v>
      </c>
      <c r="D88" s="51"/>
      <c r="E88" s="51" t="s">
        <v>131</v>
      </c>
      <c r="F88" s="57" t="s">
        <v>133</v>
      </c>
      <c r="G88" s="54">
        <v>0</v>
      </c>
      <c r="H88" s="40" t="s">
        <v>131</v>
      </c>
    </row>
    <row r="89" spans="1:8" x14ac:dyDescent="0.2">
      <c r="A89" s="51"/>
      <c r="B89" s="51"/>
      <c r="C89" s="55"/>
      <c r="D89" s="51"/>
      <c r="E89" s="51"/>
      <c r="F89" s="56"/>
      <c r="G89" s="56"/>
      <c r="H89" s="40" t="s">
        <v>131</v>
      </c>
    </row>
    <row r="90" spans="1:8" x14ac:dyDescent="0.2">
      <c r="A90" s="51"/>
      <c r="B90" s="51"/>
      <c r="C90" s="52" t="s">
        <v>153</v>
      </c>
      <c r="D90" s="51"/>
      <c r="E90" s="51"/>
      <c r="F90" s="51"/>
      <c r="G90" s="51"/>
      <c r="H90" s="40" t="s">
        <v>131</v>
      </c>
    </row>
    <row r="91" spans="1:8" x14ac:dyDescent="0.2">
      <c r="A91" s="51"/>
      <c r="B91" s="51"/>
      <c r="C91" s="52" t="s">
        <v>154</v>
      </c>
      <c r="D91" s="51"/>
      <c r="E91" s="51"/>
      <c r="F91" s="51"/>
      <c r="G91" s="51"/>
      <c r="H91" s="40" t="s">
        <v>131</v>
      </c>
    </row>
    <row r="92" spans="1:8" x14ac:dyDescent="0.2">
      <c r="A92" s="51"/>
      <c r="B92" s="51"/>
      <c r="C92" s="52" t="s">
        <v>130</v>
      </c>
      <c r="D92" s="51"/>
      <c r="E92" s="51" t="s">
        <v>131</v>
      </c>
      <c r="F92" s="57" t="s">
        <v>133</v>
      </c>
      <c r="G92" s="54">
        <v>0</v>
      </c>
      <c r="H92" s="40" t="s">
        <v>131</v>
      </c>
    </row>
    <row r="93" spans="1:8" x14ac:dyDescent="0.2">
      <c r="A93" s="51"/>
      <c r="B93" s="51"/>
      <c r="C93" s="55"/>
      <c r="D93" s="51"/>
      <c r="E93" s="51"/>
      <c r="F93" s="56"/>
      <c r="G93" s="56"/>
      <c r="H93" s="40" t="s">
        <v>131</v>
      </c>
    </row>
    <row r="94" spans="1:8" x14ac:dyDescent="0.2">
      <c r="A94" s="51"/>
      <c r="B94" s="51"/>
      <c r="C94" s="52" t="s">
        <v>155</v>
      </c>
      <c r="D94" s="51"/>
      <c r="E94" s="51"/>
      <c r="F94" s="56"/>
      <c r="G94" s="56"/>
      <c r="H94" s="40" t="s">
        <v>131</v>
      </c>
    </row>
    <row r="95" spans="1:8" x14ac:dyDescent="0.2">
      <c r="A95" s="51"/>
      <c r="B95" s="51"/>
      <c r="C95" s="52" t="s">
        <v>130</v>
      </c>
      <c r="D95" s="51"/>
      <c r="E95" s="51" t="s">
        <v>131</v>
      </c>
      <c r="F95" s="57" t="s">
        <v>133</v>
      </c>
      <c r="G95" s="54">
        <v>0</v>
      </c>
      <c r="H95" s="40" t="s">
        <v>131</v>
      </c>
    </row>
    <row r="96" spans="1:8" x14ac:dyDescent="0.2">
      <c r="A96" s="51"/>
      <c r="B96" s="47"/>
      <c r="C96" s="47"/>
      <c r="D96" s="52"/>
      <c r="E96" s="51"/>
      <c r="F96" s="47"/>
      <c r="G96" s="58"/>
      <c r="H96" s="40" t="s">
        <v>131</v>
      </c>
    </row>
    <row r="97" spans="1:17" x14ac:dyDescent="0.2">
      <c r="A97" s="58"/>
      <c r="B97" s="47"/>
      <c r="C97" s="47" t="s">
        <v>156</v>
      </c>
      <c r="D97" s="47"/>
      <c r="E97" s="58"/>
      <c r="F97" s="49">
        <v>-270.39937579999997</v>
      </c>
      <c r="G97" s="50">
        <v>-2.6610399999999999E-3</v>
      </c>
      <c r="H97" s="40" t="s">
        <v>131</v>
      </c>
    </row>
    <row r="98" spans="1:17" x14ac:dyDescent="0.2">
      <c r="A98" s="55"/>
      <c r="B98" s="55"/>
      <c r="C98" s="52" t="s">
        <v>157</v>
      </c>
      <c r="D98" s="56"/>
      <c r="E98" s="56"/>
      <c r="F98" s="53">
        <v>101614.14788522301</v>
      </c>
      <c r="G98" s="59">
        <v>1.0000000200000001</v>
      </c>
      <c r="H98" s="40" t="s">
        <v>131</v>
      </c>
    </row>
    <row r="99" spans="1:17" x14ac:dyDescent="0.2">
      <c r="A99" s="60"/>
      <c r="B99" s="60"/>
      <c r="C99" s="61"/>
      <c r="D99" s="62"/>
      <c r="E99" s="62"/>
      <c r="F99" s="63"/>
      <c r="G99" s="64"/>
      <c r="H99" s="65"/>
    </row>
    <row r="100" spans="1:17" x14ac:dyDescent="0.2">
      <c r="A100" s="60"/>
      <c r="B100" s="259" t="s">
        <v>933</v>
      </c>
      <c r="C100" s="259"/>
      <c r="D100" s="259"/>
      <c r="E100" s="259"/>
      <c r="F100" s="259"/>
      <c r="G100" s="259"/>
      <c r="H100" s="259"/>
      <c r="J100" s="67"/>
    </row>
    <row r="101" spans="1:17" x14ac:dyDescent="0.2">
      <c r="A101" s="60"/>
      <c r="B101" s="259" t="s">
        <v>934</v>
      </c>
      <c r="C101" s="259"/>
      <c r="D101" s="259"/>
      <c r="E101" s="259"/>
      <c r="F101" s="259"/>
      <c r="G101" s="259"/>
      <c r="H101" s="259"/>
      <c r="J101" s="67"/>
    </row>
    <row r="102" spans="1:17" x14ac:dyDescent="0.2">
      <c r="A102" s="60"/>
      <c r="B102" s="259" t="s">
        <v>935</v>
      </c>
      <c r="C102" s="259"/>
      <c r="D102" s="259"/>
      <c r="E102" s="259"/>
      <c r="F102" s="259"/>
      <c r="G102" s="259"/>
      <c r="H102" s="259"/>
      <c r="J102" s="67"/>
    </row>
    <row r="103" spans="1:17" s="69" customFormat="1" ht="52.5" customHeight="1" x14ac:dyDescent="0.25">
      <c r="A103" s="68"/>
      <c r="B103" s="263" t="s">
        <v>936</v>
      </c>
      <c r="C103" s="263"/>
      <c r="D103" s="263"/>
      <c r="E103" s="263"/>
      <c r="F103" s="263"/>
      <c r="G103" s="263"/>
      <c r="H103" s="263"/>
      <c r="I103"/>
      <c r="J103" s="67"/>
      <c r="K103"/>
      <c r="L103"/>
      <c r="M103"/>
      <c r="N103"/>
      <c r="O103"/>
      <c r="P103"/>
      <c r="Q103"/>
    </row>
    <row r="104" spans="1:17" x14ac:dyDescent="0.2">
      <c r="A104" s="60"/>
      <c r="B104" s="259" t="s">
        <v>937</v>
      </c>
      <c r="C104" s="259"/>
      <c r="D104" s="259"/>
      <c r="E104" s="259"/>
      <c r="F104" s="259"/>
      <c r="G104" s="259"/>
      <c r="H104" s="259"/>
      <c r="J104" s="67"/>
    </row>
    <row r="105" spans="1:17" x14ac:dyDescent="0.2">
      <c r="A105" s="60"/>
      <c r="B105" s="60"/>
      <c r="C105" s="60"/>
      <c r="D105" s="62"/>
      <c r="E105" s="62"/>
      <c r="F105" s="62"/>
      <c r="G105" s="62"/>
    </row>
    <row r="106" spans="1:17" x14ac:dyDescent="0.2">
      <c r="A106" s="60"/>
      <c r="B106" s="260" t="s">
        <v>158</v>
      </c>
      <c r="C106" s="261"/>
      <c r="D106" s="262"/>
      <c r="E106" s="70"/>
      <c r="F106" s="62"/>
      <c r="G106" s="62"/>
    </row>
    <row r="107" spans="1:17" x14ac:dyDescent="0.2">
      <c r="A107" s="60"/>
      <c r="B107" s="254" t="s">
        <v>159</v>
      </c>
      <c r="C107" s="255"/>
      <c r="D107" s="71" t="s">
        <v>160</v>
      </c>
      <c r="E107" s="70"/>
      <c r="F107" s="62"/>
      <c r="G107" s="62"/>
    </row>
    <row r="108" spans="1:17" x14ac:dyDescent="0.2">
      <c r="A108" s="60"/>
      <c r="B108" s="254" t="s">
        <v>939</v>
      </c>
      <c r="C108" s="255"/>
      <c r="D108" s="71" t="s">
        <v>160</v>
      </c>
      <c r="E108" s="70"/>
      <c r="F108" s="62"/>
      <c r="G108" s="62"/>
    </row>
    <row r="109" spans="1:17" x14ac:dyDescent="0.2">
      <c r="A109" s="60"/>
      <c r="B109" s="254" t="s">
        <v>161</v>
      </c>
      <c r="C109" s="255"/>
      <c r="D109" s="72" t="s">
        <v>131</v>
      </c>
      <c r="E109" s="70"/>
      <c r="F109" s="62"/>
      <c r="G109" s="62"/>
    </row>
    <row r="110" spans="1:17" x14ac:dyDescent="0.2">
      <c r="A110" s="73"/>
      <c r="B110" s="74" t="s">
        <v>131</v>
      </c>
      <c r="C110" s="74" t="s">
        <v>940</v>
      </c>
      <c r="D110" s="74" t="s">
        <v>162</v>
      </c>
      <c r="E110" s="73"/>
      <c r="F110" s="73"/>
      <c r="G110" s="73"/>
      <c r="H110" s="73"/>
      <c r="J110" s="67"/>
    </row>
    <row r="111" spans="1:17" x14ac:dyDescent="0.2">
      <c r="A111" s="73"/>
      <c r="B111" s="75" t="s">
        <v>163</v>
      </c>
      <c r="C111" s="76">
        <v>46142</v>
      </c>
      <c r="D111" s="76">
        <v>46173</v>
      </c>
      <c r="E111" s="73"/>
      <c r="F111" s="73"/>
      <c r="G111" s="73"/>
      <c r="J111" s="67"/>
    </row>
    <row r="112" spans="1:17" x14ac:dyDescent="0.2">
      <c r="A112" s="77"/>
      <c r="B112" s="147" t="s">
        <v>164</v>
      </c>
      <c r="C112" s="79">
        <v>171.00460000000001</v>
      </c>
      <c r="D112" s="79">
        <v>172.39529999999999</v>
      </c>
      <c r="E112" s="77"/>
      <c r="F112" s="80"/>
      <c r="G112" s="81"/>
    </row>
    <row r="113" spans="1:7" x14ac:dyDescent="0.2">
      <c r="A113" s="77"/>
      <c r="B113" s="147" t="s">
        <v>941</v>
      </c>
      <c r="C113" s="79">
        <v>40.076500000000003</v>
      </c>
      <c r="D113" s="79">
        <v>40.4024</v>
      </c>
      <c r="E113" s="77"/>
      <c r="F113" s="80"/>
      <c r="G113" s="81"/>
    </row>
    <row r="114" spans="1:7" x14ac:dyDescent="0.2">
      <c r="A114" s="77"/>
      <c r="B114" s="147" t="s">
        <v>165</v>
      </c>
      <c r="C114" s="79">
        <v>153.2184</v>
      </c>
      <c r="D114" s="79">
        <v>154.3399</v>
      </c>
      <c r="E114" s="77"/>
      <c r="F114" s="80"/>
      <c r="G114" s="81"/>
    </row>
    <row r="115" spans="1:7" x14ac:dyDescent="0.2">
      <c r="A115" s="77"/>
      <c r="B115" s="147" t="s">
        <v>942</v>
      </c>
      <c r="C115" s="79">
        <v>36.542200000000001</v>
      </c>
      <c r="D115" s="79">
        <v>36.809699999999999</v>
      </c>
      <c r="E115" s="77"/>
      <c r="F115" s="80"/>
      <c r="G115" s="81"/>
    </row>
    <row r="116" spans="1:7" x14ac:dyDescent="0.2">
      <c r="A116" s="77"/>
      <c r="B116" s="77"/>
      <c r="C116" s="77"/>
      <c r="D116" s="77"/>
      <c r="E116" s="77"/>
      <c r="F116" s="77"/>
      <c r="G116" s="77"/>
    </row>
    <row r="117" spans="1:7" x14ac:dyDescent="0.2">
      <c r="A117" s="73"/>
      <c r="B117" s="254" t="s">
        <v>166</v>
      </c>
      <c r="C117" s="255"/>
      <c r="D117" s="71" t="s">
        <v>160</v>
      </c>
      <c r="E117" s="73"/>
      <c r="F117" s="73"/>
      <c r="G117" s="73"/>
    </row>
    <row r="118" spans="1:7" x14ac:dyDescent="0.2">
      <c r="A118" s="73"/>
      <c r="B118" s="82"/>
      <c r="C118" s="82"/>
      <c r="D118" s="82"/>
      <c r="E118" s="73"/>
      <c r="F118" s="73"/>
      <c r="G118" s="73"/>
    </row>
    <row r="119" spans="1:7" x14ac:dyDescent="0.2">
      <c r="A119" s="73"/>
      <c r="B119" s="254" t="s">
        <v>167</v>
      </c>
      <c r="C119" s="255"/>
      <c r="D119" s="71" t="s">
        <v>160</v>
      </c>
      <c r="E119" s="83"/>
      <c r="F119" s="73"/>
      <c r="G119" s="73"/>
    </row>
    <row r="120" spans="1:7" x14ac:dyDescent="0.2">
      <c r="A120" s="73"/>
      <c r="B120" s="254" t="s">
        <v>168</v>
      </c>
      <c r="C120" s="255"/>
      <c r="D120" s="71" t="s">
        <v>160</v>
      </c>
      <c r="E120" s="83"/>
      <c r="F120" s="73"/>
      <c r="G120" s="73"/>
    </row>
    <row r="121" spans="1:7" x14ac:dyDescent="0.2">
      <c r="A121" s="73"/>
      <c r="B121" s="254" t="s">
        <v>169</v>
      </c>
      <c r="C121" s="255"/>
      <c r="D121" s="71" t="s">
        <v>160</v>
      </c>
      <c r="E121" s="83"/>
      <c r="F121" s="73"/>
      <c r="G121" s="73"/>
    </row>
    <row r="122" spans="1:7" x14ac:dyDescent="0.2">
      <c r="A122" s="73"/>
      <c r="B122" s="254" t="s">
        <v>170</v>
      </c>
      <c r="C122" s="255"/>
      <c r="D122" s="84">
        <v>0.36065470554629336</v>
      </c>
      <c r="E122" s="73"/>
      <c r="F122" s="66"/>
      <c r="G122" s="85"/>
    </row>
    <row r="124" spans="1:7" x14ac:dyDescent="0.2">
      <c r="B124" s="256" t="s">
        <v>944</v>
      </c>
      <c r="C124" s="256"/>
    </row>
    <row r="126" spans="1:7" ht="153.75" customHeight="1" x14ac:dyDescent="0.2"/>
    <row r="129" spans="2:4" x14ac:dyDescent="0.2">
      <c r="B129" s="86" t="s">
        <v>945</v>
      </c>
      <c r="C129" s="87"/>
      <c r="D129" s="86" t="s">
        <v>949</v>
      </c>
    </row>
    <row r="130" spans="2:4" x14ac:dyDescent="0.2">
      <c r="B130" s="86" t="s">
        <v>1087</v>
      </c>
      <c r="D130" s="86" t="s">
        <v>1088</v>
      </c>
    </row>
    <row r="131" spans="2:4" ht="165" customHeight="1" x14ac:dyDescent="0.2"/>
  </sheetData>
  <mergeCells count="18">
    <mergeCell ref="B107:C107"/>
    <mergeCell ref="B103:H103"/>
    <mergeCell ref="B119:C119"/>
    <mergeCell ref="B120:C120"/>
    <mergeCell ref="B124:C124"/>
    <mergeCell ref="B122:C122"/>
    <mergeCell ref="A1:H1"/>
    <mergeCell ref="A2:H2"/>
    <mergeCell ref="A3:H3"/>
    <mergeCell ref="B117:C117"/>
    <mergeCell ref="B121:C121"/>
    <mergeCell ref="B100:H100"/>
    <mergeCell ref="B101:H101"/>
    <mergeCell ref="B108:C108"/>
    <mergeCell ref="B109:C109"/>
    <mergeCell ref="B102:H102"/>
    <mergeCell ref="B104:H104"/>
    <mergeCell ref="B106:D106"/>
  </mergeCells>
  <hyperlinks>
    <hyperlink ref="I1" location="Index!B2" display="Index" xr:uid="{22FA4494-83E8-4CF9-A2A4-6D977B757BF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3399E-8C2D-4DEB-A964-2A3383DB3C2E}">
  <sheetPr>
    <outlinePr summaryBelow="0" summaryRight="0"/>
  </sheetPr>
  <dimension ref="A1:Q188"/>
  <sheetViews>
    <sheetView showGridLines="0" workbookViewId="0">
      <selection activeCell="D159" sqref="D159"/>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 min="10" max="10" width="11.42578125" bestFit="1" customWidth="1"/>
  </cols>
  <sheetData>
    <row r="1" spans="1:9" ht="15" x14ac:dyDescent="0.2">
      <c r="A1" s="257" t="s">
        <v>0</v>
      </c>
      <c r="B1" s="257"/>
      <c r="C1" s="257"/>
      <c r="D1" s="257"/>
      <c r="E1" s="257"/>
      <c r="F1" s="257"/>
      <c r="G1" s="257"/>
      <c r="H1" s="257"/>
      <c r="I1" s="19" t="s">
        <v>930</v>
      </c>
    </row>
    <row r="2" spans="1:9" ht="15" x14ac:dyDescent="0.2">
      <c r="A2" s="258" t="s">
        <v>757</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1800000</v>
      </c>
      <c r="F7" s="49">
        <v>13401.9</v>
      </c>
      <c r="G7" s="50">
        <v>4.7747999999999999E-2</v>
      </c>
      <c r="H7" s="40" t="s">
        <v>131</v>
      </c>
    </row>
    <row r="8" spans="1:9" x14ac:dyDescent="0.2">
      <c r="A8" s="46">
        <v>2</v>
      </c>
      <c r="B8" s="47" t="s">
        <v>49</v>
      </c>
      <c r="C8" s="47" t="s">
        <v>50</v>
      </c>
      <c r="D8" s="47" t="s">
        <v>48</v>
      </c>
      <c r="E8" s="48">
        <v>900000</v>
      </c>
      <c r="F8" s="49">
        <v>11307.6</v>
      </c>
      <c r="G8" s="50">
        <v>4.0286469999999998E-2</v>
      </c>
      <c r="H8" s="40" t="s">
        <v>131</v>
      </c>
    </row>
    <row r="9" spans="1:9" x14ac:dyDescent="0.2">
      <c r="A9" s="46">
        <v>3</v>
      </c>
      <c r="B9" s="47" t="s">
        <v>11</v>
      </c>
      <c r="C9" s="47" t="s">
        <v>12</v>
      </c>
      <c r="D9" s="47" t="s">
        <v>13</v>
      </c>
      <c r="E9" s="48">
        <v>230000</v>
      </c>
      <c r="F9" s="49">
        <v>9375.9500000000007</v>
      </c>
      <c r="G9" s="50">
        <v>3.3404429999999999E-2</v>
      </c>
      <c r="H9" s="40" t="s">
        <v>131</v>
      </c>
    </row>
    <row r="10" spans="1:9" x14ac:dyDescent="0.2">
      <c r="A10" s="46">
        <v>4</v>
      </c>
      <c r="B10" s="47" t="s">
        <v>14</v>
      </c>
      <c r="C10" s="47" t="s">
        <v>15</v>
      </c>
      <c r="D10" s="47" t="s">
        <v>16</v>
      </c>
      <c r="E10" s="48">
        <v>482919</v>
      </c>
      <c r="F10" s="49">
        <v>8832.5885099999996</v>
      </c>
      <c r="G10" s="50">
        <v>3.146856E-2</v>
      </c>
      <c r="H10" s="40" t="s">
        <v>131</v>
      </c>
    </row>
    <row r="11" spans="1:9" x14ac:dyDescent="0.2">
      <c r="A11" s="46">
        <v>5</v>
      </c>
      <c r="B11" s="47" t="s">
        <v>17</v>
      </c>
      <c r="C11" s="47" t="s">
        <v>18</v>
      </c>
      <c r="D11" s="47" t="s">
        <v>19</v>
      </c>
      <c r="E11" s="48">
        <v>650000</v>
      </c>
      <c r="F11" s="49">
        <v>8587.7999999999993</v>
      </c>
      <c r="G11" s="50">
        <v>3.0596430000000001E-2</v>
      </c>
      <c r="H11" s="40" t="s">
        <v>131</v>
      </c>
    </row>
    <row r="12" spans="1:9" x14ac:dyDescent="0.2">
      <c r="A12" s="46">
        <v>6</v>
      </c>
      <c r="B12" s="47" t="s">
        <v>476</v>
      </c>
      <c r="C12" s="47" t="s">
        <v>477</v>
      </c>
      <c r="D12" s="47" t="s">
        <v>48</v>
      </c>
      <c r="E12" s="48">
        <v>1835171</v>
      </c>
      <c r="F12" s="49">
        <v>7050.7269820000001</v>
      </c>
      <c r="G12" s="50">
        <v>2.5120179999999999E-2</v>
      </c>
      <c r="H12" s="40" t="s">
        <v>131</v>
      </c>
    </row>
    <row r="13" spans="1:9" x14ac:dyDescent="0.2">
      <c r="A13" s="46">
        <v>7</v>
      </c>
      <c r="B13" s="47" t="s">
        <v>338</v>
      </c>
      <c r="C13" s="47" t="s">
        <v>339</v>
      </c>
      <c r="D13" s="47" t="s">
        <v>240</v>
      </c>
      <c r="E13" s="48">
        <v>223153</v>
      </c>
      <c r="F13" s="49">
        <v>6796.3477679999996</v>
      </c>
      <c r="G13" s="50">
        <v>2.421388E-2</v>
      </c>
      <c r="H13" s="40" t="s">
        <v>131</v>
      </c>
    </row>
    <row r="14" spans="1:9" x14ac:dyDescent="0.2">
      <c r="A14" s="46">
        <v>8</v>
      </c>
      <c r="B14" s="47" t="s">
        <v>36</v>
      </c>
      <c r="C14" s="47" t="s">
        <v>37</v>
      </c>
      <c r="D14" s="47" t="s">
        <v>38</v>
      </c>
      <c r="E14" s="48">
        <v>345909</v>
      </c>
      <c r="F14" s="49">
        <v>6669.1255199999996</v>
      </c>
      <c r="G14" s="50">
        <v>2.376062E-2</v>
      </c>
      <c r="H14" s="40" t="s">
        <v>131</v>
      </c>
    </row>
    <row r="15" spans="1:9" x14ac:dyDescent="0.2">
      <c r="A15" s="46">
        <v>9</v>
      </c>
      <c r="B15" s="47" t="s">
        <v>216</v>
      </c>
      <c r="C15" s="47" t="s">
        <v>217</v>
      </c>
      <c r="D15" s="47" t="s">
        <v>177</v>
      </c>
      <c r="E15" s="48">
        <v>39406</v>
      </c>
      <c r="F15" s="49">
        <v>5341.8773600000004</v>
      </c>
      <c r="G15" s="50">
        <v>1.9031929999999999E-2</v>
      </c>
      <c r="H15" s="40" t="s">
        <v>131</v>
      </c>
    </row>
    <row r="16" spans="1:9" x14ac:dyDescent="0.2">
      <c r="A16" s="46">
        <v>10</v>
      </c>
      <c r="B16" s="47" t="s">
        <v>26</v>
      </c>
      <c r="C16" s="47" t="s">
        <v>27</v>
      </c>
      <c r="D16" s="47" t="s">
        <v>28</v>
      </c>
      <c r="E16" s="48">
        <v>1280435</v>
      </c>
      <c r="F16" s="49">
        <v>5259.3867625000003</v>
      </c>
      <c r="G16" s="50">
        <v>1.8738029999999999E-2</v>
      </c>
      <c r="H16" s="40" t="s">
        <v>131</v>
      </c>
    </row>
    <row r="17" spans="1:8" x14ac:dyDescent="0.2">
      <c r="A17" s="46">
        <v>11</v>
      </c>
      <c r="B17" s="47" t="s">
        <v>326</v>
      </c>
      <c r="C17" s="47" t="s">
        <v>327</v>
      </c>
      <c r="D17" s="47" t="s">
        <v>256</v>
      </c>
      <c r="E17" s="48">
        <v>351507</v>
      </c>
      <c r="F17" s="49">
        <v>5142.5474100000001</v>
      </c>
      <c r="G17" s="50">
        <v>1.8321759999999999E-2</v>
      </c>
      <c r="H17" s="40" t="s">
        <v>131</v>
      </c>
    </row>
    <row r="18" spans="1:8" x14ac:dyDescent="0.2">
      <c r="A18" s="46">
        <v>12</v>
      </c>
      <c r="B18" s="47" t="s">
        <v>198</v>
      </c>
      <c r="C18" s="47" t="s">
        <v>199</v>
      </c>
      <c r="D18" s="47" t="s">
        <v>200</v>
      </c>
      <c r="E18" s="48">
        <v>346216</v>
      </c>
      <c r="F18" s="49">
        <v>4922.4990879999996</v>
      </c>
      <c r="G18" s="50">
        <v>1.7537770000000001E-2</v>
      </c>
      <c r="H18" s="40" t="s">
        <v>131</v>
      </c>
    </row>
    <row r="19" spans="1:8" x14ac:dyDescent="0.2">
      <c r="A19" s="46">
        <v>13</v>
      </c>
      <c r="B19" s="47" t="s">
        <v>51</v>
      </c>
      <c r="C19" s="47" t="s">
        <v>52</v>
      </c>
      <c r="D19" s="47" t="s">
        <v>53</v>
      </c>
      <c r="E19" s="48">
        <v>259998</v>
      </c>
      <c r="F19" s="49">
        <v>4691.9239079999998</v>
      </c>
      <c r="G19" s="50">
        <v>1.6716290000000002E-2</v>
      </c>
      <c r="H19" s="40" t="s">
        <v>131</v>
      </c>
    </row>
    <row r="20" spans="1:8" x14ac:dyDescent="0.2">
      <c r="A20" s="46">
        <v>14</v>
      </c>
      <c r="B20" s="47" t="s">
        <v>383</v>
      </c>
      <c r="C20" s="47" t="s">
        <v>384</v>
      </c>
      <c r="D20" s="47" t="s">
        <v>108</v>
      </c>
      <c r="E20" s="48">
        <v>675969</v>
      </c>
      <c r="F20" s="49">
        <v>4409.6837715000001</v>
      </c>
      <c r="G20" s="50">
        <v>1.5710729999999999E-2</v>
      </c>
      <c r="H20" s="40" t="s">
        <v>131</v>
      </c>
    </row>
    <row r="21" spans="1:8" x14ac:dyDescent="0.2">
      <c r="A21" s="46">
        <v>15</v>
      </c>
      <c r="B21" s="47" t="s">
        <v>422</v>
      </c>
      <c r="C21" s="47" t="s">
        <v>423</v>
      </c>
      <c r="D21" s="47" t="s">
        <v>48</v>
      </c>
      <c r="E21" s="48">
        <v>2500000</v>
      </c>
      <c r="F21" s="49">
        <v>4383.25</v>
      </c>
      <c r="G21" s="50">
        <v>1.561655E-2</v>
      </c>
      <c r="H21" s="40" t="s">
        <v>131</v>
      </c>
    </row>
    <row r="22" spans="1:8" x14ac:dyDescent="0.2">
      <c r="A22" s="46">
        <v>16</v>
      </c>
      <c r="B22" s="47" t="s">
        <v>328</v>
      </c>
      <c r="C22" s="47" t="s">
        <v>329</v>
      </c>
      <c r="D22" s="47" t="s">
        <v>200</v>
      </c>
      <c r="E22" s="48">
        <v>585264</v>
      </c>
      <c r="F22" s="49">
        <v>4368.7031280000001</v>
      </c>
      <c r="G22" s="50">
        <v>1.5564720000000001E-2</v>
      </c>
      <c r="H22" s="40" t="s">
        <v>131</v>
      </c>
    </row>
    <row r="23" spans="1:8" x14ac:dyDescent="0.2">
      <c r="A23" s="46">
        <v>17</v>
      </c>
      <c r="B23" s="47" t="s">
        <v>314</v>
      </c>
      <c r="C23" s="47" t="s">
        <v>315</v>
      </c>
      <c r="D23" s="47" t="s">
        <v>177</v>
      </c>
      <c r="E23" s="48">
        <v>458408</v>
      </c>
      <c r="F23" s="49">
        <v>4341.8113720000001</v>
      </c>
      <c r="G23" s="50">
        <v>1.5468910000000001E-2</v>
      </c>
      <c r="H23" s="40" t="s">
        <v>131</v>
      </c>
    </row>
    <row r="24" spans="1:8" x14ac:dyDescent="0.2">
      <c r="A24" s="46">
        <v>18</v>
      </c>
      <c r="B24" s="47" t="s">
        <v>178</v>
      </c>
      <c r="C24" s="47" t="s">
        <v>179</v>
      </c>
      <c r="D24" s="47" t="s">
        <v>180</v>
      </c>
      <c r="E24" s="48">
        <v>255794</v>
      </c>
      <c r="F24" s="49">
        <v>4281.9915600000004</v>
      </c>
      <c r="G24" s="50">
        <v>1.525579E-2</v>
      </c>
      <c r="H24" s="40" t="s">
        <v>131</v>
      </c>
    </row>
    <row r="25" spans="1:8" x14ac:dyDescent="0.2">
      <c r="A25" s="46">
        <v>19</v>
      </c>
      <c r="B25" s="47" t="s">
        <v>259</v>
      </c>
      <c r="C25" s="47" t="s">
        <v>260</v>
      </c>
      <c r="D25" s="47" t="s">
        <v>197</v>
      </c>
      <c r="E25" s="48">
        <v>380000</v>
      </c>
      <c r="F25" s="49">
        <v>4251.4399999999996</v>
      </c>
      <c r="G25" s="50">
        <v>1.5146939999999999E-2</v>
      </c>
      <c r="H25" s="40" t="s">
        <v>131</v>
      </c>
    </row>
    <row r="26" spans="1:8" x14ac:dyDescent="0.2">
      <c r="A26" s="46">
        <v>20</v>
      </c>
      <c r="B26" s="47" t="s">
        <v>32</v>
      </c>
      <c r="C26" s="47" t="s">
        <v>33</v>
      </c>
      <c r="D26" s="47" t="s">
        <v>31</v>
      </c>
      <c r="E26" s="48">
        <v>82500</v>
      </c>
      <c r="F26" s="49">
        <v>4247.5950000000003</v>
      </c>
      <c r="G26" s="50">
        <v>1.5133239999999999E-2</v>
      </c>
      <c r="H26" s="40" t="s">
        <v>131</v>
      </c>
    </row>
    <row r="27" spans="1:8" x14ac:dyDescent="0.2">
      <c r="A27" s="46">
        <v>21</v>
      </c>
      <c r="B27" s="47" t="s">
        <v>81</v>
      </c>
      <c r="C27" s="47" t="s">
        <v>82</v>
      </c>
      <c r="D27" s="47" t="s">
        <v>83</v>
      </c>
      <c r="E27" s="48">
        <v>51412</v>
      </c>
      <c r="F27" s="49">
        <v>4203.7021800000002</v>
      </c>
      <c r="G27" s="50">
        <v>1.497686E-2</v>
      </c>
      <c r="H27" s="40" t="s">
        <v>131</v>
      </c>
    </row>
    <row r="28" spans="1:8" x14ac:dyDescent="0.2">
      <c r="A28" s="46">
        <v>22</v>
      </c>
      <c r="B28" s="47" t="s">
        <v>113</v>
      </c>
      <c r="C28" s="47" t="s">
        <v>114</v>
      </c>
      <c r="D28" s="47" t="s">
        <v>115</v>
      </c>
      <c r="E28" s="48">
        <v>55030</v>
      </c>
      <c r="F28" s="49">
        <v>4190.5344999999998</v>
      </c>
      <c r="G28" s="50">
        <v>1.4929950000000001E-2</v>
      </c>
      <c r="H28" s="40" t="s">
        <v>131</v>
      </c>
    </row>
    <row r="29" spans="1:8" x14ac:dyDescent="0.2">
      <c r="A29" s="46">
        <v>23</v>
      </c>
      <c r="B29" s="47" t="s">
        <v>220</v>
      </c>
      <c r="C29" s="47" t="s">
        <v>221</v>
      </c>
      <c r="D29" s="47" t="s">
        <v>222</v>
      </c>
      <c r="E29" s="48">
        <v>974919</v>
      </c>
      <c r="F29" s="49">
        <v>4167.7787250000001</v>
      </c>
      <c r="G29" s="50">
        <v>1.484887E-2</v>
      </c>
      <c r="H29" s="40" t="s">
        <v>131</v>
      </c>
    </row>
    <row r="30" spans="1:8" x14ac:dyDescent="0.2">
      <c r="A30" s="46">
        <v>24</v>
      </c>
      <c r="B30" s="47" t="s">
        <v>457</v>
      </c>
      <c r="C30" s="47" t="s">
        <v>458</v>
      </c>
      <c r="D30" s="47" t="s">
        <v>43</v>
      </c>
      <c r="E30" s="48">
        <v>128344</v>
      </c>
      <c r="F30" s="49">
        <v>4159.6290399999998</v>
      </c>
      <c r="G30" s="50">
        <v>1.4819840000000001E-2</v>
      </c>
      <c r="H30" s="40" t="s">
        <v>131</v>
      </c>
    </row>
    <row r="31" spans="1:8" x14ac:dyDescent="0.2">
      <c r="A31" s="46">
        <v>25</v>
      </c>
      <c r="B31" s="47" t="s">
        <v>195</v>
      </c>
      <c r="C31" s="47" t="s">
        <v>196</v>
      </c>
      <c r="D31" s="47" t="s">
        <v>197</v>
      </c>
      <c r="E31" s="48">
        <v>243866</v>
      </c>
      <c r="F31" s="49">
        <v>4151.8186500000002</v>
      </c>
      <c r="G31" s="50">
        <v>1.479201E-2</v>
      </c>
      <c r="H31" s="40" t="s">
        <v>131</v>
      </c>
    </row>
    <row r="32" spans="1:8" x14ac:dyDescent="0.2">
      <c r="A32" s="46">
        <v>26</v>
      </c>
      <c r="B32" s="47" t="s">
        <v>111</v>
      </c>
      <c r="C32" s="47" t="s">
        <v>112</v>
      </c>
      <c r="D32" s="47" t="s">
        <v>31</v>
      </c>
      <c r="E32" s="48">
        <v>809992</v>
      </c>
      <c r="F32" s="49">
        <v>4130.9592000000002</v>
      </c>
      <c r="G32" s="50">
        <v>1.471769E-2</v>
      </c>
      <c r="H32" s="40" t="s">
        <v>131</v>
      </c>
    </row>
    <row r="33" spans="1:8" x14ac:dyDescent="0.2">
      <c r="A33" s="46">
        <v>27</v>
      </c>
      <c r="B33" s="47" t="s">
        <v>193</v>
      </c>
      <c r="C33" s="47" t="s">
        <v>194</v>
      </c>
      <c r="D33" s="47" t="s">
        <v>83</v>
      </c>
      <c r="E33" s="48">
        <v>431556</v>
      </c>
      <c r="F33" s="49">
        <v>4006.7816819999998</v>
      </c>
      <c r="G33" s="50">
        <v>1.427528E-2</v>
      </c>
      <c r="H33" s="40" t="s">
        <v>131</v>
      </c>
    </row>
    <row r="34" spans="1:8" x14ac:dyDescent="0.2">
      <c r="A34" s="46">
        <v>28</v>
      </c>
      <c r="B34" s="47" t="s">
        <v>223</v>
      </c>
      <c r="C34" s="47" t="s">
        <v>224</v>
      </c>
      <c r="D34" s="47" t="s">
        <v>19</v>
      </c>
      <c r="E34" s="48">
        <v>1000000</v>
      </c>
      <c r="F34" s="49">
        <v>3938.5</v>
      </c>
      <c r="G34" s="50">
        <v>1.4031999999999999E-2</v>
      </c>
      <c r="H34" s="40" t="s">
        <v>131</v>
      </c>
    </row>
    <row r="35" spans="1:8" x14ac:dyDescent="0.2">
      <c r="A35" s="46">
        <v>29</v>
      </c>
      <c r="B35" s="47" t="s">
        <v>214</v>
      </c>
      <c r="C35" s="47" t="s">
        <v>215</v>
      </c>
      <c r="D35" s="47" t="s">
        <v>205</v>
      </c>
      <c r="E35" s="48">
        <v>171981</v>
      </c>
      <c r="F35" s="49">
        <v>3869.5725000000002</v>
      </c>
      <c r="G35" s="50">
        <v>1.3786430000000001E-2</v>
      </c>
      <c r="H35" s="40" t="s">
        <v>131</v>
      </c>
    </row>
    <row r="36" spans="1:8" x14ac:dyDescent="0.2">
      <c r="A36" s="46">
        <v>30</v>
      </c>
      <c r="B36" s="47" t="s">
        <v>424</v>
      </c>
      <c r="C36" s="47" t="s">
        <v>425</v>
      </c>
      <c r="D36" s="47" t="s">
        <v>48</v>
      </c>
      <c r="E36" s="48">
        <v>300000</v>
      </c>
      <c r="F36" s="49">
        <v>3859.8</v>
      </c>
      <c r="G36" s="50">
        <v>1.3751609999999999E-2</v>
      </c>
      <c r="H36" s="40" t="s">
        <v>131</v>
      </c>
    </row>
    <row r="37" spans="1:8" x14ac:dyDescent="0.2">
      <c r="A37" s="46">
        <v>31</v>
      </c>
      <c r="B37" s="47" t="s">
        <v>203</v>
      </c>
      <c r="C37" s="47" t="s">
        <v>204</v>
      </c>
      <c r="D37" s="47" t="s">
        <v>205</v>
      </c>
      <c r="E37" s="48">
        <v>167301</v>
      </c>
      <c r="F37" s="49">
        <v>3793.8847770000002</v>
      </c>
      <c r="G37" s="50">
        <v>1.3516769999999999E-2</v>
      </c>
      <c r="H37" s="40" t="s">
        <v>131</v>
      </c>
    </row>
    <row r="38" spans="1:8" x14ac:dyDescent="0.2">
      <c r="A38" s="46">
        <v>32</v>
      </c>
      <c r="B38" s="47" t="s">
        <v>56</v>
      </c>
      <c r="C38" s="47" t="s">
        <v>57</v>
      </c>
      <c r="D38" s="47" t="s">
        <v>22</v>
      </c>
      <c r="E38" s="48">
        <v>900000</v>
      </c>
      <c r="F38" s="49">
        <v>3786.75</v>
      </c>
      <c r="G38" s="50">
        <v>1.3491349999999999E-2</v>
      </c>
      <c r="H38" s="40" t="s">
        <v>131</v>
      </c>
    </row>
    <row r="39" spans="1:8" x14ac:dyDescent="0.2">
      <c r="A39" s="46">
        <v>33</v>
      </c>
      <c r="B39" s="47" t="s">
        <v>206</v>
      </c>
      <c r="C39" s="47" t="s">
        <v>207</v>
      </c>
      <c r="D39" s="47" t="s">
        <v>115</v>
      </c>
      <c r="E39" s="48">
        <v>1059842</v>
      </c>
      <c r="F39" s="49">
        <v>3762.9690209999999</v>
      </c>
      <c r="G39" s="50">
        <v>1.3406629999999999E-2</v>
      </c>
      <c r="H39" s="40" t="s">
        <v>131</v>
      </c>
    </row>
    <row r="40" spans="1:8" x14ac:dyDescent="0.2">
      <c r="A40" s="46">
        <v>34</v>
      </c>
      <c r="B40" s="47" t="s">
        <v>46</v>
      </c>
      <c r="C40" s="47" t="s">
        <v>47</v>
      </c>
      <c r="D40" s="47" t="s">
        <v>48</v>
      </c>
      <c r="E40" s="48">
        <v>375000</v>
      </c>
      <c r="F40" s="49">
        <v>3616.5</v>
      </c>
      <c r="G40" s="50">
        <v>1.288479E-2</v>
      </c>
      <c r="H40" s="40" t="s">
        <v>131</v>
      </c>
    </row>
    <row r="41" spans="1:8" x14ac:dyDescent="0.2">
      <c r="A41" s="46">
        <v>35</v>
      </c>
      <c r="B41" s="47" t="s">
        <v>758</v>
      </c>
      <c r="C41" s="47" t="s">
        <v>759</v>
      </c>
      <c r="D41" s="47" t="s">
        <v>83</v>
      </c>
      <c r="E41" s="48">
        <v>623408</v>
      </c>
      <c r="F41" s="49">
        <v>3462.0963280000001</v>
      </c>
      <c r="G41" s="50">
        <v>1.2334680000000001E-2</v>
      </c>
      <c r="H41" s="40" t="s">
        <v>131</v>
      </c>
    </row>
    <row r="42" spans="1:8" x14ac:dyDescent="0.2">
      <c r="A42" s="46">
        <v>36</v>
      </c>
      <c r="B42" s="47" t="s">
        <v>77</v>
      </c>
      <c r="C42" s="47" t="s">
        <v>78</v>
      </c>
      <c r="D42" s="47" t="s">
        <v>25</v>
      </c>
      <c r="E42" s="48">
        <v>64992</v>
      </c>
      <c r="F42" s="49">
        <v>3360.73632</v>
      </c>
      <c r="G42" s="50">
        <v>1.1973559999999999E-2</v>
      </c>
      <c r="H42" s="40" t="s">
        <v>131</v>
      </c>
    </row>
    <row r="43" spans="1:8" x14ac:dyDescent="0.2">
      <c r="A43" s="46">
        <v>37</v>
      </c>
      <c r="B43" s="47" t="s">
        <v>120</v>
      </c>
      <c r="C43" s="47" t="s">
        <v>121</v>
      </c>
      <c r="D43" s="47" t="s">
        <v>122</v>
      </c>
      <c r="E43" s="48">
        <v>1600000</v>
      </c>
      <c r="F43" s="49">
        <v>3328.32</v>
      </c>
      <c r="G43" s="50">
        <v>1.185807E-2</v>
      </c>
      <c r="H43" s="40" t="s">
        <v>131</v>
      </c>
    </row>
    <row r="44" spans="1:8" x14ac:dyDescent="0.2">
      <c r="A44" s="46">
        <v>38</v>
      </c>
      <c r="B44" s="47" t="s">
        <v>95</v>
      </c>
      <c r="C44" s="47" t="s">
        <v>96</v>
      </c>
      <c r="D44" s="47" t="s">
        <v>92</v>
      </c>
      <c r="E44" s="48">
        <v>75188</v>
      </c>
      <c r="F44" s="49">
        <v>3312.0313999999998</v>
      </c>
      <c r="G44" s="50">
        <v>1.180003E-2</v>
      </c>
      <c r="H44" s="40" t="s">
        <v>131</v>
      </c>
    </row>
    <row r="45" spans="1:8" x14ac:dyDescent="0.2">
      <c r="A45" s="46">
        <v>39</v>
      </c>
      <c r="B45" s="47" t="s">
        <v>295</v>
      </c>
      <c r="C45" s="47" t="s">
        <v>296</v>
      </c>
      <c r="D45" s="47" t="s">
        <v>229</v>
      </c>
      <c r="E45" s="48">
        <v>330755</v>
      </c>
      <c r="F45" s="49">
        <v>3291.0122500000002</v>
      </c>
      <c r="G45" s="50">
        <v>1.172515E-2</v>
      </c>
      <c r="H45" s="40" t="s">
        <v>131</v>
      </c>
    </row>
    <row r="46" spans="1:8" x14ac:dyDescent="0.2">
      <c r="A46" s="46">
        <v>40</v>
      </c>
      <c r="B46" s="47" t="s">
        <v>480</v>
      </c>
      <c r="C46" s="47" t="s">
        <v>481</v>
      </c>
      <c r="D46" s="47" t="s">
        <v>200</v>
      </c>
      <c r="E46" s="48">
        <v>272023</v>
      </c>
      <c r="F46" s="49">
        <v>3220.2082740000001</v>
      </c>
      <c r="G46" s="50">
        <v>1.1472889999999999E-2</v>
      </c>
      <c r="H46" s="40" t="s">
        <v>131</v>
      </c>
    </row>
    <row r="47" spans="1:8" x14ac:dyDescent="0.2">
      <c r="A47" s="46">
        <v>41</v>
      </c>
      <c r="B47" s="47" t="s">
        <v>274</v>
      </c>
      <c r="C47" s="47" t="s">
        <v>275</v>
      </c>
      <c r="D47" s="47" t="s">
        <v>38</v>
      </c>
      <c r="E47" s="48">
        <v>174000</v>
      </c>
      <c r="F47" s="49">
        <v>3186.114</v>
      </c>
      <c r="G47" s="50">
        <v>1.1351419999999999E-2</v>
      </c>
      <c r="H47" s="40" t="s">
        <v>131</v>
      </c>
    </row>
    <row r="48" spans="1:8" x14ac:dyDescent="0.2">
      <c r="A48" s="46">
        <v>42</v>
      </c>
      <c r="B48" s="47" t="s">
        <v>320</v>
      </c>
      <c r="C48" s="47" t="s">
        <v>321</v>
      </c>
      <c r="D48" s="47" t="s">
        <v>229</v>
      </c>
      <c r="E48" s="48">
        <v>1267229</v>
      </c>
      <c r="F48" s="49">
        <v>3175.4224282</v>
      </c>
      <c r="G48" s="50">
        <v>1.131333E-2</v>
      </c>
      <c r="H48" s="40" t="s">
        <v>131</v>
      </c>
    </row>
    <row r="49" spans="1:8" x14ac:dyDescent="0.2">
      <c r="A49" s="46">
        <v>43</v>
      </c>
      <c r="B49" s="47" t="s">
        <v>23</v>
      </c>
      <c r="C49" s="47" t="s">
        <v>24</v>
      </c>
      <c r="D49" s="47" t="s">
        <v>25</v>
      </c>
      <c r="E49" s="48">
        <v>26118</v>
      </c>
      <c r="F49" s="49">
        <v>2998.8687599999998</v>
      </c>
      <c r="G49" s="50">
        <v>1.0684310000000001E-2</v>
      </c>
      <c r="H49" s="40" t="s">
        <v>131</v>
      </c>
    </row>
    <row r="50" spans="1:8" x14ac:dyDescent="0.2">
      <c r="A50" s="46">
        <v>44</v>
      </c>
      <c r="B50" s="47" t="s">
        <v>760</v>
      </c>
      <c r="C50" s="47" t="s">
        <v>761</v>
      </c>
      <c r="D50" s="47" t="s">
        <v>205</v>
      </c>
      <c r="E50" s="48">
        <v>275000</v>
      </c>
      <c r="F50" s="49">
        <v>2963.6750000000002</v>
      </c>
      <c r="G50" s="50">
        <v>1.0558919999999999E-2</v>
      </c>
      <c r="H50" s="40" t="s">
        <v>131</v>
      </c>
    </row>
    <row r="51" spans="1:8" x14ac:dyDescent="0.2">
      <c r="A51" s="46">
        <v>45</v>
      </c>
      <c r="B51" s="47" t="s">
        <v>407</v>
      </c>
      <c r="C51" s="47" t="s">
        <v>408</v>
      </c>
      <c r="D51" s="47" t="s">
        <v>38</v>
      </c>
      <c r="E51" s="48">
        <v>55980</v>
      </c>
      <c r="F51" s="49">
        <v>2948.7465000000002</v>
      </c>
      <c r="G51" s="50">
        <v>1.050573E-2</v>
      </c>
      <c r="H51" s="40" t="s">
        <v>131</v>
      </c>
    </row>
    <row r="52" spans="1:8" x14ac:dyDescent="0.2">
      <c r="A52" s="46">
        <v>46</v>
      </c>
      <c r="B52" s="47" t="s">
        <v>487</v>
      </c>
      <c r="C52" s="47" t="s">
        <v>488</v>
      </c>
      <c r="D52" s="47" t="s">
        <v>43</v>
      </c>
      <c r="E52" s="48">
        <v>329045</v>
      </c>
      <c r="F52" s="49">
        <v>2915.6677450000002</v>
      </c>
      <c r="G52" s="50">
        <v>1.038788E-2</v>
      </c>
      <c r="H52" s="40" t="s">
        <v>131</v>
      </c>
    </row>
    <row r="53" spans="1:8" x14ac:dyDescent="0.2">
      <c r="A53" s="46">
        <v>47</v>
      </c>
      <c r="B53" s="47" t="s">
        <v>175</v>
      </c>
      <c r="C53" s="47" t="s">
        <v>176</v>
      </c>
      <c r="D53" s="47" t="s">
        <v>177</v>
      </c>
      <c r="E53" s="48">
        <v>956423</v>
      </c>
      <c r="F53" s="49">
        <v>2904.1784395</v>
      </c>
      <c r="G53" s="50">
        <v>1.0346940000000001E-2</v>
      </c>
      <c r="H53" s="40" t="s">
        <v>131</v>
      </c>
    </row>
    <row r="54" spans="1:8" x14ac:dyDescent="0.2">
      <c r="A54" s="46">
        <v>48</v>
      </c>
      <c r="B54" s="47" t="s">
        <v>208</v>
      </c>
      <c r="C54" s="47" t="s">
        <v>209</v>
      </c>
      <c r="D54" s="47" t="s">
        <v>174</v>
      </c>
      <c r="E54" s="48">
        <v>259155</v>
      </c>
      <c r="F54" s="49">
        <v>2862.3669749999999</v>
      </c>
      <c r="G54" s="50">
        <v>1.0197980000000001E-2</v>
      </c>
      <c r="H54" s="40" t="s">
        <v>131</v>
      </c>
    </row>
    <row r="55" spans="1:8" x14ac:dyDescent="0.2">
      <c r="A55" s="46">
        <v>49</v>
      </c>
      <c r="B55" s="47" t="s">
        <v>762</v>
      </c>
      <c r="C55" s="47" t="s">
        <v>763</v>
      </c>
      <c r="D55" s="47" t="s">
        <v>48</v>
      </c>
      <c r="E55" s="48">
        <v>977913</v>
      </c>
      <c r="F55" s="49">
        <v>2823.7237875000001</v>
      </c>
      <c r="G55" s="50">
        <v>1.0060299999999999E-2</v>
      </c>
      <c r="H55" s="40" t="s">
        <v>131</v>
      </c>
    </row>
    <row r="56" spans="1:8" x14ac:dyDescent="0.2">
      <c r="A56" s="46">
        <v>50</v>
      </c>
      <c r="B56" s="47" t="s">
        <v>73</v>
      </c>
      <c r="C56" s="47" t="s">
        <v>74</v>
      </c>
      <c r="D56" s="47" t="s">
        <v>43</v>
      </c>
      <c r="E56" s="48">
        <v>19000</v>
      </c>
      <c r="F56" s="49">
        <v>2788.06</v>
      </c>
      <c r="G56" s="50">
        <v>9.9332399999999994E-3</v>
      </c>
      <c r="H56" s="40" t="s">
        <v>131</v>
      </c>
    </row>
    <row r="57" spans="1:8" x14ac:dyDescent="0.2">
      <c r="A57" s="46">
        <v>51</v>
      </c>
      <c r="B57" s="47" t="s">
        <v>764</v>
      </c>
      <c r="C57" s="47" t="s">
        <v>765</v>
      </c>
      <c r="D57" s="47" t="s">
        <v>48</v>
      </c>
      <c r="E57" s="48">
        <v>1972856</v>
      </c>
      <c r="F57" s="49">
        <v>2760.2228295999998</v>
      </c>
      <c r="G57" s="50">
        <v>9.8340600000000004E-3</v>
      </c>
      <c r="H57" s="40" t="s">
        <v>131</v>
      </c>
    </row>
    <row r="58" spans="1:8" x14ac:dyDescent="0.2">
      <c r="A58" s="46">
        <v>52</v>
      </c>
      <c r="B58" s="47" t="s">
        <v>766</v>
      </c>
      <c r="C58" s="47" t="s">
        <v>767</v>
      </c>
      <c r="D58" s="47" t="s">
        <v>177</v>
      </c>
      <c r="E58" s="48">
        <v>900000</v>
      </c>
      <c r="F58" s="49">
        <v>2753.1</v>
      </c>
      <c r="G58" s="50">
        <v>9.8086900000000001E-3</v>
      </c>
      <c r="H58" s="40" t="s">
        <v>131</v>
      </c>
    </row>
    <row r="59" spans="1:8" x14ac:dyDescent="0.2">
      <c r="A59" s="46">
        <v>53</v>
      </c>
      <c r="B59" s="47" t="s">
        <v>188</v>
      </c>
      <c r="C59" s="47" t="s">
        <v>189</v>
      </c>
      <c r="D59" s="47" t="s">
        <v>190</v>
      </c>
      <c r="E59" s="48">
        <v>332160</v>
      </c>
      <c r="F59" s="49">
        <v>2729.3587200000002</v>
      </c>
      <c r="G59" s="50">
        <v>9.7240999999999994E-3</v>
      </c>
      <c r="H59" s="40" t="s">
        <v>131</v>
      </c>
    </row>
    <row r="60" spans="1:8" x14ac:dyDescent="0.2">
      <c r="A60" s="46">
        <v>54</v>
      </c>
      <c r="B60" s="47" t="s">
        <v>183</v>
      </c>
      <c r="C60" s="47" t="s">
        <v>184</v>
      </c>
      <c r="D60" s="47" t="s">
        <v>185</v>
      </c>
      <c r="E60" s="48">
        <v>150000</v>
      </c>
      <c r="F60" s="49">
        <v>2630.4</v>
      </c>
      <c r="G60" s="50">
        <v>9.3715299999999994E-3</v>
      </c>
      <c r="H60" s="40" t="s">
        <v>131</v>
      </c>
    </row>
    <row r="61" spans="1:8" x14ac:dyDescent="0.2">
      <c r="A61" s="46">
        <v>55</v>
      </c>
      <c r="B61" s="47" t="s">
        <v>649</v>
      </c>
      <c r="C61" s="47" t="s">
        <v>650</v>
      </c>
      <c r="D61" s="47" t="s">
        <v>486</v>
      </c>
      <c r="E61" s="48">
        <v>905970</v>
      </c>
      <c r="F61" s="49">
        <v>2599.22793</v>
      </c>
      <c r="G61" s="50">
        <v>9.2604699999999998E-3</v>
      </c>
      <c r="H61" s="40" t="s">
        <v>131</v>
      </c>
    </row>
    <row r="62" spans="1:8" x14ac:dyDescent="0.2">
      <c r="A62" s="46">
        <v>56</v>
      </c>
      <c r="B62" s="47" t="s">
        <v>267</v>
      </c>
      <c r="C62" s="47" t="s">
        <v>268</v>
      </c>
      <c r="D62" s="47" t="s">
        <v>269</v>
      </c>
      <c r="E62" s="48">
        <v>154000</v>
      </c>
      <c r="F62" s="49">
        <v>2590.2800000000002</v>
      </c>
      <c r="G62" s="50">
        <v>9.2285900000000001E-3</v>
      </c>
      <c r="H62" s="40" t="s">
        <v>131</v>
      </c>
    </row>
    <row r="63" spans="1:8" x14ac:dyDescent="0.2">
      <c r="A63" s="46">
        <v>57</v>
      </c>
      <c r="B63" s="47" t="s">
        <v>20</v>
      </c>
      <c r="C63" s="47" t="s">
        <v>21</v>
      </c>
      <c r="D63" s="47" t="s">
        <v>22</v>
      </c>
      <c r="E63" s="48">
        <v>660000</v>
      </c>
      <c r="F63" s="49">
        <v>2553.54</v>
      </c>
      <c r="G63" s="50">
        <v>9.0977000000000002E-3</v>
      </c>
      <c r="H63" s="40" t="s">
        <v>131</v>
      </c>
    </row>
    <row r="64" spans="1:8" x14ac:dyDescent="0.2">
      <c r="A64" s="46">
        <v>58</v>
      </c>
      <c r="B64" s="47" t="s">
        <v>768</v>
      </c>
      <c r="C64" s="47" t="s">
        <v>769</v>
      </c>
      <c r="D64" s="47" t="s">
        <v>770</v>
      </c>
      <c r="E64" s="48">
        <v>1195812</v>
      </c>
      <c r="F64" s="49">
        <v>2446.0334459999999</v>
      </c>
      <c r="G64" s="50">
        <v>8.7146800000000007E-3</v>
      </c>
      <c r="H64" s="40" t="s">
        <v>131</v>
      </c>
    </row>
    <row r="65" spans="1:8" x14ac:dyDescent="0.2">
      <c r="A65" s="46">
        <v>59</v>
      </c>
      <c r="B65" s="47" t="s">
        <v>41</v>
      </c>
      <c r="C65" s="47" t="s">
        <v>42</v>
      </c>
      <c r="D65" s="47" t="s">
        <v>43</v>
      </c>
      <c r="E65" s="48">
        <v>106660</v>
      </c>
      <c r="F65" s="49">
        <v>2245.4063200000001</v>
      </c>
      <c r="G65" s="50">
        <v>7.9998900000000008E-3</v>
      </c>
      <c r="H65" s="40" t="s">
        <v>131</v>
      </c>
    </row>
    <row r="66" spans="1:8" x14ac:dyDescent="0.2">
      <c r="A66" s="46">
        <v>60</v>
      </c>
      <c r="B66" s="47" t="s">
        <v>688</v>
      </c>
      <c r="C66" s="47" t="s">
        <v>689</v>
      </c>
      <c r="D66" s="47" t="s">
        <v>690</v>
      </c>
      <c r="E66" s="48">
        <v>450000</v>
      </c>
      <c r="F66" s="49">
        <v>2060.5500000000002</v>
      </c>
      <c r="G66" s="50">
        <v>7.3412800000000004E-3</v>
      </c>
      <c r="H66" s="40" t="s">
        <v>131</v>
      </c>
    </row>
    <row r="67" spans="1:8" x14ac:dyDescent="0.2">
      <c r="A67" s="46">
        <v>61</v>
      </c>
      <c r="B67" s="47" t="s">
        <v>318</v>
      </c>
      <c r="C67" s="47" t="s">
        <v>319</v>
      </c>
      <c r="D67" s="47" t="s">
        <v>177</v>
      </c>
      <c r="E67" s="48">
        <v>432325</v>
      </c>
      <c r="F67" s="49">
        <v>1924.4947374999999</v>
      </c>
      <c r="G67" s="50">
        <v>6.8565500000000003E-3</v>
      </c>
      <c r="H67" s="40" t="s">
        <v>131</v>
      </c>
    </row>
    <row r="68" spans="1:8" x14ac:dyDescent="0.2">
      <c r="A68" s="46">
        <v>62</v>
      </c>
      <c r="B68" s="47" t="s">
        <v>291</v>
      </c>
      <c r="C68" s="47" t="s">
        <v>292</v>
      </c>
      <c r="D68" s="47" t="s">
        <v>222</v>
      </c>
      <c r="E68" s="48">
        <v>237046</v>
      </c>
      <c r="F68" s="49">
        <v>1859.862916</v>
      </c>
      <c r="G68" s="50">
        <v>6.62628E-3</v>
      </c>
      <c r="H68" s="40" t="s">
        <v>131</v>
      </c>
    </row>
    <row r="69" spans="1:8" x14ac:dyDescent="0.2">
      <c r="A69" s="46">
        <v>63</v>
      </c>
      <c r="B69" s="47" t="s">
        <v>434</v>
      </c>
      <c r="C69" s="47" t="s">
        <v>435</v>
      </c>
      <c r="D69" s="47" t="s">
        <v>436</v>
      </c>
      <c r="E69" s="48">
        <v>503199</v>
      </c>
      <c r="F69" s="49">
        <v>1821.8319795</v>
      </c>
      <c r="G69" s="50">
        <v>6.4907799999999998E-3</v>
      </c>
      <c r="H69" s="40" t="s">
        <v>131</v>
      </c>
    </row>
    <row r="70" spans="1:8" x14ac:dyDescent="0.2">
      <c r="A70" s="46">
        <v>64</v>
      </c>
      <c r="B70" s="47" t="s">
        <v>304</v>
      </c>
      <c r="C70" s="47" t="s">
        <v>305</v>
      </c>
      <c r="D70" s="47" t="s">
        <v>185</v>
      </c>
      <c r="E70" s="48">
        <v>62427</v>
      </c>
      <c r="F70" s="49">
        <v>1732.34925</v>
      </c>
      <c r="G70" s="50">
        <v>6.1719799999999997E-3</v>
      </c>
      <c r="H70" s="40" t="s">
        <v>131</v>
      </c>
    </row>
    <row r="71" spans="1:8" x14ac:dyDescent="0.2">
      <c r="A71" s="46">
        <v>65</v>
      </c>
      <c r="B71" s="47" t="s">
        <v>453</v>
      </c>
      <c r="C71" s="47" t="s">
        <v>454</v>
      </c>
      <c r="D71" s="47" t="s">
        <v>256</v>
      </c>
      <c r="E71" s="48">
        <v>190000</v>
      </c>
      <c r="F71" s="49">
        <v>1725.675</v>
      </c>
      <c r="G71" s="50">
        <v>6.1482000000000004E-3</v>
      </c>
      <c r="H71" s="40" t="s">
        <v>131</v>
      </c>
    </row>
    <row r="72" spans="1:8" x14ac:dyDescent="0.2">
      <c r="A72" s="46">
        <v>66</v>
      </c>
      <c r="B72" s="47" t="s">
        <v>357</v>
      </c>
      <c r="C72" s="47" t="s">
        <v>358</v>
      </c>
      <c r="D72" s="47" t="s">
        <v>222</v>
      </c>
      <c r="E72" s="48">
        <v>924751</v>
      </c>
      <c r="F72" s="49">
        <v>1673.3369345000001</v>
      </c>
      <c r="G72" s="50">
        <v>5.9617300000000002E-3</v>
      </c>
      <c r="H72" s="40" t="s">
        <v>131</v>
      </c>
    </row>
    <row r="73" spans="1:8" x14ac:dyDescent="0.2">
      <c r="A73" s="46">
        <v>67</v>
      </c>
      <c r="B73" s="47" t="s">
        <v>771</v>
      </c>
      <c r="C73" s="47" t="s">
        <v>772</v>
      </c>
      <c r="D73" s="47" t="s">
        <v>251</v>
      </c>
      <c r="E73" s="48">
        <v>18122</v>
      </c>
      <c r="F73" s="49">
        <v>1452.7501299999999</v>
      </c>
      <c r="G73" s="50">
        <v>5.1758300000000002E-3</v>
      </c>
      <c r="H73" s="40" t="s">
        <v>131</v>
      </c>
    </row>
    <row r="74" spans="1:8" x14ac:dyDescent="0.2">
      <c r="A74" s="46">
        <v>68</v>
      </c>
      <c r="B74" s="47" t="s">
        <v>302</v>
      </c>
      <c r="C74" s="47" t="s">
        <v>303</v>
      </c>
      <c r="D74" s="47" t="s">
        <v>222</v>
      </c>
      <c r="E74" s="48">
        <v>995472</v>
      </c>
      <c r="F74" s="49">
        <v>1148.3764991999999</v>
      </c>
      <c r="G74" s="50">
        <v>4.0914100000000002E-3</v>
      </c>
      <c r="H74" s="40" t="s">
        <v>131</v>
      </c>
    </row>
    <row r="75" spans="1:8" x14ac:dyDescent="0.2">
      <c r="A75" s="46">
        <v>69</v>
      </c>
      <c r="B75" s="47" t="s">
        <v>232</v>
      </c>
      <c r="C75" s="47" t="s">
        <v>233</v>
      </c>
      <c r="D75" s="47" t="s">
        <v>48</v>
      </c>
      <c r="E75" s="48">
        <v>18889</v>
      </c>
      <c r="F75" s="49">
        <v>157.34537</v>
      </c>
      <c r="G75" s="50">
        <v>5.6059000000000002E-4</v>
      </c>
      <c r="H75" s="40" t="s">
        <v>131</v>
      </c>
    </row>
    <row r="76" spans="1:8" x14ac:dyDescent="0.2">
      <c r="A76" s="51"/>
      <c r="B76" s="51"/>
      <c r="C76" s="52" t="s">
        <v>130</v>
      </c>
      <c r="D76" s="51"/>
      <c r="E76" s="51" t="s">
        <v>131</v>
      </c>
      <c r="F76" s="53">
        <f>SUM(F7:F75)</f>
        <v>271709.2986845001</v>
      </c>
      <c r="G76" s="54">
        <f>SUM(G7:G75)</f>
        <v>0.96804007999999997</v>
      </c>
      <c r="H76" s="40" t="s">
        <v>131</v>
      </c>
    </row>
    <row r="77" spans="1:8" x14ac:dyDescent="0.2">
      <c r="A77" s="51"/>
      <c r="B77" s="51"/>
      <c r="C77" s="55"/>
      <c r="D77" s="51"/>
      <c r="E77" s="51"/>
      <c r="F77" s="56"/>
      <c r="G77" s="56"/>
      <c r="H77" s="40" t="s">
        <v>131</v>
      </c>
    </row>
    <row r="78" spans="1:8" x14ac:dyDescent="0.2">
      <c r="A78" s="51"/>
      <c r="B78" s="51"/>
      <c r="C78" s="52" t="s">
        <v>132</v>
      </c>
      <c r="D78" s="51"/>
      <c r="E78" s="51"/>
      <c r="F78" s="51"/>
      <c r="G78" s="51"/>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10" x14ac:dyDescent="0.2">
      <c r="A81" s="51"/>
      <c r="B81" s="51"/>
      <c r="C81" s="52" t="s">
        <v>134</v>
      </c>
      <c r="D81" s="51"/>
      <c r="E81" s="51"/>
      <c r="F81" s="51"/>
      <c r="G81" s="51"/>
      <c r="H81" s="40" t="s">
        <v>131</v>
      </c>
    </row>
    <row r="82" spans="1:10" x14ac:dyDescent="0.2">
      <c r="A82" s="146">
        <v>1</v>
      </c>
      <c r="B82" s="147" t="s">
        <v>520</v>
      </c>
      <c r="C82" s="78" t="s">
        <v>966</v>
      </c>
      <c r="D82" s="147" t="s">
        <v>222</v>
      </c>
      <c r="E82" s="150">
        <v>511578</v>
      </c>
      <c r="F82" s="151">
        <v>79.755010200000001</v>
      </c>
      <c r="G82" s="152">
        <v>2.8415E-4</v>
      </c>
      <c r="H82" s="95" t="s">
        <v>131</v>
      </c>
    </row>
    <row r="83" spans="1:10" x14ac:dyDescent="0.2">
      <c r="A83" s="146">
        <v>2</v>
      </c>
      <c r="B83" s="147" t="s">
        <v>773</v>
      </c>
      <c r="C83" s="78" t="s">
        <v>1089</v>
      </c>
      <c r="D83" s="147" t="s">
        <v>174</v>
      </c>
      <c r="E83" s="150">
        <v>39500</v>
      </c>
      <c r="F83" s="151">
        <v>9.1126500000000004</v>
      </c>
      <c r="G83" s="152" t="s">
        <v>129</v>
      </c>
      <c r="H83" s="95" t="s">
        <v>131</v>
      </c>
      <c r="J83" s="152"/>
    </row>
    <row r="84" spans="1:10" x14ac:dyDescent="0.2">
      <c r="A84" s="146">
        <v>3</v>
      </c>
      <c r="B84" s="147" t="s">
        <v>774</v>
      </c>
      <c r="C84" s="78" t="s">
        <v>1090</v>
      </c>
      <c r="D84" s="147"/>
      <c r="E84" s="150">
        <v>54000</v>
      </c>
      <c r="F84" s="151">
        <v>5.4000000000000002E-7</v>
      </c>
      <c r="G84" s="153" t="s">
        <v>129</v>
      </c>
      <c r="H84" s="95" t="s">
        <v>131</v>
      </c>
    </row>
    <row r="85" spans="1:10" x14ac:dyDescent="0.2">
      <c r="A85" s="146">
        <v>4</v>
      </c>
      <c r="B85" s="147" t="s">
        <v>779</v>
      </c>
      <c r="C85" s="78" t="s">
        <v>1091</v>
      </c>
      <c r="D85" s="147"/>
      <c r="E85" s="150">
        <v>200</v>
      </c>
      <c r="F85" s="151">
        <v>2.0000000000000001E-9</v>
      </c>
      <c r="G85" s="153" t="s">
        <v>129</v>
      </c>
      <c r="H85" s="95" t="s">
        <v>131</v>
      </c>
    </row>
    <row r="86" spans="1:10" x14ac:dyDescent="0.2">
      <c r="A86" s="146">
        <v>5</v>
      </c>
      <c r="B86" s="147" t="s">
        <v>778</v>
      </c>
      <c r="C86" s="78" t="s">
        <v>1092</v>
      </c>
      <c r="D86" s="147"/>
      <c r="E86" s="150">
        <v>176305</v>
      </c>
      <c r="F86" s="151">
        <v>1.7630000000000001E-6</v>
      </c>
      <c r="G86" s="153" t="s">
        <v>129</v>
      </c>
      <c r="H86" s="95" t="s">
        <v>131</v>
      </c>
    </row>
    <row r="87" spans="1:10" x14ac:dyDescent="0.2">
      <c r="A87" s="146">
        <v>6</v>
      </c>
      <c r="B87" s="147" t="s">
        <v>777</v>
      </c>
      <c r="C87" s="78" t="s">
        <v>1093</v>
      </c>
      <c r="D87" s="147"/>
      <c r="E87" s="150">
        <v>93200</v>
      </c>
      <c r="F87" s="151">
        <v>9.3200000000000003E-7</v>
      </c>
      <c r="G87" s="153" t="s">
        <v>129</v>
      </c>
      <c r="H87" s="95" t="s">
        <v>131</v>
      </c>
    </row>
    <row r="88" spans="1:10" x14ac:dyDescent="0.2">
      <c r="A88" s="146">
        <v>7</v>
      </c>
      <c r="B88" s="147" t="s">
        <v>775</v>
      </c>
      <c r="C88" s="78" t="s">
        <v>1094</v>
      </c>
      <c r="D88" s="147" t="s">
        <v>776</v>
      </c>
      <c r="E88" s="150">
        <v>200000</v>
      </c>
      <c r="F88" s="151">
        <v>1.9999999999999999E-6</v>
      </c>
      <c r="G88" s="153" t="s">
        <v>129</v>
      </c>
      <c r="H88" s="95" t="s">
        <v>131</v>
      </c>
    </row>
    <row r="89" spans="1:10" x14ac:dyDescent="0.2">
      <c r="A89" s="146">
        <v>8</v>
      </c>
      <c r="B89" s="147" t="s">
        <v>780</v>
      </c>
      <c r="C89" s="78" t="s">
        <v>1095</v>
      </c>
      <c r="D89" s="147" t="s">
        <v>781</v>
      </c>
      <c r="E89" s="150">
        <v>50800</v>
      </c>
      <c r="F89" s="151">
        <v>5.0800000000000005E-7</v>
      </c>
      <c r="G89" s="153" t="s">
        <v>129</v>
      </c>
      <c r="H89" s="95" t="s">
        <v>131</v>
      </c>
    </row>
    <row r="90" spans="1:10" x14ac:dyDescent="0.2">
      <c r="A90" s="51"/>
      <c r="B90" s="51"/>
      <c r="C90" s="52" t="s">
        <v>130</v>
      </c>
      <c r="D90" s="51"/>
      <c r="E90" s="51" t="s">
        <v>131</v>
      </c>
      <c r="F90" s="53">
        <f>SUM(F82:F89)</f>
        <v>88.867665944999999</v>
      </c>
      <c r="G90" s="54">
        <f>SUM(G82:G89)</f>
        <v>2.8415E-4</v>
      </c>
      <c r="H90" s="40" t="s">
        <v>131</v>
      </c>
    </row>
    <row r="91" spans="1:10" x14ac:dyDescent="0.2">
      <c r="A91" s="51"/>
      <c r="B91" s="51"/>
      <c r="C91" s="55"/>
      <c r="D91" s="51"/>
      <c r="E91" s="51"/>
      <c r="F91" s="56"/>
      <c r="G91" s="56"/>
      <c r="H91" s="40" t="s">
        <v>131</v>
      </c>
    </row>
    <row r="92" spans="1:10" x14ac:dyDescent="0.2">
      <c r="A92" s="51"/>
      <c r="B92" s="51"/>
      <c r="C92" s="52" t="s">
        <v>135</v>
      </c>
      <c r="D92" s="51"/>
      <c r="E92" s="51"/>
      <c r="F92" s="51"/>
      <c r="G92" s="51"/>
      <c r="H92" s="40" t="s">
        <v>131</v>
      </c>
    </row>
    <row r="93" spans="1:10" x14ac:dyDescent="0.2">
      <c r="A93" s="51"/>
      <c r="B93" s="51"/>
      <c r="C93" s="52" t="s">
        <v>130</v>
      </c>
      <c r="D93" s="51"/>
      <c r="E93" s="51" t="s">
        <v>131</v>
      </c>
      <c r="F93" s="57" t="s">
        <v>133</v>
      </c>
      <c r="G93" s="54">
        <v>0</v>
      </c>
      <c r="H93" s="40" t="s">
        <v>131</v>
      </c>
    </row>
    <row r="94" spans="1:10" x14ac:dyDescent="0.2">
      <c r="A94" s="51"/>
      <c r="B94" s="51"/>
      <c r="C94" s="55"/>
      <c r="D94" s="51"/>
      <c r="E94" s="51"/>
      <c r="F94" s="56"/>
      <c r="G94" s="56"/>
      <c r="H94" s="40" t="s">
        <v>131</v>
      </c>
    </row>
    <row r="95" spans="1:10" x14ac:dyDescent="0.2">
      <c r="A95" s="51"/>
      <c r="B95" s="51"/>
      <c r="C95" s="52" t="s">
        <v>136</v>
      </c>
      <c r="D95" s="51"/>
      <c r="E95" s="51"/>
      <c r="F95" s="56"/>
      <c r="G95" s="56"/>
      <c r="H95" s="40" t="s">
        <v>131</v>
      </c>
    </row>
    <row r="96" spans="1:10" x14ac:dyDescent="0.2">
      <c r="A96" s="51"/>
      <c r="B96" s="51"/>
      <c r="C96" s="52" t="s">
        <v>130</v>
      </c>
      <c r="D96" s="51"/>
      <c r="E96" s="51" t="s">
        <v>131</v>
      </c>
      <c r="F96" s="57" t="s">
        <v>133</v>
      </c>
      <c r="G96" s="54">
        <v>0</v>
      </c>
      <c r="H96" s="40" t="s">
        <v>131</v>
      </c>
    </row>
    <row r="97" spans="1:8" x14ac:dyDescent="0.2">
      <c r="A97" s="51"/>
      <c r="B97" s="51"/>
      <c r="C97" s="55"/>
      <c r="D97" s="51"/>
      <c r="E97" s="51"/>
      <c r="F97" s="56"/>
      <c r="G97" s="56"/>
      <c r="H97" s="40" t="s">
        <v>131</v>
      </c>
    </row>
    <row r="98" spans="1:8" x14ac:dyDescent="0.2">
      <c r="A98" s="51"/>
      <c r="B98" s="51"/>
      <c r="C98" s="52" t="s">
        <v>137</v>
      </c>
      <c r="D98" s="51"/>
      <c r="E98" s="51"/>
      <c r="F98" s="56"/>
      <c r="G98" s="56"/>
      <c r="H98" s="40" t="s">
        <v>131</v>
      </c>
    </row>
    <row r="99" spans="1:8" x14ac:dyDescent="0.2">
      <c r="A99" s="46">
        <v>1</v>
      </c>
      <c r="B99" s="47"/>
      <c r="C99" s="47" t="s">
        <v>782</v>
      </c>
      <c r="D99" s="47" t="s">
        <v>521</v>
      </c>
      <c r="E99" s="48">
        <v>150000</v>
      </c>
      <c r="F99" s="49">
        <v>1230.1500000000001</v>
      </c>
      <c r="G99" s="50">
        <v>4.3827500000000004E-3</v>
      </c>
      <c r="H99" s="40" t="s">
        <v>131</v>
      </c>
    </row>
    <row r="100" spans="1:8" x14ac:dyDescent="0.2">
      <c r="A100" s="51"/>
      <c r="B100" s="51"/>
      <c r="C100" s="52" t="s">
        <v>130</v>
      </c>
      <c r="D100" s="51"/>
      <c r="E100" s="51" t="s">
        <v>131</v>
      </c>
      <c r="F100" s="53">
        <v>1230.1500000000001</v>
      </c>
      <c r="G100" s="54">
        <v>4.3827500000000004E-3</v>
      </c>
      <c r="H100" s="40" t="s">
        <v>131</v>
      </c>
    </row>
    <row r="101" spans="1:8" x14ac:dyDescent="0.2">
      <c r="A101" s="51"/>
      <c r="B101" s="51"/>
      <c r="C101" s="55"/>
      <c r="D101" s="51"/>
      <c r="E101" s="51"/>
      <c r="F101" s="56"/>
      <c r="G101" s="56"/>
      <c r="H101" s="40" t="s">
        <v>131</v>
      </c>
    </row>
    <row r="102" spans="1:8" x14ac:dyDescent="0.2">
      <c r="A102" s="51"/>
      <c r="B102" s="51"/>
      <c r="C102" s="52" t="s">
        <v>138</v>
      </c>
      <c r="D102" s="51"/>
      <c r="E102" s="51"/>
      <c r="F102" s="53">
        <v>273028.31635044498</v>
      </c>
      <c r="G102" s="54">
        <v>0.97273944999999995</v>
      </c>
      <c r="H102" s="40" t="s">
        <v>131</v>
      </c>
    </row>
    <row r="103" spans="1:8" x14ac:dyDescent="0.2">
      <c r="A103" s="51"/>
      <c r="B103" s="51"/>
      <c r="C103" s="55"/>
      <c r="D103" s="51"/>
      <c r="E103" s="51"/>
      <c r="F103" s="56"/>
      <c r="G103" s="56"/>
      <c r="H103" s="40" t="s">
        <v>131</v>
      </c>
    </row>
    <row r="104" spans="1:8" x14ac:dyDescent="0.2">
      <c r="A104" s="51"/>
      <c r="B104" s="51"/>
      <c r="C104" s="52" t="s">
        <v>139</v>
      </c>
      <c r="D104" s="51"/>
      <c r="E104" s="51"/>
      <c r="F104" s="56"/>
      <c r="G104" s="56"/>
      <c r="H104" s="40" t="s">
        <v>131</v>
      </c>
    </row>
    <row r="105" spans="1:8" x14ac:dyDescent="0.2">
      <c r="A105" s="51"/>
      <c r="B105" s="51"/>
      <c r="C105" s="52" t="s">
        <v>10</v>
      </c>
      <c r="D105" s="51"/>
      <c r="E105" s="51"/>
      <c r="F105" s="56"/>
      <c r="G105" s="56"/>
      <c r="H105" s="40" t="s">
        <v>131</v>
      </c>
    </row>
    <row r="106" spans="1:8" x14ac:dyDescent="0.2">
      <c r="A106" s="51"/>
      <c r="B106" s="51"/>
      <c r="C106" s="52" t="s">
        <v>130</v>
      </c>
      <c r="D106" s="51"/>
      <c r="E106" s="51" t="s">
        <v>131</v>
      </c>
      <c r="F106" s="57" t="s">
        <v>133</v>
      </c>
      <c r="G106" s="54">
        <v>0</v>
      </c>
      <c r="H106" s="40" t="s">
        <v>131</v>
      </c>
    </row>
    <row r="107" spans="1:8" x14ac:dyDescent="0.2">
      <c r="A107" s="51"/>
      <c r="B107" s="51"/>
      <c r="C107" s="55"/>
      <c r="D107" s="51"/>
      <c r="E107" s="51"/>
      <c r="F107" s="56"/>
      <c r="G107" s="56"/>
      <c r="H107" s="40" t="s">
        <v>131</v>
      </c>
    </row>
    <row r="108" spans="1:8" x14ac:dyDescent="0.2">
      <c r="A108" s="51"/>
      <c r="B108" s="51"/>
      <c r="C108" s="52" t="s">
        <v>140</v>
      </c>
      <c r="D108" s="51"/>
      <c r="E108" s="51"/>
      <c r="F108" s="51"/>
      <c r="G108" s="51"/>
      <c r="H108" s="40" t="s">
        <v>131</v>
      </c>
    </row>
    <row r="109" spans="1:8" x14ac:dyDescent="0.2">
      <c r="A109" s="51"/>
      <c r="B109" s="51"/>
      <c r="C109" s="52" t="s">
        <v>130</v>
      </c>
      <c r="D109" s="51"/>
      <c r="E109" s="51" t="s">
        <v>131</v>
      </c>
      <c r="F109" s="57" t="s">
        <v>133</v>
      </c>
      <c r="G109" s="54">
        <v>0</v>
      </c>
      <c r="H109" s="40" t="s">
        <v>131</v>
      </c>
    </row>
    <row r="110" spans="1:8" x14ac:dyDescent="0.2">
      <c r="A110" s="51"/>
      <c r="B110" s="51"/>
      <c r="C110" s="55"/>
      <c r="D110" s="51"/>
      <c r="E110" s="51"/>
      <c r="F110" s="56"/>
      <c r="G110" s="56"/>
      <c r="H110" s="40" t="s">
        <v>131</v>
      </c>
    </row>
    <row r="111" spans="1:8" x14ac:dyDescent="0.2">
      <c r="A111" s="51"/>
      <c r="B111" s="51"/>
      <c r="C111" s="52" t="s">
        <v>141</v>
      </c>
      <c r="D111" s="51"/>
      <c r="E111" s="51"/>
      <c r="F111" s="51"/>
      <c r="G111" s="51"/>
      <c r="H111" s="40" t="s">
        <v>131</v>
      </c>
    </row>
    <row r="112" spans="1:8" x14ac:dyDescent="0.2">
      <c r="A112" s="51"/>
      <c r="B112" s="51"/>
      <c r="C112" s="52" t="s">
        <v>130</v>
      </c>
      <c r="D112" s="51"/>
      <c r="E112" s="51" t="s">
        <v>131</v>
      </c>
      <c r="F112" s="57" t="s">
        <v>133</v>
      </c>
      <c r="G112" s="54">
        <v>0</v>
      </c>
      <c r="H112" s="40" t="s">
        <v>131</v>
      </c>
    </row>
    <row r="113" spans="1:8" x14ac:dyDescent="0.2">
      <c r="A113" s="51"/>
      <c r="B113" s="51"/>
      <c r="C113" s="55"/>
      <c r="D113" s="51"/>
      <c r="E113" s="51"/>
      <c r="F113" s="56"/>
      <c r="G113" s="56"/>
      <c r="H113" s="40" t="s">
        <v>131</v>
      </c>
    </row>
    <row r="114" spans="1:8" x14ac:dyDescent="0.2">
      <c r="A114" s="51"/>
      <c r="B114" s="51"/>
      <c r="C114" s="52" t="s">
        <v>142</v>
      </c>
      <c r="D114" s="51"/>
      <c r="E114" s="51"/>
      <c r="F114" s="56"/>
      <c r="G114" s="56"/>
      <c r="H114" s="40" t="s">
        <v>131</v>
      </c>
    </row>
    <row r="115" spans="1:8" x14ac:dyDescent="0.2">
      <c r="A115" s="51"/>
      <c r="B115" s="51"/>
      <c r="C115" s="52" t="s">
        <v>130</v>
      </c>
      <c r="D115" s="51"/>
      <c r="E115" s="51" t="s">
        <v>131</v>
      </c>
      <c r="F115" s="57" t="s">
        <v>133</v>
      </c>
      <c r="G115" s="54">
        <v>0</v>
      </c>
      <c r="H115" s="40" t="s">
        <v>131</v>
      </c>
    </row>
    <row r="116" spans="1:8" x14ac:dyDescent="0.2">
      <c r="A116" s="51"/>
      <c r="B116" s="51"/>
      <c r="C116" s="55"/>
      <c r="D116" s="51"/>
      <c r="E116" s="51"/>
      <c r="F116" s="56"/>
      <c r="G116" s="56"/>
      <c r="H116" s="40" t="s">
        <v>131</v>
      </c>
    </row>
    <row r="117" spans="1:8" x14ac:dyDescent="0.2">
      <c r="A117" s="51"/>
      <c r="B117" s="51"/>
      <c r="C117" s="52" t="s">
        <v>143</v>
      </c>
      <c r="D117" s="51"/>
      <c r="E117" s="51"/>
      <c r="F117" s="53">
        <v>0</v>
      </c>
      <c r="G117" s="54">
        <v>0</v>
      </c>
      <c r="H117" s="40" t="s">
        <v>131</v>
      </c>
    </row>
    <row r="118" spans="1:8" x14ac:dyDescent="0.2">
      <c r="A118" s="51"/>
      <c r="B118" s="51"/>
      <c r="C118" s="55"/>
      <c r="D118" s="51"/>
      <c r="E118" s="51"/>
      <c r="F118" s="56"/>
      <c r="G118" s="56"/>
      <c r="H118" s="40" t="s">
        <v>131</v>
      </c>
    </row>
    <row r="119" spans="1:8" x14ac:dyDescent="0.2">
      <c r="A119" s="51"/>
      <c r="B119" s="51"/>
      <c r="C119" s="52" t="s">
        <v>144</v>
      </c>
      <c r="D119" s="51"/>
      <c r="E119" s="51"/>
      <c r="F119" s="56"/>
      <c r="G119" s="56"/>
      <c r="H119" s="40" t="s">
        <v>131</v>
      </c>
    </row>
    <row r="120" spans="1:8" x14ac:dyDescent="0.2">
      <c r="A120" s="51"/>
      <c r="B120" s="51"/>
      <c r="C120" s="52" t="s">
        <v>145</v>
      </c>
      <c r="D120" s="51"/>
      <c r="E120" s="51"/>
      <c r="F120" s="56"/>
      <c r="G120" s="56"/>
      <c r="H120" s="40" t="s">
        <v>131</v>
      </c>
    </row>
    <row r="121" spans="1:8" x14ac:dyDescent="0.2">
      <c r="A121" s="51"/>
      <c r="B121" s="51"/>
      <c r="C121" s="52" t="s">
        <v>130</v>
      </c>
      <c r="D121" s="51"/>
      <c r="E121" s="51" t="s">
        <v>131</v>
      </c>
      <c r="F121" s="57" t="s">
        <v>133</v>
      </c>
      <c r="G121" s="54">
        <v>0</v>
      </c>
      <c r="H121" s="40" t="s">
        <v>131</v>
      </c>
    </row>
    <row r="122" spans="1:8" x14ac:dyDescent="0.2">
      <c r="A122" s="51"/>
      <c r="B122" s="51"/>
      <c r="C122" s="55"/>
      <c r="D122" s="51"/>
      <c r="E122" s="51"/>
      <c r="F122" s="56"/>
      <c r="G122" s="56"/>
      <c r="H122" s="40" t="s">
        <v>131</v>
      </c>
    </row>
    <row r="123" spans="1:8" x14ac:dyDescent="0.2">
      <c r="A123" s="51"/>
      <c r="B123" s="51"/>
      <c r="C123" s="52" t="s">
        <v>146</v>
      </c>
      <c r="D123" s="51"/>
      <c r="E123" s="51"/>
      <c r="F123" s="56"/>
      <c r="G123" s="56"/>
      <c r="H123" s="40" t="s">
        <v>131</v>
      </c>
    </row>
    <row r="124" spans="1:8" x14ac:dyDescent="0.2">
      <c r="A124" s="51"/>
      <c r="B124" s="51"/>
      <c r="C124" s="52" t="s">
        <v>130</v>
      </c>
      <c r="D124" s="51"/>
      <c r="E124" s="51" t="s">
        <v>131</v>
      </c>
      <c r="F124" s="57" t="s">
        <v>133</v>
      </c>
      <c r="G124" s="54">
        <v>0</v>
      </c>
      <c r="H124" s="40" t="s">
        <v>131</v>
      </c>
    </row>
    <row r="125" spans="1:8" x14ac:dyDescent="0.2">
      <c r="A125" s="51"/>
      <c r="B125" s="51"/>
      <c r="C125" s="55"/>
      <c r="D125" s="51"/>
      <c r="E125" s="51"/>
      <c r="F125" s="56"/>
      <c r="G125" s="56"/>
      <c r="H125" s="40" t="s">
        <v>131</v>
      </c>
    </row>
    <row r="126" spans="1:8" x14ac:dyDescent="0.2">
      <c r="A126" s="51"/>
      <c r="B126" s="51"/>
      <c r="C126" s="52" t="s">
        <v>147</v>
      </c>
      <c r="D126" s="51"/>
      <c r="E126" s="51"/>
      <c r="F126" s="56"/>
      <c r="G126" s="56"/>
      <c r="H126" s="40" t="s">
        <v>131</v>
      </c>
    </row>
    <row r="127" spans="1:8" x14ac:dyDescent="0.2">
      <c r="A127" s="51"/>
      <c r="B127" s="51"/>
      <c r="C127" s="52" t="s">
        <v>130</v>
      </c>
      <c r="D127" s="51"/>
      <c r="E127" s="51" t="s">
        <v>131</v>
      </c>
      <c r="F127" s="57" t="s">
        <v>133</v>
      </c>
      <c r="G127" s="54">
        <v>0</v>
      </c>
      <c r="H127" s="40" t="s">
        <v>131</v>
      </c>
    </row>
    <row r="128" spans="1:8" x14ac:dyDescent="0.2">
      <c r="A128" s="51"/>
      <c r="B128" s="51"/>
      <c r="C128" s="55"/>
      <c r="D128" s="51"/>
      <c r="E128" s="51"/>
      <c r="F128" s="56"/>
      <c r="G128" s="56"/>
      <c r="H128" s="40" t="s">
        <v>131</v>
      </c>
    </row>
    <row r="129" spans="1:8" x14ac:dyDescent="0.2">
      <c r="A129" s="51"/>
      <c r="B129" s="51"/>
      <c r="C129" s="52" t="s">
        <v>148</v>
      </c>
      <c r="D129" s="51"/>
      <c r="E129" s="51"/>
      <c r="F129" s="56"/>
      <c r="G129" s="56"/>
      <c r="H129" s="40" t="s">
        <v>131</v>
      </c>
    </row>
    <row r="130" spans="1:8" x14ac:dyDescent="0.2">
      <c r="A130" s="46">
        <v>1</v>
      </c>
      <c r="B130" s="47"/>
      <c r="C130" s="47" t="s">
        <v>149</v>
      </c>
      <c r="D130" s="47"/>
      <c r="E130" s="58"/>
      <c r="F130" s="49">
        <v>5678.2198490029996</v>
      </c>
      <c r="G130" s="50">
        <v>2.023024E-2</v>
      </c>
      <c r="H130" s="40">
        <v>5.32</v>
      </c>
    </row>
    <row r="131" spans="1:8" x14ac:dyDescent="0.2">
      <c r="A131" s="51"/>
      <c r="B131" s="51"/>
      <c r="C131" s="52" t="s">
        <v>130</v>
      </c>
      <c r="D131" s="51"/>
      <c r="E131" s="51" t="s">
        <v>131</v>
      </c>
      <c r="F131" s="53">
        <v>5678.2198490029996</v>
      </c>
      <c r="G131" s="54">
        <v>2.023024E-2</v>
      </c>
      <c r="H131" s="40" t="s">
        <v>131</v>
      </c>
    </row>
    <row r="132" spans="1:8" x14ac:dyDescent="0.2">
      <c r="A132" s="51"/>
      <c r="B132" s="51"/>
      <c r="C132" s="55"/>
      <c r="D132" s="51"/>
      <c r="E132" s="51"/>
      <c r="F132" s="56"/>
      <c r="G132" s="56"/>
      <c r="H132" s="40" t="s">
        <v>131</v>
      </c>
    </row>
    <row r="133" spans="1:8" x14ac:dyDescent="0.2">
      <c r="A133" s="51"/>
      <c r="B133" s="51"/>
      <c r="C133" s="52" t="s">
        <v>150</v>
      </c>
      <c r="D133" s="51"/>
      <c r="E133" s="51"/>
      <c r="F133" s="53">
        <v>5678.2198490029996</v>
      </c>
      <c r="G133" s="54">
        <v>2.023024E-2</v>
      </c>
      <c r="H133" s="40" t="s">
        <v>131</v>
      </c>
    </row>
    <row r="134" spans="1:8" x14ac:dyDescent="0.2">
      <c r="A134" s="51"/>
      <c r="B134" s="51"/>
      <c r="C134" s="56"/>
      <c r="D134" s="51"/>
      <c r="E134" s="51"/>
      <c r="F134" s="51"/>
      <c r="G134" s="51"/>
      <c r="H134" s="40" t="s">
        <v>131</v>
      </c>
    </row>
    <row r="135" spans="1:8" x14ac:dyDescent="0.2">
      <c r="A135" s="51"/>
      <c r="B135" s="51"/>
      <c r="C135" s="52" t="s">
        <v>151</v>
      </c>
      <c r="D135" s="51"/>
      <c r="E135" s="51"/>
      <c r="F135" s="51"/>
      <c r="G135" s="51"/>
      <c r="H135" s="40" t="s">
        <v>131</v>
      </c>
    </row>
    <row r="136" spans="1:8" x14ac:dyDescent="0.2">
      <c r="A136" s="51"/>
      <c r="B136" s="51"/>
      <c r="C136" s="52" t="s">
        <v>152</v>
      </c>
      <c r="D136" s="51"/>
      <c r="E136" s="51"/>
      <c r="F136" s="51"/>
      <c r="G136" s="51"/>
      <c r="H136" s="40" t="s">
        <v>131</v>
      </c>
    </row>
    <row r="137" spans="1:8" x14ac:dyDescent="0.2">
      <c r="A137" s="51"/>
      <c r="B137" s="51"/>
      <c r="C137" s="52" t="s">
        <v>130</v>
      </c>
      <c r="D137" s="51"/>
      <c r="E137" s="51" t="s">
        <v>131</v>
      </c>
      <c r="F137" s="57" t="s">
        <v>133</v>
      </c>
      <c r="G137" s="54">
        <v>0</v>
      </c>
      <c r="H137" s="40" t="s">
        <v>131</v>
      </c>
    </row>
    <row r="138" spans="1:8" x14ac:dyDescent="0.2">
      <c r="A138" s="51"/>
      <c r="B138" s="51"/>
      <c r="C138" s="55"/>
      <c r="D138" s="51"/>
      <c r="E138" s="51"/>
      <c r="F138" s="56"/>
      <c r="G138" s="56"/>
      <c r="H138" s="40" t="s">
        <v>131</v>
      </c>
    </row>
    <row r="139" spans="1:8" x14ac:dyDescent="0.2">
      <c r="A139" s="51"/>
      <c r="B139" s="51"/>
      <c r="C139" s="52" t="s">
        <v>153</v>
      </c>
      <c r="D139" s="51"/>
      <c r="E139" s="51"/>
      <c r="F139" s="51"/>
      <c r="G139" s="51"/>
      <c r="H139" s="40" t="s">
        <v>131</v>
      </c>
    </row>
    <row r="140" spans="1:8" x14ac:dyDescent="0.2">
      <c r="A140" s="51"/>
      <c r="B140" s="51"/>
      <c r="C140" s="52" t="s">
        <v>154</v>
      </c>
      <c r="D140" s="51"/>
      <c r="E140" s="51"/>
      <c r="F140" s="51"/>
      <c r="G140" s="51"/>
      <c r="H140" s="40" t="s">
        <v>131</v>
      </c>
    </row>
    <row r="141" spans="1:8" x14ac:dyDescent="0.2">
      <c r="A141" s="51"/>
      <c r="B141" s="51"/>
      <c r="C141" s="52" t="s">
        <v>130</v>
      </c>
      <c r="D141" s="51"/>
      <c r="E141" s="51" t="s">
        <v>131</v>
      </c>
      <c r="F141" s="57" t="s">
        <v>133</v>
      </c>
      <c r="G141" s="54">
        <v>0</v>
      </c>
      <c r="H141" s="40" t="s">
        <v>131</v>
      </c>
    </row>
    <row r="142" spans="1:8" x14ac:dyDescent="0.2">
      <c r="A142" s="51"/>
      <c r="B142" s="51"/>
      <c r="C142" s="55"/>
      <c r="D142" s="51"/>
      <c r="E142" s="51"/>
      <c r="F142" s="56"/>
      <c r="G142" s="56"/>
      <c r="H142" s="40" t="s">
        <v>131</v>
      </c>
    </row>
    <row r="143" spans="1:8" x14ac:dyDescent="0.2">
      <c r="A143" s="51"/>
      <c r="B143" s="51"/>
      <c r="C143" s="52" t="s">
        <v>155</v>
      </c>
      <c r="D143" s="51"/>
      <c r="E143" s="51"/>
      <c r="F143" s="56"/>
      <c r="G143" s="56"/>
      <c r="H143" s="40" t="s">
        <v>131</v>
      </c>
    </row>
    <row r="144" spans="1:8" x14ac:dyDescent="0.2">
      <c r="A144" s="51"/>
      <c r="B144" s="51"/>
      <c r="C144" s="52" t="s">
        <v>130</v>
      </c>
      <c r="D144" s="51"/>
      <c r="E144" s="51" t="s">
        <v>131</v>
      </c>
      <c r="F144" s="57" t="s">
        <v>133</v>
      </c>
      <c r="G144" s="54">
        <v>0</v>
      </c>
      <c r="H144" s="40" t="s">
        <v>131</v>
      </c>
    </row>
    <row r="145" spans="1:17" x14ac:dyDescent="0.2">
      <c r="A145" s="51"/>
      <c r="B145" s="51"/>
      <c r="C145" s="55"/>
      <c r="D145" s="51"/>
      <c r="E145" s="51"/>
      <c r="F145" s="56"/>
      <c r="G145" s="56"/>
      <c r="H145" s="40" t="s">
        <v>131</v>
      </c>
    </row>
    <row r="146" spans="1:17" x14ac:dyDescent="0.2">
      <c r="A146" s="58"/>
      <c r="B146" s="47"/>
      <c r="C146" s="47" t="s">
        <v>641</v>
      </c>
      <c r="D146" s="47"/>
      <c r="E146" s="58"/>
      <c r="F146" s="49">
        <v>1999.9999018999999</v>
      </c>
      <c r="G146" s="50">
        <v>7.1255600000000004E-3</v>
      </c>
      <c r="H146" s="40" t="s">
        <v>131</v>
      </c>
    </row>
    <row r="147" spans="1:17" x14ac:dyDescent="0.2">
      <c r="A147" s="58"/>
      <c r="B147" s="47"/>
      <c r="C147" s="47" t="s">
        <v>156</v>
      </c>
      <c r="D147" s="47"/>
      <c r="E147" s="58"/>
      <c r="F147" s="49">
        <v>-26.71528511</v>
      </c>
      <c r="G147" s="50">
        <v>-9.5179999999999993E-5</v>
      </c>
      <c r="H147" s="40" t="s">
        <v>131</v>
      </c>
    </row>
    <row r="148" spans="1:17" x14ac:dyDescent="0.2">
      <c r="A148" s="55"/>
      <c r="B148" s="55"/>
      <c r="C148" s="52" t="s">
        <v>157</v>
      </c>
      <c r="D148" s="56"/>
      <c r="E148" s="56"/>
      <c r="F148" s="53">
        <v>280679.820816238</v>
      </c>
      <c r="G148" s="59">
        <v>1.00000007</v>
      </c>
      <c r="H148" s="40" t="s">
        <v>131</v>
      </c>
    </row>
    <row r="149" spans="1:17" x14ac:dyDescent="0.2">
      <c r="A149" s="60"/>
      <c r="B149" s="60"/>
      <c r="C149" s="61"/>
      <c r="D149" s="62"/>
      <c r="E149" s="62"/>
      <c r="F149" s="63"/>
      <c r="G149" s="64"/>
      <c r="H149" s="65"/>
    </row>
    <row r="150" spans="1:17" x14ac:dyDescent="0.2">
      <c r="A150" s="60"/>
      <c r="B150" s="259" t="s">
        <v>933</v>
      </c>
      <c r="C150" s="259"/>
      <c r="D150" s="259"/>
      <c r="E150" s="259"/>
      <c r="F150" s="259"/>
      <c r="G150" s="259"/>
      <c r="H150" s="259"/>
      <c r="J150" s="67"/>
    </row>
    <row r="151" spans="1:17" x14ac:dyDescent="0.2">
      <c r="A151" s="60"/>
      <c r="B151" s="259" t="s">
        <v>934</v>
      </c>
      <c r="C151" s="259"/>
      <c r="D151" s="259"/>
      <c r="E151" s="259"/>
      <c r="F151" s="259"/>
      <c r="G151" s="259"/>
      <c r="H151" s="259"/>
      <c r="J151" s="67"/>
    </row>
    <row r="152" spans="1:17" x14ac:dyDescent="0.2">
      <c r="A152" s="60"/>
      <c r="B152" s="259" t="s">
        <v>935</v>
      </c>
      <c r="C152" s="259"/>
      <c r="D152" s="259"/>
      <c r="E152" s="259"/>
      <c r="F152" s="259"/>
      <c r="G152" s="259"/>
      <c r="H152" s="259"/>
      <c r="J152" s="67"/>
    </row>
    <row r="153" spans="1:17" s="69" customFormat="1" ht="52.5" customHeight="1" x14ac:dyDescent="0.25">
      <c r="A153" s="68"/>
      <c r="B153" s="263" t="s">
        <v>936</v>
      </c>
      <c r="C153" s="263"/>
      <c r="D153" s="263"/>
      <c r="E153" s="263"/>
      <c r="F153" s="263"/>
      <c r="G153" s="263"/>
      <c r="H153" s="263"/>
      <c r="I153"/>
      <c r="J153" s="67"/>
      <c r="K153"/>
      <c r="L153"/>
      <c r="M153"/>
      <c r="N153"/>
      <c r="O153"/>
      <c r="P153"/>
      <c r="Q153"/>
    </row>
    <row r="154" spans="1:17" x14ac:dyDescent="0.2">
      <c r="A154" s="60"/>
      <c r="B154" s="259" t="s">
        <v>937</v>
      </c>
      <c r="C154" s="259"/>
      <c r="D154" s="259"/>
      <c r="E154" s="259"/>
      <c r="F154" s="259"/>
      <c r="G154" s="259"/>
      <c r="H154" s="259"/>
      <c r="J154" s="67"/>
    </row>
    <row r="155" spans="1:17" x14ac:dyDescent="0.2">
      <c r="A155" s="60"/>
      <c r="B155" s="60"/>
      <c r="C155" s="60"/>
      <c r="D155" s="62"/>
      <c r="E155" s="62"/>
      <c r="F155" s="62"/>
      <c r="G155" s="62"/>
    </row>
    <row r="156" spans="1:17" x14ac:dyDescent="0.2">
      <c r="A156" s="60"/>
      <c r="B156" s="260" t="s">
        <v>158</v>
      </c>
      <c r="C156" s="261"/>
      <c r="D156" s="262"/>
      <c r="E156" s="70"/>
      <c r="F156" s="62"/>
      <c r="G156" s="62"/>
    </row>
    <row r="157" spans="1:17" ht="27.75" customHeight="1" x14ac:dyDescent="0.2">
      <c r="A157" s="60"/>
      <c r="B157" s="254" t="s">
        <v>159</v>
      </c>
      <c r="C157" s="255"/>
      <c r="D157" s="71" t="s">
        <v>985</v>
      </c>
      <c r="E157" s="70"/>
      <c r="F157" s="62"/>
      <c r="G157" s="62"/>
    </row>
    <row r="158" spans="1:17" ht="12.75" customHeight="1" x14ac:dyDescent="0.2">
      <c r="A158" s="60"/>
      <c r="B158" s="254" t="s">
        <v>939</v>
      </c>
      <c r="C158" s="255"/>
      <c r="D158" s="71" t="str">
        <f>"Rs. "&amp;TEXT(F90,"0.00")&amp;" lacs/ "&amp;IF(ROUND((G90*100),2) = 0,"#",(TEXT((G90*100),"0.00")&amp;"%"))</f>
        <v>Rs. 88.87 lacs/ 0.03%</v>
      </c>
      <c r="E158" s="70"/>
      <c r="F158" s="62"/>
      <c r="G158" s="62"/>
    </row>
    <row r="159" spans="1:17" x14ac:dyDescent="0.2">
      <c r="A159" s="60"/>
      <c r="B159" s="254" t="s">
        <v>161</v>
      </c>
      <c r="C159" s="255"/>
      <c r="D159" s="72" t="s">
        <v>131</v>
      </c>
      <c r="E159" s="70"/>
      <c r="F159" s="62"/>
      <c r="G159" s="62"/>
    </row>
    <row r="160" spans="1:17" x14ac:dyDescent="0.2">
      <c r="A160" s="73"/>
      <c r="B160" s="74" t="s">
        <v>131</v>
      </c>
      <c r="C160" s="74" t="s">
        <v>940</v>
      </c>
      <c r="D160" s="74" t="s">
        <v>162</v>
      </c>
      <c r="E160" s="73"/>
      <c r="F160" s="73"/>
      <c r="G160" s="73"/>
      <c r="H160" s="73"/>
      <c r="J160" s="67"/>
    </row>
    <row r="161" spans="1:10" x14ac:dyDescent="0.2">
      <c r="A161" s="73"/>
      <c r="B161" s="75" t="s">
        <v>163</v>
      </c>
      <c r="C161" s="76">
        <v>46142</v>
      </c>
      <c r="D161" s="76">
        <v>46173</v>
      </c>
      <c r="E161" s="73"/>
      <c r="F161" s="73"/>
      <c r="G161" s="73"/>
      <c r="J161" s="67"/>
    </row>
    <row r="162" spans="1:10" x14ac:dyDescent="0.2">
      <c r="A162" s="77"/>
      <c r="B162" s="147" t="s">
        <v>164</v>
      </c>
      <c r="C162" s="79">
        <v>412.66180000000003</v>
      </c>
      <c r="D162" s="79">
        <v>412.02749999999997</v>
      </c>
      <c r="E162" s="77"/>
      <c r="F162" s="80"/>
      <c r="G162" s="81"/>
    </row>
    <row r="163" spans="1:10" x14ac:dyDescent="0.2">
      <c r="A163" s="77"/>
      <c r="B163" s="147" t="s">
        <v>941</v>
      </c>
      <c r="C163" s="79">
        <v>81.867000000000004</v>
      </c>
      <c r="D163" s="79">
        <v>81.741200000000006</v>
      </c>
      <c r="E163" s="77"/>
      <c r="F163" s="80"/>
      <c r="G163" s="81"/>
    </row>
    <row r="164" spans="1:10" x14ac:dyDescent="0.2">
      <c r="A164" s="77"/>
      <c r="B164" s="147" t="s">
        <v>165</v>
      </c>
      <c r="C164" s="79">
        <v>367.60910000000001</v>
      </c>
      <c r="D164" s="79">
        <v>366.72289999999998</v>
      </c>
      <c r="E164" s="77"/>
      <c r="F164" s="80"/>
      <c r="G164" s="81"/>
    </row>
    <row r="165" spans="1:10" x14ac:dyDescent="0.2">
      <c r="A165" s="77"/>
      <c r="B165" s="147" t="s">
        <v>942</v>
      </c>
      <c r="C165" s="79">
        <v>60.173000000000002</v>
      </c>
      <c r="D165" s="79">
        <v>60.027900000000002</v>
      </c>
      <c r="E165" s="77"/>
      <c r="F165" s="80"/>
      <c r="G165" s="81"/>
    </row>
    <row r="166" spans="1:10" x14ac:dyDescent="0.2">
      <c r="A166" s="77"/>
      <c r="B166" s="77"/>
      <c r="C166" s="77"/>
      <c r="D166" s="77"/>
      <c r="E166" s="77"/>
      <c r="F166" s="77"/>
      <c r="G166" s="77"/>
    </row>
    <row r="167" spans="1:10" x14ac:dyDescent="0.2">
      <c r="A167" s="73"/>
      <c r="B167" s="254" t="s">
        <v>943</v>
      </c>
      <c r="C167" s="255"/>
      <c r="D167" s="71" t="s">
        <v>160</v>
      </c>
      <c r="E167" s="73"/>
      <c r="F167" s="73"/>
      <c r="G167" s="73"/>
    </row>
    <row r="168" spans="1:10" x14ac:dyDescent="0.2">
      <c r="A168" s="73"/>
      <c r="B168" s="82"/>
      <c r="C168" s="82"/>
      <c r="D168" s="82"/>
      <c r="E168" s="73"/>
      <c r="F168" s="73"/>
      <c r="G168" s="73"/>
    </row>
    <row r="169" spans="1:10" x14ac:dyDescent="0.2">
      <c r="A169" s="73"/>
      <c r="B169" s="254" t="s">
        <v>167</v>
      </c>
      <c r="C169" s="255"/>
      <c r="D169" s="71" t="s">
        <v>160</v>
      </c>
      <c r="E169" s="83"/>
      <c r="F169" s="73"/>
      <c r="G169" s="73"/>
    </row>
    <row r="170" spans="1:10" x14ac:dyDescent="0.2">
      <c r="A170" s="73"/>
      <c r="B170" s="254" t="s">
        <v>168</v>
      </c>
      <c r="C170" s="255"/>
      <c r="D170" s="71" t="s">
        <v>160</v>
      </c>
      <c r="E170" s="83"/>
      <c r="F170" s="73"/>
      <c r="G170" s="73"/>
    </row>
    <row r="171" spans="1:10" ht="17.100000000000001" customHeight="1" x14ac:dyDescent="0.2">
      <c r="A171" s="73"/>
      <c r="B171" s="254" t="s">
        <v>169</v>
      </c>
      <c r="C171" s="255"/>
      <c r="D171" s="71" t="s">
        <v>160</v>
      </c>
      <c r="E171" s="83"/>
      <c r="F171" s="73"/>
      <c r="G171" s="73"/>
    </row>
    <row r="172" spans="1:10" ht="17.100000000000001" customHeight="1" x14ac:dyDescent="0.2">
      <c r="A172" s="73"/>
      <c r="B172" s="254" t="s">
        <v>170</v>
      </c>
      <c r="C172" s="255"/>
      <c r="D172" s="84">
        <v>0.65802438091867932</v>
      </c>
      <c r="E172" s="73"/>
      <c r="F172" s="66"/>
      <c r="G172" s="85"/>
    </row>
    <row r="174" spans="1:10" x14ac:dyDescent="0.2">
      <c r="B174" s="154" t="s">
        <v>1172</v>
      </c>
    </row>
    <row r="175" spans="1:10" ht="67.5" x14ac:dyDescent="0.2">
      <c r="B175" s="161" t="s">
        <v>1071</v>
      </c>
      <c r="C175" s="161" t="s">
        <v>1072</v>
      </c>
      <c r="D175" s="161" t="s">
        <v>1073</v>
      </c>
      <c r="E175" s="161" t="s">
        <v>1074</v>
      </c>
      <c r="F175" s="161" t="s">
        <v>1075</v>
      </c>
    </row>
    <row r="176" spans="1:10" ht="13.5" x14ac:dyDescent="0.2">
      <c r="B176" s="162" t="s">
        <v>1096</v>
      </c>
      <c r="C176" s="163" t="s">
        <v>1077</v>
      </c>
      <c r="D176" s="7">
        <v>0</v>
      </c>
      <c r="E176" s="8">
        <v>0</v>
      </c>
      <c r="F176" s="164">
        <v>29.407129999999999</v>
      </c>
    </row>
    <row r="178" spans="2:4" x14ac:dyDescent="0.2">
      <c r="B178" s="256" t="s">
        <v>944</v>
      </c>
      <c r="C178" s="256"/>
    </row>
    <row r="180" spans="2:4" ht="153.75" customHeight="1" x14ac:dyDescent="0.2"/>
    <row r="183" spans="2:4" x14ac:dyDescent="0.2">
      <c r="B183" s="86" t="s">
        <v>945</v>
      </c>
      <c r="C183" s="87"/>
      <c r="D183" s="86"/>
    </row>
    <row r="184" spans="2:4" x14ac:dyDescent="0.2">
      <c r="B184" s="86" t="s">
        <v>1097</v>
      </c>
      <c r="D184" s="86"/>
    </row>
    <row r="185" spans="2:4" ht="165" customHeight="1" x14ac:dyDescent="0.2"/>
    <row r="186" spans="2:4" ht="12.75" customHeight="1" x14ac:dyDescent="0.2"/>
    <row r="187" spans="2:4" ht="12.75" customHeight="1" x14ac:dyDescent="0.2"/>
    <row r="188" spans="2:4" ht="12.75" customHeight="1" x14ac:dyDescent="0.2"/>
  </sheetData>
  <mergeCells count="18">
    <mergeCell ref="B157:C157"/>
    <mergeCell ref="B158:C158"/>
    <mergeCell ref="B169:C169"/>
    <mergeCell ref="B170:C170"/>
    <mergeCell ref="B178:C178"/>
    <mergeCell ref="B172:C172"/>
    <mergeCell ref="A1:H1"/>
    <mergeCell ref="A2:H2"/>
    <mergeCell ref="A3:H3"/>
    <mergeCell ref="B167:C167"/>
    <mergeCell ref="B171:C171"/>
    <mergeCell ref="B150:H150"/>
    <mergeCell ref="B151:H151"/>
    <mergeCell ref="B159:C159"/>
    <mergeCell ref="B152:H152"/>
    <mergeCell ref="B154:H154"/>
    <mergeCell ref="B156:D156"/>
    <mergeCell ref="B153:H153"/>
  </mergeCells>
  <hyperlinks>
    <hyperlink ref="I1" location="Index!B2" display="Index" xr:uid="{E949AACD-9EFA-481E-BC97-FA1D09A73C4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AC54-375A-4AF9-A89A-D41B2FE26194}">
  <sheetPr>
    <outlinePr summaryBelow="0" summaryRight="0"/>
  </sheetPr>
  <dimension ref="A1:Q166"/>
  <sheetViews>
    <sheetView showGridLines="0" workbookViewId="0">
      <selection sqref="A1:H1"/>
    </sheetView>
  </sheetViews>
  <sheetFormatPr defaultRowHeight="15" customHeight="1"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customHeight="1" x14ac:dyDescent="0.2">
      <c r="A1" s="257" t="s">
        <v>0</v>
      </c>
      <c r="B1" s="257"/>
      <c r="C1" s="257"/>
      <c r="D1" s="257"/>
      <c r="E1" s="257"/>
      <c r="F1" s="257"/>
      <c r="G1" s="257"/>
      <c r="H1" s="257"/>
      <c r="I1" s="19" t="s">
        <v>930</v>
      </c>
    </row>
    <row r="2" spans="1:9" ht="15" customHeight="1" x14ac:dyDescent="0.2">
      <c r="A2" s="257" t="s">
        <v>1</v>
      </c>
      <c r="B2" s="257"/>
      <c r="C2" s="257"/>
      <c r="D2" s="257"/>
      <c r="E2" s="257"/>
      <c r="F2" s="257"/>
      <c r="G2" s="257"/>
      <c r="H2" s="257"/>
    </row>
    <row r="3" spans="1:9" ht="15" customHeight="1"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ht="15" customHeight="1" x14ac:dyDescent="0.2">
      <c r="A5" s="38"/>
      <c r="B5" s="38"/>
      <c r="C5" s="39" t="s">
        <v>9</v>
      </c>
      <c r="D5" s="38"/>
      <c r="E5" s="38"/>
      <c r="F5" s="38"/>
      <c r="G5" s="38"/>
      <c r="H5" s="40" t="s">
        <v>131</v>
      </c>
    </row>
    <row r="6" spans="1:9" ht="15" customHeight="1" x14ac:dyDescent="0.2">
      <c r="A6" s="41"/>
      <c r="B6" s="42"/>
      <c r="C6" s="42" t="s">
        <v>10</v>
      </c>
      <c r="D6" s="42"/>
      <c r="E6" s="43"/>
      <c r="F6" s="44"/>
      <c r="G6" s="45"/>
      <c r="H6" s="40" t="s">
        <v>131</v>
      </c>
    </row>
    <row r="7" spans="1:9" ht="15" customHeight="1" x14ac:dyDescent="0.2">
      <c r="A7" s="46">
        <v>1</v>
      </c>
      <c r="B7" s="47" t="s">
        <v>11</v>
      </c>
      <c r="C7" s="47" t="s">
        <v>12</v>
      </c>
      <c r="D7" s="47" t="s">
        <v>13</v>
      </c>
      <c r="E7" s="48">
        <v>210000</v>
      </c>
      <c r="F7" s="49">
        <v>8560.65</v>
      </c>
      <c r="G7" s="50">
        <v>8.5860409999999998E-2</v>
      </c>
      <c r="H7" s="40" t="s">
        <v>131</v>
      </c>
    </row>
    <row r="8" spans="1:9" ht="15" customHeight="1" x14ac:dyDescent="0.2">
      <c r="A8" s="46">
        <v>2</v>
      </c>
      <c r="B8" s="47" t="s">
        <v>14</v>
      </c>
      <c r="C8" s="47" t="s">
        <v>15</v>
      </c>
      <c r="D8" s="47" t="s">
        <v>16</v>
      </c>
      <c r="E8" s="48">
        <v>415000</v>
      </c>
      <c r="F8" s="49">
        <v>7590.35</v>
      </c>
      <c r="G8" s="50">
        <v>7.6128630000000003E-2</v>
      </c>
      <c r="H8" s="40" t="s">
        <v>131</v>
      </c>
    </row>
    <row r="9" spans="1:9" ht="15" customHeight="1" x14ac:dyDescent="0.2">
      <c r="A9" s="46">
        <v>3</v>
      </c>
      <c r="B9" s="47" t="s">
        <v>17</v>
      </c>
      <c r="C9" s="47" t="s">
        <v>18</v>
      </c>
      <c r="D9" s="47" t="s">
        <v>19</v>
      </c>
      <c r="E9" s="48">
        <v>510000</v>
      </c>
      <c r="F9" s="49">
        <v>6738.12</v>
      </c>
      <c r="G9" s="50">
        <v>6.7581050000000004E-2</v>
      </c>
      <c r="H9" s="40" t="s">
        <v>131</v>
      </c>
    </row>
    <row r="10" spans="1:9" ht="15" customHeight="1" x14ac:dyDescent="0.2">
      <c r="A10" s="46">
        <v>4</v>
      </c>
      <c r="B10" s="47" t="s">
        <v>20</v>
      </c>
      <c r="C10" s="47" t="s">
        <v>21</v>
      </c>
      <c r="D10" s="47" t="s">
        <v>22</v>
      </c>
      <c r="E10" s="48">
        <v>1340000</v>
      </c>
      <c r="F10" s="49">
        <v>5184.46</v>
      </c>
      <c r="G10" s="50">
        <v>5.1998370000000002E-2</v>
      </c>
      <c r="H10" s="40" t="s">
        <v>131</v>
      </c>
    </row>
    <row r="11" spans="1:9" ht="15" customHeight="1" x14ac:dyDescent="0.2">
      <c r="A11" s="46">
        <v>5</v>
      </c>
      <c r="B11" s="47" t="s">
        <v>23</v>
      </c>
      <c r="C11" s="47" t="s">
        <v>24</v>
      </c>
      <c r="D11" s="47" t="s">
        <v>25</v>
      </c>
      <c r="E11" s="48">
        <v>28000</v>
      </c>
      <c r="F11" s="49">
        <v>3214.96</v>
      </c>
      <c r="G11" s="50">
        <v>3.2244960000000003E-2</v>
      </c>
      <c r="H11" s="40" t="s">
        <v>131</v>
      </c>
    </row>
    <row r="12" spans="1:9" ht="15" customHeight="1" x14ac:dyDescent="0.2">
      <c r="A12" s="46">
        <v>6</v>
      </c>
      <c r="B12" s="47" t="s">
        <v>26</v>
      </c>
      <c r="C12" s="47" t="s">
        <v>27</v>
      </c>
      <c r="D12" s="47" t="s">
        <v>28</v>
      </c>
      <c r="E12" s="48">
        <v>675000</v>
      </c>
      <c r="F12" s="49">
        <v>2772.5625</v>
      </c>
      <c r="G12" s="50">
        <v>2.780786E-2</v>
      </c>
      <c r="H12" s="40" t="s">
        <v>131</v>
      </c>
    </row>
    <row r="13" spans="1:9" ht="15" customHeight="1" x14ac:dyDescent="0.2">
      <c r="A13" s="46">
        <v>7</v>
      </c>
      <c r="B13" s="47" t="s">
        <v>29</v>
      </c>
      <c r="C13" s="47" t="s">
        <v>30</v>
      </c>
      <c r="D13" s="47" t="s">
        <v>31</v>
      </c>
      <c r="E13" s="48">
        <v>7000</v>
      </c>
      <c r="F13" s="49">
        <v>2691.15</v>
      </c>
      <c r="G13" s="50">
        <v>2.6991319999999999E-2</v>
      </c>
      <c r="H13" s="40" t="s">
        <v>131</v>
      </c>
    </row>
    <row r="14" spans="1:9" ht="15" customHeight="1" x14ac:dyDescent="0.2">
      <c r="A14" s="46">
        <v>8</v>
      </c>
      <c r="B14" s="47" t="s">
        <v>32</v>
      </c>
      <c r="C14" s="47" t="s">
        <v>33</v>
      </c>
      <c r="D14" s="47" t="s">
        <v>31</v>
      </c>
      <c r="E14" s="48">
        <v>51000</v>
      </c>
      <c r="F14" s="49">
        <v>2625.7860000000001</v>
      </c>
      <c r="G14" s="50">
        <v>2.633574E-2</v>
      </c>
      <c r="H14" s="40" t="s">
        <v>131</v>
      </c>
    </row>
    <row r="15" spans="1:9" ht="15" customHeight="1" x14ac:dyDescent="0.2">
      <c r="A15" s="46">
        <v>9</v>
      </c>
      <c r="B15" s="47" t="s">
        <v>34</v>
      </c>
      <c r="C15" s="47" t="s">
        <v>35</v>
      </c>
      <c r="D15" s="47" t="s">
        <v>22</v>
      </c>
      <c r="E15" s="48">
        <v>800000</v>
      </c>
      <c r="F15" s="49">
        <v>2324.4</v>
      </c>
      <c r="G15" s="50">
        <v>2.3312940000000001E-2</v>
      </c>
      <c r="H15" s="40" t="s">
        <v>131</v>
      </c>
    </row>
    <row r="16" spans="1:9" ht="15" customHeight="1" x14ac:dyDescent="0.2">
      <c r="A16" s="46">
        <v>10</v>
      </c>
      <c r="B16" s="47" t="s">
        <v>36</v>
      </c>
      <c r="C16" s="47" t="s">
        <v>37</v>
      </c>
      <c r="D16" s="47" t="s">
        <v>38</v>
      </c>
      <c r="E16" s="48">
        <v>112000</v>
      </c>
      <c r="F16" s="49">
        <v>2159.36</v>
      </c>
      <c r="G16" s="50">
        <v>2.1657650000000001E-2</v>
      </c>
      <c r="H16" s="40" t="s">
        <v>131</v>
      </c>
    </row>
    <row r="17" spans="1:8" ht="15" customHeight="1" x14ac:dyDescent="0.2">
      <c r="A17" s="46">
        <v>11</v>
      </c>
      <c r="B17" s="47" t="s">
        <v>39</v>
      </c>
      <c r="C17" s="47" t="s">
        <v>40</v>
      </c>
      <c r="D17" s="47" t="s">
        <v>31</v>
      </c>
      <c r="E17" s="48">
        <v>160000</v>
      </c>
      <c r="F17" s="49">
        <v>2109.7600000000002</v>
      </c>
      <c r="G17" s="50">
        <v>2.1160180000000001E-2</v>
      </c>
      <c r="H17" s="40" t="s">
        <v>131</v>
      </c>
    </row>
    <row r="18" spans="1:8" ht="15" customHeight="1" x14ac:dyDescent="0.2">
      <c r="A18" s="46">
        <v>12</v>
      </c>
      <c r="B18" s="47" t="s">
        <v>41</v>
      </c>
      <c r="C18" s="47" t="s">
        <v>42</v>
      </c>
      <c r="D18" s="47" t="s">
        <v>43</v>
      </c>
      <c r="E18" s="48">
        <v>100000</v>
      </c>
      <c r="F18" s="49">
        <v>2105.1999999999998</v>
      </c>
      <c r="G18" s="50">
        <v>2.1114440000000002E-2</v>
      </c>
      <c r="H18" s="40" t="s">
        <v>131</v>
      </c>
    </row>
    <row r="19" spans="1:8" ht="15" customHeight="1" x14ac:dyDescent="0.2">
      <c r="A19" s="46">
        <v>13</v>
      </c>
      <c r="B19" s="47" t="s">
        <v>44</v>
      </c>
      <c r="C19" s="47" t="s">
        <v>45</v>
      </c>
      <c r="D19" s="47" t="s">
        <v>31</v>
      </c>
      <c r="E19" s="48">
        <v>40000</v>
      </c>
      <c r="F19" s="49">
        <v>1993.08</v>
      </c>
      <c r="G19" s="50">
        <v>1.9989920000000001E-2</v>
      </c>
      <c r="H19" s="40" t="s">
        <v>131</v>
      </c>
    </row>
    <row r="20" spans="1:8" ht="15" customHeight="1" x14ac:dyDescent="0.2">
      <c r="A20" s="46">
        <v>14</v>
      </c>
      <c r="B20" s="47" t="s">
        <v>46</v>
      </c>
      <c r="C20" s="47" t="s">
        <v>47</v>
      </c>
      <c r="D20" s="47" t="s">
        <v>48</v>
      </c>
      <c r="E20" s="48">
        <v>200000</v>
      </c>
      <c r="F20" s="49">
        <v>1928.8</v>
      </c>
      <c r="G20" s="50">
        <v>1.9345210000000002E-2</v>
      </c>
      <c r="H20" s="40" t="s">
        <v>131</v>
      </c>
    </row>
    <row r="21" spans="1:8" ht="15" customHeight="1" x14ac:dyDescent="0.2">
      <c r="A21" s="46">
        <v>15</v>
      </c>
      <c r="B21" s="47" t="s">
        <v>49</v>
      </c>
      <c r="C21" s="47" t="s">
        <v>50</v>
      </c>
      <c r="D21" s="47" t="s">
        <v>48</v>
      </c>
      <c r="E21" s="48">
        <v>145000</v>
      </c>
      <c r="F21" s="49">
        <v>1821.78</v>
      </c>
      <c r="G21" s="50">
        <v>1.8271829999999999E-2</v>
      </c>
      <c r="H21" s="40" t="s">
        <v>131</v>
      </c>
    </row>
    <row r="22" spans="1:8" ht="15" customHeight="1" x14ac:dyDescent="0.2">
      <c r="A22" s="46">
        <v>16</v>
      </c>
      <c r="B22" s="47" t="s">
        <v>51</v>
      </c>
      <c r="C22" s="47" t="s">
        <v>52</v>
      </c>
      <c r="D22" s="47" t="s">
        <v>53</v>
      </c>
      <c r="E22" s="48">
        <v>100000</v>
      </c>
      <c r="F22" s="49">
        <v>1804.6</v>
      </c>
      <c r="G22" s="50">
        <v>1.8099520000000001E-2</v>
      </c>
      <c r="H22" s="40" t="s">
        <v>131</v>
      </c>
    </row>
    <row r="23" spans="1:8" ht="15" customHeight="1" x14ac:dyDescent="0.2">
      <c r="A23" s="46">
        <v>17</v>
      </c>
      <c r="B23" s="47" t="s">
        <v>54</v>
      </c>
      <c r="C23" s="47" t="s">
        <v>55</v>
      </c>
      <c r="D23" s="47" t="s">
        <v>13</v>
      </c>
      <c r="E23" s="48">
        <v>138000</v>
      </c>
      <c r="F23" s="49">
        <v>1800.9</v>
      </c>
      <c r="G23" s="50">
        <v>1.8062419999999999E-2</v>
      </c>
      <c r="H23" s="40" t="s">
        <v>131</v>
      </c>
    </row>
    <row r="24" spans="1:8" ht="15" customHeight="1" x14ac:dyDescent="0.2">
      <c r="A24" s="46">
        <v>18</v>
      </c>
      <c r="B24" s="47" t="s">
        <v>56</v>
      </c>
      <c r="C24" s="47" t="s">
        <v>57</v>
      </c>
      <c r="D24" s="47" t="s">
        <v>22</v>
      </c>
      <c r="E24" s="48">
        <v>415000</v>
      </c>
      <c r="F24" s="49">
        <v>1746.1125</v>
      </c>
      <c r="G24" s="50">
        <v>1.7512920000000001E-2</v>
      </c>
      <c r="H24" s="40" t="s">
        <v>131</v>
      </c>
    </row>
    <row r="25" spans="1:8" ht="15" customHeight="1" x14ac:dyDescent="0.2">
      <c r="A25" s="46">
        <v>19</v>
      </c>
      <c r="B25" s="47" t="s">
        <v>58</v>
      </c>
      <c r="C25" s="47" t="s">
        <v>59</v>
      </c>
      <c r="D25" s="47" t="s">
        <v>19</v>
      </c>
      <c r="E25" s="48">
        <v>575000</v>
      </c>
      <c r="F25" s="49">
        <v>1714.075</v>
      </c>
      <c r="G25" s="50">
        <v>1.719159E-2</v>
      </c>
      <c r="H25" s="40" t="s">
        <v>131</v>
      </c>
    </row>
    <row r="26" spans="1:8" ht="15" customHeight="1" x14ac:dyDescent="0.2">
      <c r="A26" s="46">
        <v>20</v>
      </c>
      <c r="B26" s="47" t="s">
        <v>60</v>
      </c>
      <c r="C26" s="47" t="s">
        <v>61</v>
      </c>
      <c r="D26" s="47" t="s">
        <v>38</v>
      </c>
      <c r="E26" s="48">
        <v>25000</v>
      </c>
      <c r="F26" s="49">
        <v>1627.75</v>
      </c>
      <c r="G26" s="50">
        <v>1.6325780000000002E-2</v>
      </c>
      <c r="H26" s="40" t="s">
        <v>131</v>
      </c>
    </row>
    <row r="27" spans="1:8" ht="15" customHeight="1" x14ac:dyDescent="0.2">
      <c r="A27" s="46">
        <v>21</v>
      </c>
      <c r="B27" s="47" t="s">
        <v>62</v>
      </c>
      <c r="C27" s="47" t="s">
        <v>63</v>
      </c>
      <c r="D27" s="47" t="s">
        <v>64</v>
      </c>
      <c r="E27" s="48">
        <v>550000</v>
      </c>
      <c r="F27" s="49">
        <v>1459.7</v>
      </c>
      <c r="G27" s="50">
        <v>1.46403E-2</v>
      </c>
      <c r="H27" s="40" t="s">
        <v>131</v>
      </c>
    </row>
    <row r="28" spans="1:8" ht="15" customHeight="1" x14ac:dyDescent="0.2">
      <c r="A28" s="46">
        <v>22</v>
      </c>
      <c r="B28" s="47" t="s">
        <v>65</v>
      </c>
      <c r="C28" s="47" t="s">
        <v>66</v>
      </c>
      <c r="D28" s="47" t="s">
        <v>43</v>
      </c>
      <c r="E28" s="48">
        <v>16000</v>
      </c>
      <c r="F28" s="49">
        <v>1451.84</v>
      </c>
      <c r="G28" s="50">
        <v>1.456146E-2</v>
      </c>
      <c r="H28" s="40" t="s">
        <v>131</v>
      </c>
    </row>
    <row r="29" spans="1:8" ht="15" customHeight="1" x14ac:dyDescent="0.2">
      <c r="A29" s="46">
        <v>23</v>
      </c>
      <c r="B29" s="47" t="s">
        <v>67</v>
      </c>
      <c r="C29" s="47" t="s">
        <v>68</v>
      </c>
      <c r="D29" s="47" t="s">
        <v>16</v>
      </c>
      <c r="E29" s="48">
        <v>325000</v>
      </c>
      <c r="F29" s="49">
        <v>1436.6624999999999</v>
      </c>
      <c r="G29" s="50">
        <v>1.440924E-2</v>
      </c>
      <c r="H29" s="40" t="s">
        <v>131</v>
      </c>
    </row>
    <row r="30" spans="1:8" ht="15" customHeight="1" x14ac:dyDescent="0.2">
      <c r="A30" s="46">
        <v>24</v>
      </c>
      <c r="B30" s="47" t="s">
        <v>69</v>
      </c>
      <c r="C30" s="47" t="s">
        <v>70</v>
      </c>
      <c r="D30" s="47" t="s">
        <v>31</v>
      </c>
      <c r="E30" s="48">
        <v>2500000</v>
      </c>
      <c r="F30" s="49">
        <v>1424.75</v>
      </c>
      <c r="G30" s="50">
        <v>1.428976E-2</v>
      </c>
      <c r="H30" s="40" t="s">
        <v>131</v>
      </c>
    </row>
    <row r="31" spans="1:8" ht="15" customHeight="1" x14ac:dyDescent="0.2">
      <c r="A31" s="46">
        <v>25</v>
      </c>
      <c r="B31" s="47" t="s">
        <v>71</v>
      </c>
      <c r="C31" s="47" t="s">
        <v>72</v>
      </c>
      <c r="D31" s="47" t="s">
        <v>38</v>
      </c>
      <c r="E31" s="48">
        <v>24000</v>
      </c>
      <c r="F31" s="49">
        <v>1411.44</v>
      </c>
      <c r="G31" s="50">
        <v>1.415626E-2</v>
      </c>
      <c r="H31" s="40" t="s">
        <v>131</v>
      </c>
    </row>
    <row r="32" spans="1:8" ht="15" customHeight="1" x14ac:dyDescent="0.2">
      <c r="A32" s="46">
        <v>26</v>
      </c>
      <c r="B32" s="47" t="s">
        <v>73</v>
      </c>
      <c r="C32" s="47" t="s">
        <v>74</v>
      </c>
      <c r="D32" s="47" t="s">
        <v>43</v>
      </c>
      <c r="E32" s="48">
        <v>9500</v>
      </c>
      <c r="F32" s="49">
        <v>1394.03</v>
      </c>
      <c r="G32" s="50">
        <v>1.398165E-2</v>
      </c>
      <c r="H32" s="40" t="s">
        <v>131</v>
      </c>
    </row>
    <row r="33" spans="1:8" ht="15" customHeight="1" x14ac:dyDescent="0.2">
      <c r="A33" s="46">
        <v>27</v>
      </c>
      <c r="B33" s="47" t="s">
        <v>75</v>
      </c>
      <c r="C33" s="47" t="s">
        <v>76</v>
      </c>
      <c r="D33" s="47" t="s">
        <v>31</v>
      </c>
      <c r="E33" s="48">
        <v>325000</v>
      </c>
      <c r="F33" s="49">
        <v>1354.4375</v>
      </c>
      <c r="G33" s="50">
        <v>1.3584550000000001E-2</v>
      </c>
      <c r="H33" s="40" t="s">
        <v>131</v>
      </c>
    </row>
    <row r="34" spans="1:8" ht="15" customHeight="1" x14ac:dyDescent="0.2">
      <c r="A34" s="46">
        <v>28</v>
      </c>
      <c r="B34" s="47" t="s">
        <v>77</v>
      </c>
      <c r="C34" s="47" t="s">
        <v>78</v>
      </c>
      <c r="D34" s="47" t="s">
        <v>25</v>
      </c>
      <c r="E34" s="48">
        <v>25000</v>
      </c>
      <c r="F34" s="49">
        <v>1292.75</v>
      </c>
      <c r="G34" s="50">
        <v>1.2965839999999999E-2</v>
      </c>
      <c r="H34" s="40" t="s">
        <v>131</v>
      </c>
    </row>
    <row r="35" spans="1:8" ht="15" customHeight="1" x14ac:dyDescent="0.2">
      <c r="A35" s="46">
        <v>29</v>
      </c>
      <c r="B35" s="47" t="s">
        <v>79</v>
      </c>
      <c r="C35" s="47" t="s">
        <v>80</v>
      </c>
      <c r="D35" s="47" t="s">
        <v>31</v>
      </c>
      <c r="E35" s="48">
        <v>33000</v>
      </c>
      <c r="F35" s="49">
        <v>1268.52</v>
      </c>
      <c r="G35" s="50">
        <v>1.2722819999999999E-2</v>
      </c>
      <c r="H35" s="40" t="s">
        <v>131</v>
      </c>
    </row>
    <row r="36" spans="1:8" ht="15" customHeight="1" x14ac:dyDescent="0.2">
      <c r="A36" s="46">
        <v>30</v>
      </c>
      <c r="B36" s="47" t="s">
        <v>81</v>
      </c>
      <c r="C36" s="47" t="s">
        <v>82</v>
      </c>
      <c r="D36" s="47" t="s">
        <v>83</v>
      </c>
      <c r="E36" s="48">
        <v>15500</v>
      </c>
      <c r="F36" s="49">
        <v>1267.3575000000001</v>
      </c>
      <c r="G36" s="50">
        <v>1.2711170000000001E-2</v>
      </c>
      <c r="H36" s="40" t="s">
        <v>131</v>
      </c>
    </row>
    <row r="37" spans="1:8" ht="15" customHeight="1" x14ac:dyDescent="0.2">
      <c r="A37" s="46">
        <v>31</v>
      </c>
      <c r="B37" s="47" t="s">
        <v>84</v>
      </c>
      <c r="C37" s="47" t="s">
        <v>85</v>
      </c>
      <c r="D37" s="47" t="s">
        <v>22</v>
      </c>
      <c r="E37" s="48">
        <v>88000</v>
      </c>
      <c r="F37" s="49">
        <v>1249.864</v>
      </c>
      <c r="G37" s="50">
        <v>1.253571E-2</v>
      </c>
      <c r="H37" s="40" t="s">
        <v>131</v>
      </c>
    </row>
    <row r="38" spans="1:8" ht="15" customHeight="1" x14ac:dyDescent="0.2">
      <c r="A38" s="46">
        <v>32</v>
      </c>
      <c r="B38" s="47" t="s">
        <v>86</v>
      </c>
      <c r="C38" s="47" t="s">
        <v>87</v>
      </c>
      <c r="D38" s="47" t="s">
        <v>53</v>
      </c>
      <c r="E38" s="48">
        <v>450000</v>
      </c>
      <c r="F38" s="49">
        <v>1238.8499999999999</v>
      </c>
      <c r="G38" s="50">
        <v>1.2425240000000001E-2</v>
      </c>
      <c r="H38" s="40" t="s">
        <v>131</v>
      </c>
    </row>
    <row r="39" spans="1:8" ht="15" customHeight="1" x14ac:dyDescent="0.2">
      <c r="A39" s="46">
        <v>33</v>
      </c>
      <c r="B39" s="47" t="s">
        <v>88</v>
      </c>
      <c r="C39" s="47" t="s">
        <v>89</v>
      </c>
      <c r="D39" s="47" t="s">
        <v>38</v>
      </c>
      <c r="E39" s="48">
        <v>155000</v>
      </c>
      <c r="F39" s="49">
        <v>1224.345</v>
      </c>
      <c r="G39" s="50">
        <v>1.2279760000000001E-2</v>
      </c>
      <c r="H39" s="40" t="s">
        <v>131</v>
      </c>
    </row>
    <row r="40" spans="1:8" ht="15" customHeight="1" x14ac:dyDescent="0.2">
      <c r="A40" s="46">
        <v>34</v>
      </c>
      <c r="B40" s="47" t="s">
        <v>90</v>
      </c>
      <c r="C40" s="47" t="s">
        <v>91</v>
      </c>
      <c r="D40" s="47" t="s">
        <v>92</v>
      </c>
      <c r="E40" s="48">
        <v>260000</v>
      </c>
      <c r="F40" s="49">
        <v>1176.1099999999999</v>
      </c>
      <c r="G40" s="50">
        <v>1.1795979999999999E-2</v>
      </c>
      <c r="H40" s="40" t="s">
        <v>131</v>
      </c>
    </row>
    <row r="41" spans="1:8" ht="15" customHeight="1" x14ac:dyDescent="0.2">
      <c r="A41" s="46">
        <v>35</v>
      </c>
      <c r="B41" s="47" t="s">
        <v>93</v>
      </c>
      <c r="C41" s="47" t="s">
        <v>94</v>
      </c>
      <c r="D41" s="47" t="s">
        <v>31</v>
      </c>
      <c r="E41" s="48">
        <v>16000</v>
      </c>
      <c r="F41" s="49">
        <v>1160.48</v>
      </c>
      <c r="G41" s="50">
        <v>1.163922E-2</v>
      </c>
      <c r="H41" s="40" t="s">
        <v>131</v>
      </c>
    </row>
    <row r="42" spans="1:8" ht="15" customHeight="1" x14ac:dyDescent="0.2">
      <c r="A42" s="46">
        <v>36</v>
      </c>
      <c r="B42" s="47" t="s">
        <v>95</v>
      </c>
      <c r="C42" s="47" t="s">
        <v>96</v>
      </c>
      <c r="D42" s="47" t="s">
        <v>92</v>
      </c>
      <c r="E42" s="48">
        <v>25000</v>
      </c>
      <c r="F42" s="49">
        <v>1101.25</v>
      </c>
      <c r="G42" s="50">
        <v>1.104516E-2</v>
      </c>
      <c r="H42" s="40" t="s">
        <v>131</v>
      </c>
    </row>
    <row r="43" spans="1:8" ht="15" customHeight="1" x14ac:dyDescent="0.2">
      <c r="A43" s="46">
        <v>37</v>
      </c>
      <c r="B43" s="47" t="s">
        <v>97</v>
      </c>
      <c r="C43" s="47" t="s">
        <v>98</v>
      </c>
      <c r="D43" s="47" t="s">
        <v>43</v>
      </c>
      <c r="E43" s="48">
        <v>25000</v>
      </c>
      <c r="F43" s="49">
        <v>1032.175</v>
      </c>
      <c r="G43" s="50">
        <v>1.035236E-2</v>
      </c>
      <c r="H43" s="40" t="s">
        <v>131</v>
      </c>
    </row>
    <row r="44" spans="1:8" ht="15" customHeight="1" x14ac:dyDescent="0.2">
      <c r="A44" s="46">
        <v>38</v>
      </c>
      <c r="B44" s="47" t="s">
        <v>99</v>
      </c>
      <c r="C44" s="47" t="s">
        <v>100</v>
      </c>
      <c r="D44" s="47" t="s">
        <v>101</v>
      </c>
      <c r="E44" s="48">
        <v>625000</v>
      </c>
      <c r="F44" s="49">
        <v>1028.1875</v>
      </c>
      <c r="G44" s="50">
        <v>1.031237E-2</v>
      </c>
      <c r="H44" s="40" t="s">
        <v>131</v>
      </c>
    </row>
    <row r="45" spans="1:8" ht="15" customHeight="1" x14ac:dyDescent="0.2">
      <c r="A45" s="46">
        <v>39</v>
      </c>
      <c r="B45" s="47" t="s">
        <v>102</v>
      </c>
      <c r="C45" s="47" t="s">
        <v>103</v>
      </c>
      <c r="D45" s="47" t="s">
        <v>13</v>
      </c>
      <c r="E45" s="48">
        <v>650000</v>
      </c>
      <c r="F45" s="49">
        <v>988.19500000000005</v>
      </c>
      <c r="G45" s="50">
        <v>9.9112599999999999E-3</v>
      </c>
      <c r="H45" s="40" t="s">
        <v>131</v>
      </c>
    </row>
    <row r="46" spans="1:8" ht="15" customHeight="1" x14ac:dyDescent="0.2">
      <c r="A46" s="46">
        <v>40</v>
      </c>
      <c r="B46" s="47" t="s">
        <v>104</v>
      </c>
      <c r="C46" s="47" t="s">
        <v>105</v>
      </c>
      <c r="D46" s="47" t="s">
        <v>16</v>
      </c>
      <c r="E46" s="48">
        <v>65000</v>
      </c>
      <c r="F46" s="49">
        <v>972.07500000000005</v>
      </c>
      <c r="G46" s="50">
        <v>9.7495800000000007E-3</v>
      </c>
      <c r="H46" s="40" t="s">
        <v>131</v>
      </c>
    </row>
    <row r="47" spans="1:8" ht="15" customHeight="1" x14ac:dyDescent="0.2">
      <c r="A47" s="46">
        <v>41</v>
      </c>
      <c r="B47" s="47" t="s">
        <v>106</v>
      </c>
      <c r="C47" s="47" t="s">
        <v>107</v>
      </c>
      <c r="D47" s="47" t="s">
        <v>108</v>
      </c>
      <c r="E47" s="48">
        <v>67000</v>
      </c>
      <c r="F47" s="49">
        <v>950.06</v>
      </c>
      <c r="G47" s="50">
        <v>9.5287800000000006E-3</v>
      </c>
      <c r="H47" s="40" t="s">
        <v>131</v>
      </c>
    </row>
    <row r="48" spans="1:8" ht="15" customHeight="1" x14ac:dyDescent="0.2">
      <c r="A48" s="46">
        <v>42</v>
      </c>
      <c r="B48" s="47" t="s">
        <v>109</v>
      </c>
      <c r="C48" s="47" t="s">
        <v>110</v>
      </c>
      <c r="D48" s="47" t="s">
        <v>38</v>
      </c>
      <c r="E48" s="48">
        <v>60000</v>
      </c>
      <c r="F48" s="49">
        <v>944.58</v>
      </c>
      <c r="G48" s="50">
        <v>9.4738200000000009E-3</v>
      </c>
      <c r="H48" s="40" t="s">
        <v>131</v>
      </c>
    </row>
    <row r="49" spans="1:8" ht="15" customHeight="1" x14ac:dyDescent="0.2">
      <c r="A49" s="46">
        <v>43</v>
      </c>
      <c r="B49" s="47" t="s">
        <v>111</v>
      </c>
      <c r="C49" s="47" t="s">
        <v>112</v>
      </c>
      <c r="D49" s="47" t="s">
        <v>31</v>
      </c>
      <c r="E49" s="48">
        <v>175000</v>
      </c>
      <c r="F49" s="49">
        <v>892.5</v>
      </c>
      <c r="G49" s="50">
        <v>8.9514699999999996E-3</v>
      </c>
      <c r="H49" s="40" t="s">
        <v>131</v>
      </c>
    </row>
    <row r="50" spans="1:8" ht="15" customHeight="1" x14ac:dyDescent="0.2">
      <c r="A50" s="46">
        <v>44</v>
      </c>
      <c r="B50" s="47" t="s">
        <v>113</v>
      </c>
      <c r="C50" s="47" t="s">
        <v>114</v>
      </c>
      <c r="D50" s="47" t="s">
        <v>115</v>
      </c>
      <c r="E50" s="48">
        <v>11000</v>
      </c>
      <c r="F50" s="49">
        <v>837.65</v>
      </c>
      <c r="G50" s="50">
        <v>8.4013500000000001E-3</v>
      </c>
      <c r="H50" s="40" t="s">
        <v>131</v>
      </c>
    </row>
    <row r="51" spans="1:8" ht="15" customHeight="1" x14ac:dyDescent="0.2">
      <c r="A51" s="46">
        <v>45</v>
      </c>
      <c r="B51" s="47" t="s">
        <v>116</v>
      </c>
      <c r="C51" s="47" t="s">
        <v>117</v>
      </c>
      <c r="D51" s="47" t="s">
        <v>31</v>
      </c>
      <c r="E51" s="48">
        <v>100000</v>
      </c>
      <c r="F51" s="49">
        <v>741.5</v>
      </c>
      <c r="G51" s="50">
        <v>7.4369900000000001E-3</v>
      </c>
      <c r="H51" s="40" t="s">
        <v>131</v>
      </c>
    </row>
    <row r="52" spans="1:8" ht="15" customHeight="1" x14ac:dyDescent="0.2">
      <c r="A52" s="46">
        <v>46</v>
      </c>
      <c r="B52" s="47" t="s">
        <v>118</v>
      </c>
      <c r="C52" s="47" t="s">
        <v>119</v>
      </c>
      <c r="D52" s="47" t="s">
        <v>31</v>
      </c>
      <c r="E52" s="48">
        <v>18000</v>
      </c>
      <c r="F52" s="49">
        <v>696.97799999999995</v>
      </c>
      <c r="G52" s="50">
        <v>6.9904499999999996E-3</v>
      </c>
      <c r="H52" s="40" t="s">
        <v>131</v>
      </c>
    </row>
    <row r="53" spans="1:8" ht="15" customHeight="1" x14ac:dyDescent="0.2">
      <c r="A53" s="46">
        <v>47</v>
      </c>
      <c r="B53" s="47" t="s">
        <v>120</v>
      </c>
      <c r="C53" s="47" t="s">
        <v>121</v>
      </c>
      <c r="D53" s="47" t="s">
        <v>122</v>
      </c>
      <c r="E53" s="48">
        <v>300000</v>
      </c>
      <c r="F53" s="49">
        <v>624.05999999999995</v>
      </c>
      <c r="G53" s="50">
        <v>6.25911E-3</v>
      </c>
      <c r="H53" s="40" t="s">
        <v>131</v>
      </c>
    </row>
    <row r="54" spans="1:8" ht="15" customHeight="1" x14ac:dyDescent="0.2">
      <c r="A54" s="46">
        <v>48</v>
      </c>
      <c r="B54" s="47" t="s">
        <v>123</v>
      </c>
      <c r="C54" s="47" t="s">
        <v>124</v>
      </c>
      <c r="D54" s="47" t="s">
        <v>122</v>
      </c>
      <c r="E54" s="48">
        <v>50000</v>
      </c>
      <c r="F54" s="49">
        <v>603.6</v>
      </c>
      <c r="G54" s="50">
        <v>6.0539000000000001E-3</v>
      </c>
      <c r="H54" s="40" t="s">
        <v>131</v>
      </c>
    </row>
    <row r="55" spans="1:8" ht="15" customHeight="1" x14ac:dyDescent="0.2">
      <c r="A55" s="46">
        <v>49</v>
      </c>
      <c r="B55" s="47" t="s">
        <v>125</v>
      </c>
      <c r="C55" s="47" t="s">
        <v>126</v>
      </c>
      <c r="D55" s="47" t="s">
        <v>92</v>
      </c>
      <c r="E55" s="48">
        <v>112500</v>
      </c>
      <c r="F55" s="49">
        <v>521.60625000000005</v>
      </c>
      <c r="G55" s="50">
        <v>5.2315299999999999E-3</v>
      </c>
      <c r="H55" s="40" t="s">
        <v>131</v>
      </c>
    </row>
    <row r="56" spans="1:8" ht="15" customHeight="1" x14ac:dyDescent="0.2">
      <c r="A56" s="51"/>
      <c r="B56" s="51"/>
      <c r="C56" s="52" t="s">
        <v>130</v>
      </c>
      <c r="D56" s="51"/>
      <c r="E56" s="51" t="s">
        <v>131</v>
      </c>
      <c r="F56" s="53">
        <v>94259.409261188994</v>
      </c>
      <c r="G56" s="54">
        <v>0.94538982999999999</v>
      </c>
      <c r="H56" s="40" t="s">
        <v>131</v>
      </c>
    </row>
    <row r="57" spans="1:8" ht="15" customHeight="1" x14ac:dyDescent="0.2">
      <c r="A57" s="51"/>
      <c r="B57" s="51"/>
      <c r="C57" s="55"/>
      <c r="D57" s="51"/>
      <c r="E57" s="51"/>
      <c r="F57" s="56"/>
      <c r="G57" s="56"/>
      <c r="H57" s="40" t="s">
        <v>131</v>
      </c>
    </row>
    <row r="58" spans="1:8" ht="15" customHeight="1" x14ac:dyDescent="0.2">
      <c r="A58" s="51"/>
      <c r="B58" s="51"/>
      <c r="C58" s="52" t="s">
        <v>132</v>
      </c>
      <c r="D58" s="51"/>
      <c r="E58" s="51"/>
      <c r="F58" s="51"/>
      <c r="G58" s="51"/>
      <c r="H58" s="40" t="s">
        <v>131</v>
      </c>
    </row>
    <row r="59" spans="1:8" ht="15" customHeight="1" x14ac:dyDescent="0.2">
      <c r="A59" s="51"/>
      <c r="B59" s="51"/>
      <c r="C59" s="52" t="s">
        <v>130</v>
      </c>
      <c r="D59" s="51"/>
      <c r="E59" s="51" t="s">
        <v>131</v>
      </c>
      <c r="F59" s="57" t="s">
        <v>133</v>
      </c>
      <c r="G59" s="54">
        <v>0</v>
      </c>
      <c r="H59" s="40" t="s">
        <v>131</v>
      </c>
    </row>
    <row r="60" spans="1:8" ht="15" customHeight="1" x14ac:dyDescent="0.2">
      <c r="A60" s="51"/>
      <c r="B60" s="51"/>
      <c r="C60" s="55"/>
      <c r="D60" s="51"/>
      <c r="E60" s="51"/>
      <c r="F60" s="56"/>
      <c r="G60" s="56"/>
      <c r="H60" s="40" t="s">
        <v>131</v>
      </c>
    </row>
    <row r="61" spans="1:8" ht="15" customHeight="1" x14ac:dyDescent="0.2">
      <c r="A61" s="51"/>
      <c r="B61" s="51"/>
      <c r="C61" s="52" t="s">
        <v>134</v>
      </c>
      <c r="D61" s="51"/>
      <c r="E61" s="51"/>
      <c r="F61" s="51"/>
      <c r="G61" s="51"/>
      <c r="H61" s="40" t="s">
        <v>131</v>
      </c>
    </row>
    <row r="62" spans="1:8" ht="12.75" x14ac:dyDescent="0.2">
      <c r="A62" s="46">
        <v>1</v>
      </c>
      <c r="B62" s="47" t="s">
        <v>127</v>
      </c>
      <c r="C62" s="47" t="s">
        <v>932</v>
      </c>
      <c r="D62" s="47" t="s">
        <v>128</v>
      </c>
      <c r="E62" s="48">
        <v>559425</v>
      </c>
      <c r="F62" s="49">
        <v>1.1189000000000001E-5</v>
      </c>
      <c r="G62" s="58" t="s">
        <v>129</v>
      </c>
      <c r="H62" s="40" t="s">
        <v>131</v>
      </c>
    </row>
    <row r="63" spans="1:8" ht="15" customHeight="1" x14ac:dyDescent="0.2">
      <c r="A63" s="51"/>
      <c r="B63" s="51"/>
      <c r="C63" s="52" t="s">
        <v>130</v>
      </c>
      <c r="D63" s="51"/>
      <c r="E63" s="51" t="s">
        <v>131</v>
      </c>
      <c r="F63" s="57" t="s">
        <v>133</v>
      </c>
      <c r="G63" s="54">
        <v>0</v>
      </c>
      <c r="H63" s="40" t="s">
        <v>131</v>
      </c>
    </row>
    <row r="64" spans="1:8" ht="15" customHeight="1" x14ac:dyDescent="0.2">
      <c r="A64" s="51"/>
      <c r="B64" s="51"/>
      <c r="C64" s="55"/>
      <c r="D64" s="51"/>
      <c r="E64" s="51"/>
      <c r="F64" s="56"/>
      <c r="G64" s="56"/>
      <c r="H64" s="40" t="s">
        <v>131</v>
      </c>
    </row>
    <row r="65" spans="1:8" ht="15" customHeight="1" x14ac:dyDescent="0.2">
      <c r="A65" s="51"/>
      <c r="B65" s="51"/>
      <c r="C65" s="52" t="s">
        <v>135</v>
      </c>
      <c r="D65" s="51"/>
      <c r="E65" s="51"/>
      <c r="F65" s="51"/>
      <c r="G65" s="51"/>
      <c r="H65" s="40" t="s">
        <v>131</v>
      </c>
    </row>
    <row r="66" spans="1:8" ht="15" customHeight="1" x14ac:dyDescent="0.2">
      <c r="A66" s="51"/>
      <c r="B66" s="51"/>
      <c r="C66" s="52" t="s">
        <v>130</v>
      </c>
      <c r="D66" s="51"/>
      <c r="E66" s="51" t="s">
        <v>131</v>
      </c>
      <c r="F66" s="57" t="s">
        <v>133</v>
      </c>
      <c r="G66" s="54">
        <v>0</v>
      </c>
      <c r="H66" s="40" t="s">
        <v>131</v>
      </c>
    </row>
    <row r="67" spans="1:8" ht="15" customHeight="1" x14ac:dyDescent="0.2">
      <c r="A67" s="51"/>
      <c r="B67" s="51"/>
      <c r="C67" s="55"/>
      <c r="D67" s="51"/>
      <c r="E67" s="51"/>
      <c r="F67" s="56"/>
      <c r="G67" s="56"/>
      <c r="H67" s="40" t="s">
        <v>131</v>
      </c>
    </row>
    <row r="68" spans="1:8" ht="15" customHeight="1" x14ac:dyDescent="0.2">
      <c r="A68" s="51"/>
      <c r="B68" s="51"/>
      <c r="C68" s="52" t="s">
        <v>136</v>
      </c>
      <c r="D68" s="51"/>
      <c r="E68" s="51"/>
      <c r="F68" s="56"/>
      <c r="G68" s="56"/>
      <c r="H68" s="40" t="s">
        <v>131</v>
      </c>
    </row>
    <row r="69" spans="1:8" ht="15" customHeight="1" x14ac:dyDescent="0.2">
      <c r="A69" s="51"/>
      <c r="B69" s="51"/>
      <c r="C69" s="52" t="s">
        <v>130</v>
      </c>
      <c r="D69" s="51"/>
      <c r="E69" s="51" t="s">
        <v>131</v>
      </c>
      <c r="F69" s="57" t="s">
        <v>133</v>
      </c>
      <c r="G69" s="54">
        <v>0</v>
      </c>
      <c r="H69" s="40" t="s">
        <v>131</v>
      </c>
    </row>
    <row r="70" spans="1:8" ht="15" customHeight="1" x14ac:dyDescent="0.2">
      <c r="A70" s="51"/>
      <c r="B70" s="51"/>
      <c r="C70" s="55"/>
      <c r="D70" s="51"/>
      <c r="E70" s="51"/>
      <c r="F70" s="56"/>
      <c r="G70" s="56"/>
      <c r="H70" s="40" t="s">
        <v>131</v>
      </c>
    </row>
    <row r="71" spans="1:8" ht="15" customHeight="1" x14ac:dyDescent="0.2">
      <c r="A71" s="51"/>
      <c r="B71" s="51"/>
      <c r="C71" s="52" t="s">
        <v>137</v>
      </c>
      <c r="D71" s="51"/>
      <c r="E71" s="51"/>
      <c r="F71" s="56"/>
      <c r="G71" s="56"/>
      <c r="H71" s="40" t="s">
        <v>131</v>
      </c>
    </row>
    <row r="72" spans="1:8" ht="15" customHeight="1" x14ac:dyDescent="0.2">
      <c r="A72" s="51"/>
      <c r="B72" s="51"/>
      <c r="C72" s="52" t="s">
        <v>130</v>
      </c>
      <c r="D72" s="51"/>
      <c r="E72" s="51" t="s">
        <v>131</v>
      </c>
      <c r="F72" s="57" t="s">
        <v>133</v>
      </c>
      <c r="G72" s="54">
        <v>0</v>
      </c>
      <c r="H72" s="40" t="s">
        <v>131</v>
      </c>
    </row>
    <row r="73" spans="1:8" ht="15" customHeight="1" x14ac:dyDescent="0.2">
      <c r="A73" s="51"/>
      <c r="B73" s="51"/>
      <c r="C73" s="55"/>
      <c r="D73" s="51"/>
      <c r="E73" s="51"/>
      <c r="F73" s="56"/>
      <c r="G73" s="56"/>
      <c r="H73" s="40" t="s">
        <v>131</v>
      </c>
    </row>
    <row r="74" spans="1:8" ht="15" customHeight="1" x14ac:dyDescent="0.2">
      <c r="A74" s="51"/>
      <c r="B74" s="51"/>
      <c r="C74" s="52" t="s">
        <v>138</v>
      </c>
      <c r="D74" s="51"/>
      <c r="E74" s="51"/>
      <c r="F74" s="53">
        <v>94259.409261188994</v>
      </c>
      <c r="G74" s="54">
        <v>0.94538982999999999</v>
      </c>
      <c r="H74" s="40" t="s">
        <v>131</v>
      </c>
    </row>
    <row r="75" spans="1:8" ht="15" customHeight="1" x14ac:dyDescent="0.2">
      <c r="A75" s="51"/>
      <c r="B75" s="51"/>
      <c r="C75" s="55"/>
      <c r="D75" s="51"/>
      <c r="E75" s="51"/>
      <c r="F75" s="56"/>
      <c r="G75" s="56"/>
      <c r="H75" s="40" t="s">
        <v>131</v>
      </c>
    </row>
    <row r="76" spans="1:8" ht="15" customHeight="1" x14ac:dyDescent="0.2">
      <c r="A76" s="51"/>
      <c r="B76" s="51"/>
      <c r="C76" s="52" t="s">
        <v>139</v>
      </c>
      <c r="D76" s="51"/>
      <c r="E76" s="51"/>
      <c r="F76" s="56"/>
      <c r="G76" s="56"/>
      <c r="H76" s="40" t="s">
        <v>131</v>
      </c>
    </row>
    <row r="77" spans="1:8" ht="15" customHeight="1" x14ac:dyDescent="0.2">
      <c r="A77" s="51"/>
      <c r="B77" s="51"/>
      <c r="C77" s="52" t="s">
        <v>10</v>
      </c>
      <c r="D77" s="51"/>
      <c r="E77" s="51"/>
      <c r="F77" s="56"/>
      <c r="G77" s="56"/>
      <c r="H77" s="40" t="s">
        <v>131</v>
      </c>
    </row>
    <row r="78" spans="1:8" ht="15" customHeight="1" x14ac:dyDescent="0.2">
      <c r="A78" s="51"/>
      <c r="B78" s="51"/>
      <c r="C78" s="52" t="s">
        <v>130</v>
      </c>
      <c r="D78" s="51"/>
      <c r="E78" s="51" t="s">
        <v>131</v>
      </c>
      <c r="F78" s="57" t="s">
        <v>133</v>
      </c>
      <c r="G78" s="54">
        <v>0</v>
      </c>
      <c r="H78" s="40" t="s">
        <v>131</v>
      </c>
    </row>
    <row r="79" spans="1:8" ht="15" customHeight="1" x14ac:dyDescent="0.2">
      <c r="A79" s="51"/>
      <c r="B79" s="51"/>
      <c r="C79" s="55"/>
      <c r="D79" s="51"/>
      <c r="E79" s="51"/>
      <c r="F79" s="56"/>
      <c r="G79" s="56"/>
      <c r="H79" s="40" t="s">
        <v>131</v>
      </c>
    </row>
    <row r="80" spans="1:8" ht="15" customHeight="1" x14ac:dyDescent="0.2">
      <c r="A80" s="51"/>
      <c r="B80" s="51"/>
      <c r="C80" s="52" t="s">
        <v>140</v>
      </c>
      <c r="D80" s="51"/>
      <c r="E80" s="51"/>
      <c r="F80" s="51"/>
      <c r="G80" s="51"/>
      <c r="H80" s="40" t="s">
        <v>131</v>
      </c>
    </row>
    <row r="81" spans="1:8" ht="15" customHeight="1" x14ac:dyDescent="0.2">
      <c r="A81" s="51"/>
      <c r="B81" s="51"/>
      <c r="C81" s="52" t="s">
        <v>130</v>
      </c>
      <c r="D81" s="51"/>
      <c r="E81" s="51" t="s">
        <v>131</v>
      </c>
      <c r="F81" s="57" t="s">
        <v>133</v>
      </c>
      <c r="G81" s="54">
        <v>0</v>
      </c>
      <c r="H81" s="40" t="s">
        <v>131</v>
      </c>
    </row>
    <row r="82" spans="1:8" ht="15" customHeight="1" x14ac:dyDescent="0.2">
      <c r="A82" s="51"/>
      <c r="B82" s="51"/>
      <c r="C82" s="55"/>
      <c r="D82" s="51"/>
      <c r="E82" s="51"/>
      <c r="F82" s="56"/>
      <c r="G82" s="56"/>
      <c r="H82" s="40" t="s">
        <v>131</v>
      </c>
    </row>
    <row r="83" spans="1:8" ht="15" customHeight="1" x14ac:dyDescent="0.2">
      <c r="A83" s="51"/>
      <c r="B83" s="51"/>
      <c r="C83" s="52" t="s">
        <v>141</v>
      </c>
      <c r="D83" s="51"/>
      <c r="E83" s="51"/>
      <c r="F83" s="51"/>
      <c r="G83" s="51"/>
      <c r="H83" s="40" t="s">
        <v>131</v>
      </c>
    </row>
    <row r="84" spans="1:8" ht="15" customHeight="1" x14ac:dyDescent="0.2">
      <c r="A84" s="51"/>
      <c r="B84" s="51"/>
      <c r="C84" s="52" t="s">
        <v>130</v>
      </c>
      <c r="D84" s="51"/>
      <c r="E84" s="51" t="s">
        <v>131</v>
      </c>
      <c r="F84" s="57" t="s">
        <v>133</v>
      </c>
      <c r="G84" s="54">
        <v>0</v>
      </c>
      <c r="H84" s="40" t="s">
        <v>131</v>
      </c>
    </row>
    <row r="85" spans="1:8" ht="15" customHeight="1" x14ac:dyDescent="0.2">
      <c r="A85" s="51"/>
      <c r="B85" s="51"/>
      <c r="C85" s="55"/>
      <c r="D85" s="51"/>
      <c r="E85" s="51"/>
      <c r="F85" s="56"/>
      <c r="G85" s="56"/>
      <c r="H85" s="40" t="s">
        <v>131</v>
      </c>
    </row>
    <row r="86" spans="1:8" ht="15" customHeight="1" x14ac:dyDescent="0.2">
      <c r="A86" s="51"/>
      <c r="B86" s="51"/>
      <c r="C86" s="52" t="s">
        <v>142</v>
      </c>
      <c r="D86" s="51"/>
      <c r="E86" s="51"/>
      <c r="F86" s="56"/>
      <c r="G86" s="56"/>
      <c r="H86" s="40" t="s">
        <v>131</v>
      </c>
    </row>
    <row r="87" spans="1:8" ht="15" customHeight="1" x14ac:dyDescent="0.2">
      <c r="A87" s="51"/>
      <c r="B87" s="51"/>
      <c r="C87" s="52" t="s">
        <v>130</v>
      </c>
      <c r="D87" s="51"/>
      <c r="E87" s="51" t="s">
        <v>131</v>
      </c>
      <c r="F87" s="57" t="s">
        <v>133</v>
      </c>
      <c r="G87" s="54">
        <v>0</v>
      </c>
      <c r="H87" s="40" t="s">
        <v>131</v>
      </c>
    </row>
    <row r="88" spans="1:8" ht="15" customHeight="1" x14ac:dyDescent="0.2">
      <c r="A88" s="51"/>
      <c r="B88" s="51"/>
      <c r="C88" s="55"/>
      <c r="D88" s="51"/>
      <c r="E88" s="51"/>
      <c r="F88" s="56"/>
      <c r="G88" s="56"/>
      <c r="H88" s="40" t="s">
        <v>131</v>
      </c>
    </row>
    <row r="89" spans="1:8" ht="15" customHeight="1" x14ac:dyDescent="0.2">
      <c r="A89" s="51"/>
      <c r="B89" s="51"/>
      <c r="C89" s="52" t="s">
        <v>143</v>
      </c>
      <c r="D89" s="51"/>
      <c r="E89" s="51"/>
      <c r="F89" s="53">
        <v>0</v>
      </c>
      <c r="G89" s="54">
        <v>0</v>
      </c>
      <c r="H89" s="40" t="s">
        <v>131</v>
      </c>
    </row>
    <row r="90" spans="1:8" ht="15" customHeight="1" x14ac:dyDescent="0.2">
      <c r="A90" s="51"/>
      <c r="B90" s="51"/>
      <c r="C90" s="55"/>
      <c r="D90" s="51"/>
      <c r="E90" s="51"/>
      <c r="F90" s="56"/>
      <c r="G90" s="56"/>
      <c r="H90" s="40" t="s">
        <v>131</v>
      </c>
    </row>
    <row r="91" spans="1:8" ht="15" customHeight="1" x14ac:dyDescent="0.2">
      <c r="A91" s="51"/>
      <c r="B91" s="51"/>
      <c r="C91" s="52" t="s">
        <v>144</v>
      </c>
      <c r="D91" s="51"/>
      <c r="E91" s="51"/>
      <c r="F91" s="56"/>
      <c r="G91" s="56"/>
      <c r="H91" s="40" t="s">
        <v>131</v>
      </c>
    </row>
    <row r="92" spans="1:8" ht="15" customHeight="1" x14ac:dyDescent="0.2">
      <c r="A92" s="51"/>
      <c r="B92" s="51"/>
      <c r="C92" s="52" t="s">
        <v>145</v>
      </c>
      <c r="D92" s="51"/>
      <c r="E92" s="51"/>
      <c r="F92" s="56"/>
      <c r="G92" s="56"/>
      <c r="H92" s="40" t="s">
        <v>131</v>
      </c>
    </row>
    <row r="93" spans="1:8" ht="15" customHeight="1" x14ac:dyDescent="0.2">
      <c r="A93" s="51"/>
      <c r="B93" s="51"/>
      <c r="C93" s="52" t="s">
        <v>130</v>
      </c>
      <c r="D93" s="51"/>
      <c r="E93" s="51" t="s">
        <v>131</v>
      </c>
      <c r="F93" s="57" t="s">
        <v>133</v>
      </c>
      <c r="G93" s="54">
        <v>0</v>
      </c>
      <c r="H93" s="40" t="s">
        <v>131</v>
      </c>
    </row>
    <row r="94" spans="1:8" ht="15" customHeight="1" x14ac:dyDescent="0.2">
      <c r="A94" s="51"/>
      <c r="B94" s="51"/>
      <c r="C94" s="55"/>
      <c r="D94" s="51"/>
      <c r="E94" s="51"/>
      <c r="F94" s="56"/>
      <c r="G94" s="56"/>
      <c r="H94" s="40" t="s">
        <v>131</v>
      </c>
    </row>
    <row r="95" spans="1:8" ht="15" customHeight="1" x14ac:dyDescent="0.2">
      <c r="A95" s="51"/>
      <c r="B95" s="51"/>
      <c r="C95" s="52" t="s">
        <v>146</v>
      </c>
      <c r="D95" s="51"/>
      <c r="E95" s="51"/>
      <c r="F95" s="56"/>
      <c r="G95" s="56"/>
      <c r="H95" s="40" t="s">
        <v>131</v>
      </c>
    </row>
    <row r="96" spans="1:8" ht="15" customHeight="1" x14ac:dyDescent="0.2">
      <c r="A96" s="51"/>
      <c r="B96" s="51"/>
      <c r="C96" s="52" t="s">
        <v>130</v>
      </c>
      <c r="D96" s="51"/>
      <c r="E96" s="51" t="s">
        <v>131</v>
      </c>
      <c r="F96" s="57" t="s">
        <v>133</v>
      </c>
      <c r="G96" s="54">
        <v>0</v>
      </c>
      <c r="H96" s="40" t="s">
        <v>131</v>
      </c>
    </row>
    <row r="97" spans="1:8" ht="15" customHeight="1" x14ac:dyDescent="0.2">
      <c r="A97" s="51"/>
      <c r="B97" s="51"/>
      <c r="C97" s="55"/>
      <c r="D97" s="51"/>
      <c r="E97" s="51"/>
      <c r="F97" s="56"/>
      <c r="G97" s="56"/>
      <c r="H97" s="40" t="s">
        <v>131</v>
      </c>
    </row>
    <row r="98" spans="1:8" ht="15" customHeight="1" x14ac:dyDescent="0.2">
      <c r="A98" s="51"/>
      <c r="B98" s="51"/>
      <c r="C98" s="52" t="s">
        <v>147</v>
      </c>
      <c r="D98" s="51"/>
      <c r="E98" s="51"/>
      <c r="F98" s="56"/>
      <c r="G98" s="56"/>
      <c r="H98" s="40" t="s">
        <v>131</v>
      </c>
    </row>
    <row r="99" spans="1:8" ht="15" customHeight="1" x14ac:dyDescent="0.2">
      <c r="A99" s="51"/>
      <c r="B99" s="51"/>
      <c r="C99" s="52" t="s">
        <v>130</v>
      </c>
      <c r="D99" s="51"/>
      <c r="E99" s="51" t="s">
        <v>131</v>
      </c>
      <c r="F99" s="57" t="s">
        <v>133</v>
      </c>
      <c r="G99" s="54">
        <v>0</v>
      </c>
      <c r="H99" s="40" t="s">
        <v>131</v>
      </c>
    </row>
    <row r="100" spans="1:8" ht="15" customHeight="1" x14ac:dyDescent="0.2">
      <c r="A100" s="51"/>
      <c r="B100" s="51"/>
      <c r="C100" s="55"/>
      <c r="D100" s="51"/>
      <c r="E100" s="51"/>
      <c r="F100" s="56"/>
      <c r="G100" s="56"/>
      <c r="H100" s="40" t="s">
        <v>131</v>
      </c>
    </row>
    <row r="101" spans="1:8" ht="15" customHeight="1" x14ac:dyDescent="0.2">
      <c r="A101" s="51"/>
      <c r="B101" s="51"/>
      <c r="C101" s="52" t="s">
        <v>148</v>
      </c>
      <c r="D101" s="51"/>
      <c r="E101" s="51"/>
      <c r="F101" s="56"/>
      <c r="G101" s="56"/>
      <c r="H101" s="40" t="s">
        <v>131</v>
      </c>
    </row>
    <row r="102" spans="1:8" ht="15" customHeight="1" x14ac:dyDescent="0.2">
      <c r="A102" s="46">
        <v>1</v>
      </c>
      <c r="B102" s="47"/>
      <c r="C102" s="47" t="s">
        <v>149</v>
      </c>
      <c r="D102" s="47"/>
      <c r="E102" s="58"/>
      <c r="F102" s="49">
        <v>5552.6787700160003</v>
      </c>
      <c r="G102" s="50">
        <v>5.5691480000000002E-2</v>
      </c>
      <c r="H102" s="40">
        <v>5.32</v>
      </c>
    </row>
    <row r="103" spans="1:8" ht="15" customHeight="1" x14ac:dyDescent="0.2">
      <c r="A103" s="51"/>
      <c r="B103" s="51"/>
      <c r="C103" s="52" t="s">
        <v>130</v>
      </c>
      <c r="D103" s="51"/>
      <c r="E103" s="51" t="s">
        <v>131</v>
      </c>
      <c r="F103" s="53">
        <v>5552.6787700160003</v>
      </c>
      <c r="G103" s="54">
        <v>5.5691480000000002E-2</v>
      </c>
      <c r="H103" s="40" t="s">
        <v>131</v>
      </c>
    </row>
    <row r="104" spans="1:8" ht="15" customHeight="1" x14ac:dyDescent="0.2">
      <c r="A104" s="51"/>
      <c r="B104" s="51"/>
      <c r="C104" s="55"/>
      <c r="D104" s="51"/>
      <c r="E104" s="51"/>
      <c r="F104" s="56"/>
      <c r="G104" s="56"/>
      <c r="H104" s="40" t="s">
        <v>131</v>
      </c>
    </row>
    <row r="105" spans="1:8" ht="15" customHeight="1" x14ac:dyDescent="0.2">
      <c r="A105" s="51"/>
      <c r="B105" s="51"/>
      <c r="C105" s="52" t="s">
        <v>150</v>
      </c>
      <c r="D105" s="51"/>
      <c r="E105" s="51"/>
      <c r="F105" s="53">
        <v>5552.6787700160003</v>
      </c>
      <c r="G105" s="54">
        <v>5.5691480000000002E-2</v>
      </c>
      <c r="H105" s="40" t="s">
        <v>131</v>
      </c>
    </row>
    <row r="106" spans="1:8" ht="15" customHeight="1" x14ac:dyDescent="0.2">
      <c r="A106" s="51"/>
      <c r="B106" s="51"/>
      <c r="C106" s="56"/>
      <c r="D106" s="51"/>
      <c r="E106" s="51"/>
      <c r="F106" s="51"/>
      <c r="G106" s="51"/>
      <c r="H106" s="40" t="s">
        <v>131</v>
      </c>
    </row>
    <row r="107" spans="1:8" ht="15" customHeight="1" x14ac:dyDescent="0.2">
      <c r="A107" s="51"/>
      <c r="B107" s="51"/>
      <c r="C107" s="52" t="s">
        <v>151</v>
      </c>
      <c r="D107" s="51"/>
      <c r="E107" s="51"/>
      <c r="F107" s="51"/>
      <c r="G107" s="51"/>
      <c r="H107" s="40" t="s">
        <v>131</v>
      </c>
    </row>
    <row r="108" spans="1:8" ht="15" customHeight="1" x14ac:dyDescent="0.2">
      <c r="A108" s="51"/>
      <c r="B108" s="51"/>
      <c r="C108" s="52" t="s">
        <v>152</v>
      </c>
      <c r="D108" s="51"/>
      <c r="E108" s="51"/>
      <c r="F108" s="51"/>
      <c r="G108" s="51"/>
      <c r="H108" s="40" t="s">
        <v>131</v>
      </c>
    </row>
    <row r="109" spans="1:8" ht="15" customHeight="1" x14ac:dyDescent="0.2">
      <c r="A109" s="51"/>
      <c r="B109" s="51"/>
      <c r="C109" s="52" t="s">
        <v>130</v>
      </c>
      <c r="D109" s="51"/>
      <c r="E109" s="51" t="s">
        <v>131</v>
      </c>
      <c r="F109" s="57" t="s">
        <v>133</v>
      </c>
      <c r="G109" s="54">
        <v>0</v>
      </c>
      <c r="H109" s="40" t="s">
        <v>131</v>
      </c>
    </row>
    <row r="110" spans="1:8" ht="15" customHeight="1" x14ac:dyDescent="0.2">
      <c r="A110" s="51"/>
      <c r="B110" s="51"/>
      <c r="C110" s="55"/>
      <c r="D110" s="51"/>
      <c r="E110" s="51"/>
      <c r="F110" s="56"/>
      <c r="G110" s="56"/>
      <c r="H110" s="40" t="s">
        <v>131</v>
      </c>
    </row>
    <row r="111" spans="1:8" ht="15" customHeight="1" x14ac:dyDescent="0.2">
      <c r="A111" s="51"/>
      <c r="B111" s="51"/>
      <c r="C111" s="52" t="s">
        <v>153</v>
      </c>
      <c r="D111" s="51"/>
      <c r="E111" s="51"/>
      <c r="F111" s="51"/>
      <c r="G111" s="51"/>
      <c r="H111" s="40" t="s">
        <v>131</v>
      </c>
    </row>
    <row r="112" spans="1:8" ht="15" customHeight="1" x14ac:dyDescent="0.2">
      <c r="A112" s="51"/>
      <c r="B112" s="51"/>
      <c r="C112" s="52" t="s">
        <v>154</v>
      </c>
      <c r="D112" s="51"/>
      <c r="E112" s="51"/>
      <c r="F112" s="51"/>
      <c r="G112" s="51"/>
      <c r="H112" s="40" t="s">
        <v>131</v>
      </c>
    </row>
    <row r="113" spans="1:17" ht="15" customHeight="1" x14ac:dyDescent="0.2">
      <c r="A113" s="51"/>
      <c r="B113" s="51"/>
      <c r="C113" s="52" t="s">
        <v>130</v>
      </c>
      <c r="D113" s="51"/>
      <c r="E113" s="51" t="s">
        <v>131</v>
      </c>
      <c r="F113" s="57" t="s">
        <v>133</v>
      </c>
      <c r="G113" s="54">
        <v>0</v>
      </c>
      <c r="H113" s="40" t="s">
        <v>131</v>
      </c>
    </row>
    <row r="114" spans="1:17" ht="15" customHeight="1" x14ac:dyDescent="0.2">
      <c r="A114" s="51"/>
      <c r="B114" s="51"/>
      <c r="C114" s="55"/>
      <c r="D114" s="51"/>
      <c r="E114" s="51"/>
      <c r="F114" s="56"/>
      <c r="G114" s="56"/>
      <c r="H114" s="40" t="s">
        <v>131</v>
      </c>
    </row>
    <row r="115" spans="1:17" ht="15" customHeight="1" x14ac:dyDescent="0.2">
      <c r="A115" s="51"/>
      <c r="B115" s="51"/>
      <c r="C115" s="52" t="s">
        <v>155</v>
      </c>
      <c r="D115" s="51"/>
      <c r="E115" s="51"/>
      <c r="F115" s="56"/>
      <c r="G115" s="56"/>
      <c r="H115" s="40" t="s">
        <v>131</v>
      </c>
    </row>
    <row r="116" spans="1:17" ht="15" customHeight="1" x14ac:dyDescent="0.2">
      <c r="A116" s="51"/>
      <c r="B116" s="51"/>
      <c r="C116" s="52" t="s">
        <v>130</v>
      </c>
      <c r="D116" s="51"/>
      <c r="E116" s="51" t="s">
        <v>131</v>
      </c>
      <c r="F116" s="57" t="s">
        <v>133</v>
      </c>
      <c r="G116" s="54">
        <v>0</v>
      </c>
      <c r="H116" s="40" t="s">
        <v>131</v>
      </c>
    </row>
    <row r="117" spans="1:17" ht="15" customHeight="1" x14ac:dyDescent="0.2">
      <c r="A117" s="51"/>
      <c r="B117" s="51"/>
      <c r="C117" s="55"/>
      <c r="D117" s="51"/>
      <c r="E117" s="51"/>
      <c r="F117" s="56"/>
      <c r="G117" s="56"/>
      <c r="H117" s="40" t="s">
        <v>131</v>
      </c>
    </row>
    <row r="118" spans="1:17" ht="15" customHeight="1" x14ac:dyDescent="0.2">
      <c r="A118" s="58"/>
      <c r="B118" s="47"/>
      <c r="C118" s="47" t="s">
        <v>156</v>
      </c>
      <c r="D118" s="47"/>
      <c r="E118" s="58"/>
      <c r="F118" s="49">
        <v>-107.81107483</v>
      </c>
      <c r="G118" s="50">
        <v>-1.08131E-3</v>
      </c>
      <c r="H118" s="40" t="s">
        <v>131</v>
      </c>
    </row>
    <row r="119" spans="1:17" ht="15" customHeight="1" x14ac:dyDescent="0.2">
      <c r="A119" s="55"/>
      <c r="B119" s="55"/>
      <c r="C119" s="52" t="s">
        <v>157</v>
      </c>
      <c r="D119" s="56"/>
      <c r="E119" s="56"/>
      <c r="F119" s="53">
        <v>99704.276956375004</v>
      </c>
      <c r="G119" s="59">
        <v>1</v>
      </c>
      <c r="H119" s="40" t="s">
        <v>131</v>
      </c>
    </row>
    <row r="120" spans="1:17" ht="12.75" customHeight="1" x14ac:dyDescent="0.2">
      <c r="A120" s="60"/>
      <c r="B120" s="60"/>
      <c r="C120" s="61"/>
      <c r="D120" s="62"/>
      <c r="E120" s="62"/>
      <c r="F120" s="63"/>
      <c r="G120" s="64"/>
      <c r="H120" s="65"/>
    </row>
    <row r="121" spans="1:17" ht="12.75" x14ac:dyDescent="0.2">
      <c r="A121" s="60"/>
      <c r="B121" s="259" t="s">
        <v>933</v>
      </c>
      <c r="C121" s="259"/>
      <c r="D121" s="259"/>
      <c r="E121" s="259"/>
      <c r="F121" s="259"/>
      <c r="G121" s="259"/>
      <c r="H121" s="259"/>
      <c r="J121" s="67"/>
    </row>
    <row r="122" spans="1:17" ht="12.75" x14ac:dyDescent="0.2">
      <c r="A122" s="60"/>
      <c r="B122" s="259" t="s">
        <v>934</v>
      </c>
      <c r="C122" s="259"/>
      <c r="D122" s="259"/>
      <c r="E122" s="259"/>
      <c r="F122" s="259"/>
      <c r="G122" s="259"/>
      <c r="H122" s="259"/>
      <c r="J122" s="67"/>
    </row>
    <row r="123" spans="1:17" ht="12.75" x14ac:dyDescent="0.2">
      <c r="A123" s="60"/>
      <c r="B123" s="259" t="s">
        <v>935</v>
      </c>
      <c r="C123" s="259"/>
      <c r="D123" s="259"/>
      <c r="E123" s="259"/>
      <c r="F123" s="259"/>
      <c r="G123" s="259"/>
      <c r="H123" s="259"/>
      <c r="J123" s="67"/>
    </row>
    <row r="124" spans="1:17" s="69" customFormat="1" ht="52.5" customHeight="1" x14ac:dyDescent="0.25">
      <c r="A124" s="68"/>
      <c r="B124" s="263" t="s">
        <v>936</v>
      </c>
      <c r="C124" s="263"/>
      <c r="D124" s="263"/>
      <c r="E124" s="263"/>
      <c r="F124" s="263"/>
      <c r="G124" s="263"/>
      <c r="H124" s="263"/>
      <c r="I124"/>
      <c r="J124" s="67"/>
      <c r="K124"/>
      <c r="L124"/>
      <c r="M124"/>
      <c r="N124"/>
      <c r="O124"/>
      <c r="P124"/>
      <c r="Q124"/>
    </row>
    <row r="125" spans="1:17" ht="12.75" x14ac:dyDescent="0.2">
      <c r="A125" s="60"/>
      <c r="B125" s="259" t="s">
        <v>937</v>
      </c>
      <c r="C125" s="259"/>
      <c r="D125" s="259"/>
      <c r="E125" s="259"/>
      <c r="F125" s="259"/>
      <c r="G125" s="259"/>
      <c r="H125" s="259"/>
      <c r="J125" s="67"/>
    </row>
    <row r="126" spans="1:17" ht="24.75" customHeight="1" x14ac:dyDescent="0.2">
      <c r="A126" s="60"/>
      <c r="B126" s="264" t="s">
        <v>938</v>
      </c>
      <c r="C126" s="259"/>
      <c r="D126" s="259"/>
      <c r="E126" s="259"/>
      <c r="F126" s="259"/>
      <c r="G126" s="259"/>
      <c r="H126" s="259"/>
      <c r="J126" s="67"/>
    </row>
    <row r="127" spans="1:17" ht="12.75" x14ac:dyDescent="0.2">
      <c r="A127" s="60"/>
      <c r="B127" s="60"/>
      <c r="C127" s="60"/>
      <c r="D127" s="62"/>
      <c r="E127" s="62"/>
      <c r="F127" s="62"/>
      <c r="G127" s="62"/>
    </row>
    <row r="128" spans="1:17" ht="12.75" x14ac:dyDescent="0.2">
      <c r="A128" s="60"/>
      <c r="B128" s="260" t="s">
        <v>158</v>
      </c>
      <c r="C128" s="261"/>
      <c r="D128" s="262"/>
      <c r="E128" s="70"/>
      <c r="F128" s="62"/>
      <c r="G128" s="62"/>
    </row>
    <row r="129" spans="1:10" ht="27.75" customHeight="1" x14ac:dyDescent="0.2">
      <c r="A129" s="60"/>
      <c r="B129" s="254" t="s">
        <v>159</v>
      </c>
      <c r="C129" s="255"/>
      <c r="D129" s="71" t="s">
        <v>160</v>
      </c>
      <c r="E129" s="70"/>
      <c r="F129" s="62"/>
      <c r="G129" s="62"/>
    </row>
    <row r="130" spans="1:10" ht="12.75" customHeight="1" x14ac:dyDescent="0.2">
      <c r="A130" s="60"/>
      <c r="B130" s="254" t="s">
        <v>939</v>
      </c>
      <c r="C130" s="255"/>
      <c r="D130" s="71" t="str">
        <f>"Rs. "&amp;TEXT(F62,"0.00")&amp;" lacs/ "&amp;IF(ROUND((G63*100),2) = 0,"#",(TEXT((G63*100),"0.00")&amp;"%"))</f>
        <v>Rs. 0.00 lacs/ #</v>
      </c>
      <c r="E130" s="70"/>
      <c r="F130" s="62"/>
      <c r="G130" s="62"/>
    </row>
    <row r="131" spans="1:10" ht="12.75" x14ac:dyDescent="0.2">
      <c r="A131" s="60"/>
      <c r="B131" s="254" t="s">
        <v>161</v>
      </c>
      <c r="C131" s="255"/>
      <c r="D131" s="72" t="s">
        <v>131</v>
      </c>
      <c r="E131" s="70"/>
      <c r="F131" s="62"/>
      <c r="G131" s="62"/>
    </row>
    <row r="132" spans="1:10" ht="12.75" x14ac:dyDescent="0.2">
      <c r="A132" s="73"/>
      <c r="B132" s="74" t="s">
        <v>131</v>
      </c>
      <c r="C132" s="74" t="s">
        <v>940</v>
      </c>
      <c r="D132" s="74" t="s">
        <v>162</v>
      </c>
      <c r="E132" s="73"/>
      <c r="F132" s="73"/>
      <c r="G132" s="73"/>
      <c r="H132" s="73"/>
      <c r="J132" s="67"/>
    </row>
    <row r="133" spans="1:10" ht="12.75" x14ac:dyDescent="0.2">
      <c r="A133" s="73"/>
      <c r="B133" s="75" t="s">
        <v>163</v>
      </c>
      <c r="C133" s="76">
        <v>46142</v>
      </c>
      <c r="D133" s="76">
        <v>46173</v>
      </c>
      <c r="E133" s="73"/>
      <c r="F133" s="73"/>
      <c r="G133" s="73"/>
      <c r="J133" s="67"/>
    </row>
    <row r="134" spans="1:10" ht="15" customHeight="1" x14ac:dyDescent="0.2">
      <c r="A134" s="77"/>
      <c r="B134" s="78" t="s">
        <v>164</v>
      </c>
      <c r="C134" s="79">
        <v>109.90309999999999</v>
      </c>
      <c r="D134" s="79">
        <v>110.78700000000001</v>
      </c>
      <c r="E134" s="77"/>
      <c r="F134" s="80"/>
      <c r="G134" s="81"/>
    </row>
    <row r="135" spans="1:10" ht="15" customHeight="1" x14ac:dyDescent="0.2">
      <c r="A135" s="77"/>
      <c r="B135" s="78" t="s">
        <v>941</v>
      </c>
      <c r="C135" s="79">
        <v>63.279000000000003</v>
      </c>
      <c r="D135" s="79">
        <v>63.787999999999997</v>
      </c>
      <c r="E135" s="77"/>
      <c r="F135" s="80"/>
      <c r="G135" s="81"/>
    </row>
    <row r="136" spans="1:10" ht="15" customHeight="1" x14ac:dyDescent="0.2">
      <c r="A136" s="77"/>
      <c r="B136" s="78" t="s">
        <v>165</v>
      </c>
      <c r="C136" s="79">
        <v>102.3635</v>
      </c>
      <c r="D136" s="79">
        <v>103.1378</v>
      </c>
      <c r="E136" s="77"/>
      <c r="F136" s="80"/>
      <c r="G136" s="81"/>
    </row>
    <row r="137" spans="1:10" ht="15" customHeight="1" x14ac:dyDescent="0.2">
      <c r="A137" s="77"/>
      <c r="B137" s="78" t="s">
        <v>942</v>
      </c>
      <c r="C137" s="79">
        <v>58.622599999999998</v>
      </c>
      <c r="D137" s="79">
        <v>59.066000000000003</v>
      </c>
      <c r="E137" s="77"/>
      <c r="F137" s="80"/>
      <c r="G137" s="81"/>
    </row>
    <row r="138" spans="1:10" ht="15" customHeight="1" x14ac:dyDescent="0.2">
      <c r="A138" s="77"/>
      <c r="B138" s="77"/>
      <c r="C138" s="77"/>
      <c r="D138" s="77"/>
      <c r="E138" s="77"/>
      <c r="F138" s="77"/>
      <c r="G138" s="77"/>
    </row>
    <row r="139" spans="1:10" ht="12.75" x14ac:dyDescent="0.2">
      <c r="A139" s="73"/>
      <c r="B139" s="254" t="s">
        <v>943</v>
      </c>
      <c r="C139" s="255"/>
      <c r="D139" s="71" t="s">
        <v>160</v>
      </c>
      <c r="E139" s="73"/>
      <c r="F139" s="73"/>
      <c r="G139" s="73"/>
    </row>
    <row r="140" spans="1:10" ht="12.75" x14ac:dyDescent="0.2">
      <c r="A140" s="73"/>
      <c r="B140" s="159"/>
      <c r="C140" s="159"/>
      <c r="D140" s="160"/>
      <c r="E140" s="73"/>
      <c r="F140" s="66"/>
      <c r="G140" s="85"/>
    </row>
    <row r="141" spans="1:10" ht="12.75" x14ac:dyDescent="0.2">
      <c r="A141" s="73"/>
      <c r="B141" s="254" t="s">
        <v>167</v>
      </c>
      <c r="C141" s="255"/>
      <c r="D141" s="71" t="s">
        <v>160</v>
      </c>
      <c r="E141" s="83"/>
      <c r="F141" s="73"/>
      <c r="G141" s="73"/>
      <c r="J141" s="67"/>
    </row>
    <row r="142" spans="1:10" ht="12.75" x14ac:dyDescent="0.2">
      <c r="A142" s="73"/>
      <c r="B142" s="254" t="s">
        <v>168</v>
      </c>
      <c r="C142" s="255"/>
      <c r="D142" s="71" t="s">
        <v>160</v>
      </c>
      <c r="E142" s="83"/>
      <c r="F142" s="73"/>
      <c r="G142" s="73"/>
      <c r="J142" s="67"/>
    </row>
    <row r="143" spans="1:10" ht="12.75" x14ac:dyDescent="0.2">
      <c r="A143" s="73"/>
      <c r="B143" s="254" t="s">
        <v>169</v>
      </c>
      <c r="C143" s="255"/>
      <c r="D143" s="71" t="s">
        <v>160</v>
      </c>
      <c r="E143" s="83"/>
      <c r="F143" s="73"/>
      <c r="G143" s="73"/>
      <c r="J143" s="67"/>
    </row>
    <row r="144" spans="1:10" ht="12.75" x14ac:dyDescent="0.2">
      <c r="A144" s="73"/>
      <c r="B144" s="254" t="s">
        <v>170</v>
      </c>
      <c r="C144" s="255"/>
      <c r="D144" s="84">
        <v>0.13384079717576106</v>
      </c>
      <c r="E144" s="73"/>
      <c r="F144" s="66"/>
      <c r="G144" s="85"/>
      <c r="J144" s="67"/>
    </row>
    <row r="145" spans="2:10" ht="12.75" x14ac:dyDescent="0.2">
      <c r="J145" s="67"/>
    </row>
    <row r="146" spans="2:10" ht="12.75" x14ac:dyDescent="0.2">
      <c r="B146" s="256" t="s">
        <v>944</v>
      </c>
      <c r="C146" s="256"/>
    </row>
    <row r="147" spans="2:10" ht="12.75" x14ac:dyDescent="0.2"/>
    <row r="148" spans="2:10" ht="153.75" customHeight="1" x14ac:dyDescent="0.2"/>
    <row r="149" spans="2:10" ht="12.75" x14ac:dyDescent="0.2"/>
    <row r="150" spans="2:10" ht="12.75" x14ac:dyDescent="0.2"/>
    <row r="151" spans="2:10" ht="12.75" x14ac:dyDescent="0.2">
      <c r="B151" s="86" t="s">
        <v>945</v>
      </c>
      <c r="C151" s="87"/>
      <c r="D151" s="86"/>
    </row>
    <row r="152" spans="2:10" ht="12.75" x14ac:dyDescent="0.2">
      <c r="B152" s="86" t="s">
        <v>946</v>
      </c>
      <c r="D152" s="86"/>
    </row>
    <row r="153" spans="2:10" ht="165" customHeight="1" x14ac:dyDescent="0.2"/>
    <row r="154" spans="2:10" ht="12.75" x14ac:dyDescent="0.2"/>
    <row r="155" spans="2:10" ht="12.75" x14ac:dyDescent="0.2">
      <c r="J155" s="37"/>
    </row>
    <row r="156" spans="2:10" ht="12.75" x14ac:dyDescent="0.2">
      <c r="J156" s="37"/>
    </row>
    <row r="157" spans="2:10" ht="12.75" x14ac:dyDescent="0.2">
      <c r="J157" s="37"/>
    </row>
    <row r="158" spans="2:10" ht="12.75" x14ac:dyDescent="0.2"/>
    <row r="159" spans="2:10" ht="12.75" x14ac:dyDescent="0.2"/>
    <row r="160" spans="2:10" ht="12.75" x14ac:dyDescent="0.2"/>
    <row r="161" customFormat="1" ht="12.75" x14ac:dyDescent="0.2"/>
    <row r="162" customFormat="1" ht="12.75" x14ac:dyDescent="0.2"/>
    <row r="163" customFormat="1" ht="12.75" x14ac:dyDescent="0.2"/>
    <row r="164" customFormat="1" ht="12.75" x14ac:dyDescent="0.2"/>
    <row r="165" customFormat="1" ht="14.25" customHeight="1" x14ac:dyDescent="0.2"/>
    <row r="166" customFormat="1" ht="12.75" x14ac:dyDescent="0.2"/>
  </sheetData>
  <mergeCells count="19">
    <mergeCell ref="A1:H1"/>
    <mergeCell ref="A2:H2"/>
    <mergeCell ref="A3:H3"/>
    <mergeCell ref="B139:C139"/>
    <mergeCell ref="B143:C143"/>
    <mergeCell ref="B121:H121"/>
    <mergeCell ref="B122:H122"/>
    <mergeCell ref="B123:H123"/>
    <mergeCell ref="B124:H124"/>
    <mergeCell ref="B125:H125"/>
    <mergeCell ref="B126:H126"/>
    <mergeCell ref="B128:D128"/>
    <mergeCell ref="B129:C129"/>
    <mergeCell ref="B130:C130"/>
    <mergeCell ref="B131:C131"/>
    <mergeCell ref="B141:C141"/>
    <mergeCell ref="B142:C142"/>
    <mergeCell ref="B146:C146"/>
    <mergeCell ref="B144:C144"/>
  </mergeCells>
  <hyperlinks>
    <hyperlink ref="I1" location="Index!B2" display="Index" xr:uid="{DB7C0A90-F541-458D-985F-7F655590129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CB46-64E8-4C43-9B28-E57699116A52}">
  <sheetPr>
    <outlinePr summaryBelow="0" summaryRight="0"/>
  </sheetPr>
  <dimension ref="A1:Q207"/>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783</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784</v>
      </c>
      <c r="C7" s="47" t="s">
        <v>785</v>
      </c>
      <c r="D7" s="47" t="s">
        <v>22</v>
      </c>
      <c r="E7" s="48">
        <v>14743</v>
      </c>
      <c r="F7" s="49">
        <v>217.51822200000001</v>
      </c>
      <c r="G7" s="50">
        <v>1.560798E-2</v>
      </c>
      <c r="H7" s="40" t="s">
        <v>131</v>
      </c>
    </row>
    <row r="8" spans="1:9" x14ac:dyDescent="0.2">
      <c r="A8" s="46">
        <v>2</v>
      </c>
      <c r="B8" s="47" t="s">
        <v>786</v>
      </c>
      <c r="C8" s="47" t="s">
        <v>787</v>
      </c>
      <c r="D8" s="47" t="s">
        <v>22</v>
      </c>
      <c r="E8" s="48">
        <v>83095</v>
      </c>
      <c r="F8" s="49">
        <v>202.22830149999999</v>
      </c>
      <c r="G8" s="50">
        <v>1.451085E-2</v>
      </c>
      <c r="H8" s="40" t="s">
        <v>131</v>
      </c>
    </row>
    <row r="9" spans="1:9" x14ac:dyDescent="0.2">
      <c r="A9" s="46">
        <v>3</v>
      </c>
      <c r="B9" s="47" t="s">
        <v>788</v>
      </c>
      <c r="C9" s="47" t="s">
        <v>789</v>
      </c>
      <c r="D9" s="47" t="s">
        <v>790</v>
      </c>
      <c r="E9" s="48">
        <v>6827</v>
      </c>
      <c r="F9" s="49">
        <v>200.53629799999999</v>
      </c>
      <c r="G9" s="50">
        <v>1.438944E-2</v>
      </c>
      <c r="H9" s="40" t="s">
        <v>131</v>
      </c>
    </row>
    <row r="10" spans="1:9" x14ac:dyDescent="0.2">
      <c r="A10" s="46">
        <v>4</v>
      </c>
      <c r="B10" s="47" t="s">
        <v>791</v>
      </c>
      <c r="C10" s="47" t="s">
        <v>792</v>
      </c>
      <c r="D10" s="47" t="s">
        <v>22</v>
      </c>
      <c r="E10" s="48">
        <v>12788</v>
      </c>
      <c r="F10" s="49">
        <v>193.520804</v>
      </c>
      <c r="G10" s="50">
        <v>1.388605E-2</v>
      </c>
      <c r="H10" s="40" t="s">
        <v>131</v>
      </c>
    </row>
    <row r="11" spans="1:9" x14ac:dyDescent="0.2">
      <c r="A11" s="46">
        <v>5</v>
      </c>
      <c r="B11" s="47" t="s">
        <v>118</v>
      </c>
      <c r="C11" s="47" t="s">
        <v>119</v>
      </c>
      <c r="D11" s="47" t="s">
        <v>31</v>
      </c>
      <c r="E11" s="48">
        <v>4629</v>
      </c>
      <c r="F11" s="49">
        <v>179.239509</v>
      </c>
      <c r="G11" s="50">
        <v>1.2861300000000001E-2</v>
      </c>
      <c r="H11" s="40" t="s">
        <v>131</v>
      </c>
    </row>
    <row r="12" spans="1:9" x14ac:dyDescent="0.2">
      <c r="A12" s="46">
        <v>6</v>
      </c>
      <c r="B12" s="47" t="s">
        <v>793</v>
      </c>
      <c r="C12" s="47" t="s">
        <v>794</v>
      </c>
      <c r="D12" s="47" t="s">
        <v>269</v>
      </c>
      <c r="E12" s="48">
        <v>972</v>
      </c>
      <c r="F12" s="49">
        <v>177.36084</v>
      </c>
      <c r="G12" s="50">
        <v>1.272649E-2</v>
      </c>
      <c r="H12" s="40" t="s">
        <v>131</v>
      </c>
    </row>
    <row r="13" spans="1:9" x14ac:dyDescent="0.2">
      <c r="A13" s="46">
        <v>7</v>
      </c>
      <c r="B13" s="47" t="s">
        <v>795</v>
      </c>
      <c r="C13" s="47" t="s">
        <v>796</v>
      </c>
      <c r="D13" s="47" t="s">
        <v>31</v>
      </c>
      <c r="E13" s="48">
        <v>18540</v>
      </c>
      <c r="F13" s="49">
        <v>170.09522999999999</v>
      </c>
      <c r="G13" s="50">
        <v>1.220515E-2</v>
      </c>
      <c r="H13" s="40" t="s">
        <v>131</v>
      </c>
    </row>
    <row r="14" spans="1:9" x14ac:dyDescent="0.2">
      <c r="A14" s="46">
        <v>8</v>
      </c>
      <c r="B14" s="47" t="s">
        <v>330</v>
      </c>
      <c r="C14" s="47" t="s">
        <v>331</v>
      </c>
      <c r="D14" s="47" t="s">
        <v>301</v>
      </c>
      <c r="E14" s="48">
        <v>32001</v>
      </c>
      <c r="F14" s="49">
        <v>168.96528000000001</v>
      </c>
      <c r="G14" s="50">
        <v>1.2124070000000001E-2</v>
      </c>
      <c r="H14" s="40" t="s">
        <v>131</v>
      </c>
    </row>
    <row r="15" spans="1:9" x14ac:dyDescent="0.2">
      <c r="A15" s="46">
        <v>9</v>
      </c>
      <c r="B15" s="47" t="s">
        <v>51</v>
      </c>
      <c r="C15" s="47" t="s">
        <v>52</v>
      </c>
      <c r="D15" s="47" t="s">
        <v>53</v>
      </c>
      <c r="E15" s="48">
        <v>9213</v>
      </c>
      <c r="F15" s="49">
        <v>166.25779800000001</v>
      </c>
      <c r="G15" s="50">
        <v>1.1929800000000001E-2</v>
      </c>
      <c r="H15" s="40" t="s">
        <v>131</v>
      </c>
    </row>
    <row r="16" spans="1:9" x14ac:dyDescent="0.2">
      <c r="A16" s="46">
        <v>10</v>
      </c>
      <c r="B16" s="47" t="s">
        <v>653</v>
      </c>
      <c r="C16" s="47" t="s">
        <v>654</v>
      </c>
      <c r="D16" s="47" t="s">
        <v>282</v>
      </c>
      <c r="E16" s="48">
        <v>14533</v>
      </c>
      <c r="F16" s="49">
        <v>163.74331100000001</v>
      </c>
      <c r="G16" s="50">
        <v>1.174937E-2</v>
      </c>
      <c r="H16" s="40" t="s">
        <v>131</v>
      </c>
    </row>
    <row r="17" spans="1:8" x14ac:dyDescent="0.2">
      <c r="A17" s="46">
        <v>11</v>
      </c>
      <c r="B17" s="47" t="s">
        <v>797</v>
      </c>
      <c r="C17" s="47" t="s">
        <v>798</v>
      </c>
      <c r="D17" s="47" t="s">
        <v>43</v>
      </c>
      <c r="E17" s="48">
        <v>112103</v>
      </c>
      <c r="F17" s="49">
        <v>163.3789122</v>
      </c>
      <c r="G17" s="50">
        <v>1.1723219999999999E-2</v>
      </c>
      <c r="H17" s="40" t="s">
        <v>131</v>
      </c>
    </row>
    <row r="18" spans="1:8" x14ac:dyDescent="0.2">
      <c r="A18" s="46">
        <v>12</v>
      </c>
      <c r="B18" s="47" t="s">
        <v>799</v>
      </c>
      <c r="C18" s="47" t="s">
        <v>800</v>
      </c>
      <c r="D18" s="47" t="s">
        <v>108</v>
      </c>
      <c r="E18" s="48">
        <v>17194</v>
      </c>
      <c r="F18" s="49">
        <v>161.29691399999999</v>
      </c>
      <c r="G18" s="50">
        <v>1.157383E-2</v>
      </c>
      <c r="H18" s="40" t="s">
        <v>131</v>
      </c>
    </row>
    <row r="19" spans="1:8" x14ac:dyDescent="0.2">
      <c r="A19" s="46">
        <v>13</v>
      </c>
      <c r="B19" s="47" t="s">
        <v>79</v>
      </c>
      <c r="C19" s="47" t="s">
        <v>80</v>
      </c>
      <c r="D19" s="47" t="s">
        <v>31</v>
      </c>
      <c r="E19" s="48">
        <v>4148</v>
      </c>
      <c r="F19" s="49">
        <v>159.44911999999999</v>
      </c>
      <c r="G19" s="50">
        <v>1.144124E-2</v>
      </c>
      <c r="H19" s="40" t="s">
        <v>131</v>
      </c>
    </row>
    <row r="20" spans="1:8" x14ac:dyDescent="0.2">
      <c r="A20" s="46">
        <v>14</v>
      </c>
      <c r="B20" s="47" t="s">
        <v>71</v>
      </c>
      <c r="C20" s="47" t="s">
        <v>72</v>
      </c>
      <c r="D20" s="47" t="s">
        <v>38</v>
      </c>
      <c r="E20" s="48">
        <v>2703</v>
      </c>
      <c r="F20" s="49">
        <v>158.96342999999999</v>
      </c>
      <c r="G20" s="50">
        <v>1.1406390000000001E-2</v>
      </c>
      <c r="H20" s="40" t="s">
        <v>131</v>
      </c>
    </row>
    <row r="21" spans="1:8" x14ac:dyDescent="0.2">
      <c r="A21" s="46">
        <v>15</v>
      </c>
      <c r="B21" s="47" t="s">
        <v>801</v>
      </c>
      <c r="C21" s="47" t="s">
        <v>802</v>
      </c>
      <c r="D21" s="47" t="s">
        <v>282</v>
      </c>
      <c r="E21" s="48">
        <v>25086</v>
      </c>
      <c r="F21" s="49">
        <v>158.781837</v>
      </c>
      <c r="G21" s="50">
        <v>1.139336E-2</v>
      </c>
      <c r="H21" s="40" t="s">
        <v>131</v>
      </c>
    </row>
    <row r="22" spans="1:8" x14ac:dyDescent="0.2">
      <c r="A22" s="46">
        <v>16</v>
      </c>
      <c r="B22" s="47" t="s">
        <v>803</v>
      </c>
      <c r="C22" s="47" t="s">
        <v>804</v>
      </c>
      <c r="D22" s="47" t="s">
        <v>240</v>
      </c>
      <c r="E22" s="48">
        <v>40166</v>
      </c>
      <c r="F22" s="49">
        <v>158.213874</v>
      </c>
      <c r="G22" s="50">
        <v>1.1352610000000001E-2</v>
      </c>
      <c r="H22" s="40" t="s">
        <v>131</v>
      </c>
    </row>
    <row r="23" spans="1:8" x14ac:dyDescent="0.2">
      <c r="A23" s="46">
        <v>17</v>
      </c>
      <c r="B23" s="47" t="s">
        <v>751</v>
      </c>
      <c r="C23" s="47" t="s">
        <v>752</v>
      </c>
      <c r="D23" s="47" t="s">
        <v>229</v>
      </c>
      <c r="E23" s="48">
        <v>3693</v>
      </c>
      <c r="F23" s="49">
        <v>155.99232000000001</v>
      </c>
      <c r="G23" s="50">
        <v>1.11932E-2</v>
      </c>
      <c r="H23" s="40" t="s">
        <v>131</v>
      </c>
    </row>
    <row r="24" spans="1:8" x14ac:dyDescent="0.2">
      <c r="A24" s="46">
        <v>18</v>
      </c>
      <c r="B24" s="47" t="s">
        <v>805</v>
      </c>
      <c r="C24" s="47" t="s">
        <v>806</v>
      </c>
      <c r="D24" s="47" t="s">
        <v>25</v>
      </c>
      <c r="E24" s="48">
        <v>4880</v>
      </c>
      <c r="F24" s="49">
        <v>152.37312</v>
      </c>
      <c r="G24" s="50">
        <v>1.0933500000000001E-2</v>
      </c>
      <c r="H24" s="40" t="s">
        <v>131</v>
      </c>
    </row>
    <row r="25" spans="1:8" x14ac:dyDescent="0.2">
      <c r="A25" s="46">
        <v>19</v>
      </c>
      <c r="B25" s="47" t="s">
        <v>760</v>
      </c>
      <c r="C25" s="47" t="s">
        <v>761</v>
      </c>
      <c r="D25" s="47" t="s">
        <v>205</v>
      </c>
      <c r="E25" s="48">
        <v>14066</v>
      </c>
      <c r="F25" s="49">
        <v>151.589282</v>
      </c>
      <c r="G25" s="50">
        <v>1.087726E-2</v>
      </c>
      <c r="H25" s="40" t="s">
        <v>131</v>
      </c>
    </row>
    <row r="26" spans="1:8" x14ac:dyDescent="0.2">
      <c r="A26" s="46">
        <v>20</v>
      </c>
      <c r="B26" s="47" t="s">
        <v>807</v>
      </c>
      <c r="C26" s="47" t="s">
        <v>808</v>
      </c>
      <c r="D26" s="47" t="s">
        <v>406</v>
      </c>
      <c r="E26" s="48">
        <v>10581</v>
      </c>
      <c r="F26" s="49">
        <v>150.40891500000001</v>
      </c>
      <c r="G26" s="50">
        <v>1.079256E-2</v>
      </c>
      <c r="H26" s="40" t="s">
        <v>131</v>
      </c>
    </row>
    <row r="27" spans="1:8" x14ac:dyDescent="0.2">
      <c r="A27" s="46">
        <v>21</v>
      </c>
      <c r="B27" s="47" t="s">
        <v>713</v>
      </c>
      <c r="C27" s="47" t="s">
        <v>714</v>
      </c>
      <c r="D27" s="47" t="s">
        <v>115</v>
      </c>
      <c r="E27" s="48">
        <v>5600</v>
      </c>
      <c r="F27" s="49">
        <v>149.6096</v>
      </c>
      <c r="G27" s="50">
        <v>1.073521E-2</v>
      </c>
      <c r="H27" s="40" t="s">
        <v>131</v>
      </c>
    </row>
    <row r="28" spans="1:8" x14ac:dyDescent="0.2">
      <c r="A28" s="46">
        <v>22</v>
      </c>
      <c r="B28" s="47" t="s">
        <v>809</v>
      </c>
      <c r="C28" s="47" t="s">
        <v>810</v>
      </c>
      <c r="D28" s="47" t="s">
        <v>43</v>
      </c>
      <c r="E28" s="48">
        <v>407</v>
      </c>
      <c r="F28" s="49">
        <v>149.06375</v>
      </c>
      <c r="G28" s="50">
        <v>1.069604E-2</v>
      </c>
      <c r="H28" s="40" t="s">
        <v>131</v>
      </c>
    </row>
    <row r="29" spans="1:8" x14ac:dyDescent="0.2">
      <c r="A29" s="46">
        <v>23</v>
      </c>
      <c r="B29" s="47" t="s">
        <v>99</v>
      </c>
      <c r="C29" s="47" t="s">
        <v>100</v>
      </c>
      <c r="D29" s="47" t="s">
        <v>101</v>
      </c>
      <c r="E29" s="48">
        <v>90439</v>
      </c>
      <c r="F29" s="49">
        <v>148.78119889999999</v>
      </c>
      <c r="G29" s="50">
        <v>1.0675769999999999E-2</v>
      </c>
      <c r="H29" s="40" t="s">
        <v>131</v>
      </c>
    </row>
    <row r="30" spans="1:8" x14ac:dyDescent="0.2">
      <c r="A30" s="46">
        <v>24</v>
      </c>
      <c r="B30" s="47" t="s">
        <v>93</v>
      </c>
      <c r="C30" s="47" t="s">
        <v>94</v>
      </c>
      <c r="D30" s="47" t="s">
        <v>31</v>
      </c>
      <c r="E30" s="48">
        <v>2020</v>
      </c>
      <c r="F30" s="49">
        <v>146.51060000000001</v>
      </c>
      <c r="G30" s="50">
        <v>1.0512840000000001E-2</v>
      </c>
      <c r="H30" s="40" t="s">
        <v>131</v>
      </c>
    </row>
    <row r="31" spans="1:8" x14ac:dyDescent="0.2">
      <c r="A31" s="46">
        <v>25</v>
      </c>
      <c r="B31" s="47" t="s">
        <v>510</v>
      </c>
      <c r="C31" s="47" t="s">
        <v>511</v>
      </c>
      <c r="D31" s="47" t="s">
        <v>240</v>
      </c>
      <c r="E31" s="48">
        <v>1395</v>
      </c>
      <c r="F31" s="49">
        <v>145.917</v>
      </c>
      <c r="G31" s="50">
        <v>1.047025E-2</v>
      </c>
      <c r="H31" s="40" t="s">
        <v>131</v>
      </c>
    </row>
    <row r="32" spans="1:8" x14ac:dyDescent="0.2">
      <c r="A32" s="46">
        <v>26</v>
      </c>
      <c r="B32" s="47" t="s">
        <v>677</v>
      </c>
      <c r="C32" s="47" t="s">
        <v>678</v>
      </c>
      <c r="D32" s="47" t="s">
        <v>28</v>
      </c>
      <c r="E32" s="48">
        <v>3369</v>
      </c>
      <c r="F32" s="49">
        <v>144.99502200000001</v>
      </c>
      <c r="G32" s="50">
        <v>1.040409E-2</v>
      </c>
      <c r="H32" s="40" t="s">
        <v>131</v>
      </c>
    </row>
    <row r="33" spans="1:8" x14ac:dyDescent="0.2">
      <c r="A33" s="46">
        <v>27</v>
      </c>
      <c r="B33" s="47" t="s">
        <v>11</v>
      </c>
      <c r="C33" s="47" t="s">
        <v>12</v>
      </c>
      <c r="D33" s="47" t="s">
        <v>13</v>
      </c>
      <c r="E33" s="48">
        <v>3542</v>
      </c>
      <c r="F33" s="49">
        <v>144.38963000000001</v>
      </c>
      <c r="G33" s="50">
        <v>1.0360650000000001E-2</v>
      </c>
      <c r="H33" s="40" t="s">
        <v>131</v>
      </c>
    </row>
    <row r="34" spans="1:8" x14ac:dyDescent="0.2">
      <c r="A34" s="46">
        <v>28</v>
      </c>
      <c r="B34" s="47" t="s">
        <v>663</v>
      </c>
      <c r="C34" s="47" t="s">
        <v>664</v>
      </c>
      <c r="D34" s="47" t="s">
        <v>205</v>
      </c>
      <c r="E34" s="48">
        <v>10289</v>
      </c>
      <c r="F34" s="49">
        <v>144.14888999999999</v>
      </c>
      <c r="G34" s="50">
        <v>1.0343379999999999E-2</v>
      </c>
      <c r="H34" s="40" t="s">
        <v>131</v>
      </c>
    </row>
    <row r="35" spans="1:8" x14ac:dyDescent="0.2">
      <c r="A35" s="46">
        <v>29</v>
      </c>
      <c r="B35" s="47" t="s">
        <v>811</v>
      </c>
      <c r="C35" s="47" t="s">
        <v>812</v>
      </c>
      <c r="D35" s="47" t="s">
        <v>174</v>
      </c>
      <c r="E35" s="48">
        <v>5322</v>
      </c>
      <c r="F35" s="49">
        <v>142.326246</v>
      </c>
      <c r="G35" s="50">
        <v>1.0212590000000001E-2</v>
      </c>
      <c r="H35" s="40" t="s">
        <v>131</v>
      </c>
    </row>
    <row r="36" spans="1:8" x14ac:dyDescent="0.2">
      <c r="A36" s="46">
        <v>30</v>
      </c>
      <c r="B36" s="47" t="s">
        <v>813</v>
      </c>
      <c r="C36" s="47" t="s">
        <v>814</v>
      </c>
      <c r="D36" s="47" t="s">
        <v>108</v>
      </c>
      <c r="E36" s="48">
        <v>23856</v>
      </c>
      <c r="F36" s="49">
        <v>140.89353600000001</v>
      </c>
      <c r="G36" s="50">
        <v>1.010979E-2</v>
      </c>
      <c r="H36" s="40" t="s">
        <v>131</v>
      </c>
    </row>
    <row r="37" spans="1:8" x14ac:dyDescent="0.2">
      <c r="A37" s="46">
        <v>31</v>
      </c>
      <c r="B37" s="47" t="s">
        <v>726</v>
      </c>
      <c r="C37" s="47" t="s">
        <v>727</v>
      </c>
      <c r="D37" s="47" t="s">
        <v>122</v>
      </c>
      <c r="E37" s="48">
        <v>10947</v>
      </c>
      <c r="F37" s="49">
        <v>139.90266</v>
      </c>
      <c r="G37" s="50">
        <v>1.0038689999999999E-2</v>
      </c>
      <c r="H37" s="40" t="s">
        <v>131</v>
      </c>
    </row>
    <row r="38" spans="1:8" x14ac:dyDescent="0.2">
      <c r="A38" s="46">
        <v>32</v>
      </c>
      <c r="B38" s="47" t="s">
        <v>489</v>
      </c>
      <c r="C38" s="47" t="s">
        <v>490</v>
      </c>
      <c r="D38" s="47" t="s">
        <v>190</v>
      </c>
      <c r="E38" s="48">
        <v>11863</v>
      </c>
      <c r="F38" s="49">
        <v>139.79359199999999</v>
      </c>
      <c r="G38" s="50">
        <v>1.0030860000000001E-2</v>
      </c>
      <c r="H38" s="40" t="s">
        <v>131</v>
      </c>
    </row>
    <row r="39" spans="1:8" x14ac:dyDescent="0.2">
      <c r="A39" s="46">
        <v>33</v>
      </c>
      <c r="B39" s="47" t="s">
        <v>815</v>
      </c>
      <c r="C39" s="47" t="s">
        <v>816</v>
      </c>
      <c r="D39" s="47" t="s">
        <v>177</v>
      </c>
      <c r="E39" s="48">
        <v>1347</v>
      </c>
      <c r="F39" s="49">
        <v>139.56267</v>
      </c>
      <c r="G39" s="50">
        <v>1.001429E-2</v>
      </c>
      <c r="H39" s="40" t="s">
        <v>131</v>
      </c>
    </row>
    <row r="40" spans="1:8" x14ac:dyDescent="0.2">
      <c r="A40" s="46">
        <v>34</v>
      </c>
      <c r="B40" s="47" t="s">
        <v>817</v>
      </c>
      <c r="C40" s="47" t="s">
        <v>818</v>
      </c>
      <c r="D40" s="47" t="s">
        <v>269</v>
      </c>
      <c r="E40" s="48">
        <v>9393</v>
      </c>
      <c r="F40" s="49">
        <v>139.279404</v>
      </c>
      <c r="G40" s="50">
        <v>9.9939699999999996E-3</v>
      </c>
      <c r="H40" s="40" t="s">
        <v>131</v>
      </c>
    </row>
    <row r="41" spans="1:8" x14ac:dyDescent="0.2">
      <c r="A41" s="46">
        <v>35</v>
      </c>
      <c r="B41" s="47" t="s">
        <v>81</v>
      </c>
      <c r="C41" s="47" t="s">
        <v>82</v>
      </c>
      <c r="D41" s="47" t="s">
        <v>83</v>
      </c>
      <c r="E41" s="48">
        <v>1693</v>
      </c>
      <c r="F41" s="49">
        <v>138.428145</v>
      </c>
      <c r="G41" s="50">
        <v>9.9328799999999998E-3</v>
      </c>
      <c r="H41" s="40" t="s">
        <v>131</v>
      </c>
    </row>
    <row r="42" spans="1:8" x14ac:dyDescent="0.2">
      <c r="A42" s="46">
        <v>36</v>
      </c>
      <c r="B42" s="47" t="s">
        <v>657</v>
      </c>
      <c r="C42" s="47" t="s">
        <v>658</v>
      </c>
      <c r="D42" s="47" t="s">
        <v>25</v>
      </c>
      <c r="E42" s="48">
        <v>30874</v>
      </c>
      <c r="F42" s="49">
        <v>138.26920899999999</v>
      </c>
      <c r="G42" s="50">
        <v>9.9214799999999999E-3</v>
      </c>
      <c r="H42" s="40" t="s">
        <v>131</v>
      </c>
    </row>
    <row r="43" spans="1:8" x14ac:dyDescent="0.2">
      <c r="A43" s="46">
        <v>37</v>
      </c>
      <c r="B43" s="47" t="s">
        <v>819</v>
      </c>
      <c r="C43" s="47" t="s">
        <v>820</v>
      </c>
      <c r="D43" s="47" t="s">
        <v>205</v>
      </c>
      <c r="E43" s="48">
        <v>2070</v>
      </c>
      <c r="F43" s="49">
        <v>138.0069</v>
      </c>
      <c r="G43" s="50">
        <v>9.9026600000000006E-3</v>
      </c>
      <c r="H43" s="40" t="s">
        <v>131</v>
      </c>
    </row>
    <row r="44" spans="1:8" x14ac:dyDescent="0.2">
      <c r="A44" s="46">
        <v>38</v>
      </c>
      <c r="B44" s="47" t="s">
        <v>56</v>
      </c>
      <c r="C44" s="47" t="s">
        <v>57</v>
      </c>
      <c r="D44" s="47" t="s">
        <v>22</v>
      </c>
      <c r="E44" s="48">
        <v>32709</v>
      </c>
      <c r="F44" s="49">
        <v>137.62311750000001</v>
      </c>
      <c r="G44" s="50">
        <v>9.8751199999999994E-3</v>
      </c>
      <c r="H44" s="40" t="s">
        <v>131</v>
      </c>
    </row>
    <row r="45" spans="1:8" x14ac:dyDescent="0.2">
      <c r="A45" s="46">
        <v>39</v>
      </c>
      <c r="B45" s="47" t="s">
        <v>659</v>
      </c>
      <c r="C45" s="47" t="s">
        <v>660</v>
      </c>
      <c r="D45" s="47" t="s">
        <v>222</v>
      </c>
      <c r="E45" s="48">
        <v>20787</v>
      </c>
      <c r="F45" s="49">
        <v>135.99894750000001</v>
      </c>
      <c r="G45" s="50">
        <v>9.7585799999999993E-3</v>
      </c>
      <c r="H45" s="40" t="s">
        <v>131</v>
      </c>
    </row>
    <row r="46" spans="1:8" x14ac:dyDescent="0.2">
      <c r="A46" s="46">
        <v>40</v>
      </c>
      <c r="B46" s="47" t="s">
        <v>322</v>
      </c>
      <c r="C46" s="47" t="s">
        <v>323</v>
      </c>
      <c r="D46" s="47" t="s">
        <v>177</v>
      </c>
      <c r="E46" s="48">
        <v>8811</v>
      </c>
      <c r="F46" s="49">
        <v>135.48674700000001</v>
      </c>
      <c r="G46" s="50">
        <v>9.7218300000000007E-3</v>
      </c>
      <c r="H46" s="40" t="s">
        <v>131</v>
      </c>
    </row>
    <row r="47" spans="1:8" x14ac:dyDescent="0.2">
      <c r="A47" s="46">
        <v>41</v>
      </c>
      <c r="B47" s="47" t="s">
        <v>821</v>
      </c>
      <c r="C47" s="47" t="s">
        <v>822</v>
      </c>
      <c r="D47" s="47" t="s">
        <v>25</v>
      </c>
      <c r="E47" s="48">
        <v>536</v>
      </c>
      <c r="F47" s="49">
        <v>135.47399999999999</v>
      </c>
      <c r="G47" s="50">
        <v>9.7209099999999993E-3</v>
      </c>
      <c r="H47" s="40" t="s">
        <v>131</v>
      </c>
    </row>
    <row r="48" spans="1:8" x14ac:dyDescent="0.2">
      <c r="A48" s="46">
        <v>42</v>
      </c>
      <c r="B48" s="47" t="s">
        <v>120</v>
      </c>
      <c r="C48" s="47" t="s">
        <v>121</v>
      </c>
      <c r="D48" s="47" t="s">
        <v>122</v>
      </c>
      <c r="E48" s="48">
        <v>65082</v>
      </c>
      <c r="F48" s="49">
        <v>135.38357640000001</v>
      </c>
      <c r="G48" s="50">
        <v>9.7144199999999997E-3</v>
      </c>
      <c r="H48" s="40" t="s">
        <v>131</v>
      </c>
    </row>
    <row r="49" spans="1:8" x14ac:dyDescent="0.2">
      <c r="A49" s="46">
        <v>43</v>
      </c>
      <c r="B49" s="47" t="s">
        <v>823</v>
      </c>
      <c r="C49" s="47" t="s">
        <v>824</v>
      </c>
      <c r="D49" s="47" t="s">
        <v>200</v>
      </c>
      <c r="E49" s="48">
        <v>65997</v>
      </c>
      <c r="F49" s="49">
        <v>134.79887249999999</v>
      </c>
      <c r="G49" s="50">
        <v>9.6724700000000007E-3</v>
      </c>
      <c r="H49" s="40" t="s">
        <v>131</v>
      </c>
    </row>
    <row r="50" spans="1:8" x14ac:dyDescent="0.2">
      <c r="A50" s="46">
        <v>44</v>
      </c>
      <c r="B50" s="47" t="s">
        <v>478</v>
      </c>
      <c r="C50" s="47" t="s">
        <v>479</v>
      </c>
      <c r="D50" s="47" t="s">
        <v>177</v>
      </c>
      <c r="E50" s="48">
        <v>14807</v>
      </c>
      <c r="F50" s="49">
        <v>134.4845775</v>
      </c>
      <c r="G50" s="50">
        <v>9.6499099999999994E-3</v>
      </c>
      <c r="H50" s="40" t="s">
        <v>131</v>
      </c>
    </row>
    <row r="51" spans="1:8" x14ac:dyDescent="0.2">
      <c r="A51" s="46">
        <v>45</v>
      </c>
      <c r="B51" s="47" t="s">
        <v>424</v>
      </c>
      <c r="C51" s="47" t="s">
        <v>425</v>
      </c>
      <c r="D51" s="47" t="s">
        <v>48</v>
      </c>
      <c r="E51" s="48">
        <v>10433</v>
      </c>
      <c r="F51" s="49">
        <v>134.23097799999999</v>
      </c>
      <c r="G51" s="50">
        <v>9.6317199999999999E-3</v>
      </c>
      <c r="H51" s="40" t="s">
        <v>131</v>
      </c>
    </row>
    <row r="52" spans="1:8" x14ac:dyDescent="0.2">
      <c r="A52" s="46">
        <v>46</v>
      </c>
      <c r="B52" s="47" t="s">
        <v>825</v>
      </c>
      <c r="C52" s="47" t="s">
        <v>826</v>
      </c>
      <c r="D52" s="47" t="s">
        <v>177</v>
      </c>
      <c r="E52" s="48">
        <v>31310</v>
      </c>
      <c r="F52" s="49">
        <v>134.19466</v>
      </c>
      <c r="G52" s="50">
        <v>9.6291099999999998E-3</v>
      </c>
      <c r="H52" s="40" t="s">
        <v>131</v>
      </c>
    </row>
    <row r="53" spans="1:8" x14ac:dyDescent="0.2">
      <c r="A53" s="46">
        <v>47</v>
      </c>
      <c r="B53" s="47" t="s">
        <v>743</v>
      </c>
      <c r="C53" s="47" t="s">
        <v>744</v>
      </c>
      <c r="D53" s="47" t="s">
        <v>229</v>
      </c>
      <c r="E53" s="48">
        <v>3306</v>
      </c>
      <c r="F53" s="49">
        <v>134.04177000000001</v>
      </c>
      <c r="G53" s="50">
        <v>9.6181400000000007E-3</v>
      </c>
      <c r="H53" s="40" t="s">
        <v>131</v>
      </c>
    </row>
    <row r="54" spans="1:8" x14ac:dyDescent="0.2">
      <c r="A54" s="46">
        <v>48</v>
      </c>
      <c r="B54" s="47" t="s">
        <v>482</v>
      </c>
      <c r="C54" s="47" t="s">
        <v>483</v>
      </c>
      <c r="D54" s="47" t="s">
        <v>177</v>
      </c>
      <c r="E54" s="48">
        <v>3997</v>
      </c>
      <c r="F54" s="49">
        <v>133.615713</v>
      </c>
      <c r="G54" s="50">
        <v>9.5875700000000001E-3</v>
      </c>
      <c r="H54" s="40" t="s">
        <v>131</v>
      </c>
    </row>
    <row r="55" spans="1:8" x14ac:dyDescent="0.2">
      <c r="A55" s="46">
        <v>49</v>
      </c>
      <c r="B55" s="47" t="s">
        <v>23</v>
      </c>
      <c r="C55" s="47" t="s">
        <v>24</v>
      </c>
      <c r="D55" s="47" t="s">
        <v>25</v>
      </c>
      <c r="E55" s="48">
        <v>1162</v>
      </c>
      <c r="F55" s="49">
        <v>133.42084</v>
      </c>
      <c r="G55" s="50">
        <v>9.5735899999999999E-3</v>
      </c>
      <c r="H55" s="40" t="s">
        <v>131</v>
      </c>
    </row>
    <row r="56" spans="1:8" x14ac:dyDescent="0.2">
      <c r="A56" s="46">
        <v>50</v>
      </c>
      <c r="B56" s="47" t="s">
        <v>123</v>
      </c>
      <c r="C56" s="47" t="s">
        <v>124</v>
      </c>
      <c r="D56" s="47" t="s">
        <v>122</v>
      </c>
      <c r="E56" s="48">
        <v>11035</v>
      </c>
      <c r="F56" s="49">
        <v>133.21451999999999</v>
      </c>
      <c r="G56" s="50">
        <v>9.5587799999999994E-3</v>
      </c>
      <c r="H56" s="40" t="s">
        <v>131</v>
      </c>
    </row>
    <row r="57" spans="1:8" x14ac:dyDescent="0.2">
      <c r="A57" s="46">
        <v>51</v>
      </c>
      <c r="B57" s="47" t="s">
        <v>58</v>
      </c>
      <c r="C57" s="47" t="s">
        <v>59</v>
      </c>
      <c r="D57" s="47" t="s">
        <v>19</v>
      </c>
      <c r="E57" s="48">
        <v>44395</v>
      </c>
      <c r="F57" s="49">
        <v>132.34149500000001</v>
      </c>
      <c r="G57" s="50">
        <v>9.4961400000000001E-3</v>
      </c>
      <c r="H57" s="40" t="s">
        <v>131</v>
      </c>
    </row>
    <row r="58" spans="1:8" x14ac:dyDescent="0.2">
      <c r="A58" s="46">
        <v>52</v>
      </c>
      <c r="B58" s="47" t="s">
        <v>476</v>
      </c>
      <c r="C58" s="47" t="s">
        <v>477</v>
      </c>
      <c r="D58" s="47" t="s">
        <v>48</v>
      </c>
      <c r="E58" s="48">
        <v>34297</v>
      </c>
      <c r="F58" s="49">
        <v>131.76907399999999</v>
      </c>
      <c r="G58" s="50">
        <v>9.4550599999999995E-3</v>
      </c>
      <c r="H58" s="40" t="s">
        <v>131</v>
      </c>
    </row>
    <row r="59" spans="1:8" x14ac:dyDescent="0.2">
      <c r="A59" s="46">
        <v>53</v>
      </c>
      <c r="B59" s="47" t="s">
        <v>493</v>
      </c>
      <c r="C59" s="47" t="s">
        <v>494</v>
      </c>
      <c r="D59" s="47" t="s">
        <v>240</v>
      </c>
      <c r="E59" s="48">
        <v>1002</v>
      </c>
      <c r="F59" s="49">
        <v>131.53254000000001</v>
      </c>
      <c r="G59" s="50">
        <v>9.4380899999999997E-3</v>
      </c>
      <c r="H59" s="40" t="s">
        <v>131</v>
      </c>
    </row>
    <row r="60" spans="1:8" x14ac:dyDescent="0.2">
      <c r="A60" s="46">
        <v>54</v>
      </c>
      <c r="B60" s="47" t="s">
        <v>320</v>
      </c>
      <c r="C60" s="47" t="s">
        <v>321</v>
      </c>
      <c r="D60" s="47" t="s">
        <v>229</v>
      </c>
      <c r="E60" s="48">
        <v>52464</v>
      </c>
      <c r="F60" s="49">
        <v>131.46429119999999</v>
      </c>
      <c r="G60" s="50">
        <v>9.4331899999999993E-3</v>
      </c>
      <c r="H60" s="40" t="s">
        <v>131</v>
      </c>
    </row>
    <row r="61" spans="1:8" x14ac:dyDescent="0.2">
      <c r="A61" s="46">
        <v>55</v>
      </c>
      <c r="B61" s="47" t="s">
        <v>827</v>
      </c>
      <c r="C61" s="47" t="s">
        <v>828</v>
      </c>
      <c r="D61" s="47" t="s">
        <v>240</v>
      </c>
      <c r="E61" s="48">
        <v>6816</v>
      </c>
      <c r="F61" s="49">
        <v>131.13983999999999</v>
      </c>
      <c r="G61" s="50">
        <v>9.4099100000000005E-3</v>
      </c>
      <c r="H61" s="40" t="s">
        <v>131</v>
      </c>
    </row>
    <row r="62" spans="1:8" x14ac:dyDescent="0.2">
      <c r="A62" s="46">
        <v>56</v>
      </c>
      <c r="B62" s="47" t="s">
        <v>651</v>
      </c>
      <c r="C62" s="47" t="s">
        <v>652</v>
      </c>
      <c r="D62" s="47" t="s">
        <v>177</v>
      </c>
      <c r="E62" s="48">
        <v>38820</v>
      </c>
      <c r="F62" s="49">
        <v>131.07572999999999</v>
      </c>
      <c r="G62" s="50">
        <v>9.4053100000000001E-3</v>
      </c>
      <c r="H62" s="40" t="s">
        <v>131</v>
      </c>
    </row>
    <row r="63" spans="1:8" x14ac:dyDescent="0.2">
      <c r="A63" s="46">
        <v>57</v>
      </c>
      <c r="B63" s="47" t="s">
        <v>314</v>
      </c>
      <c r="C63" s="47" t="s">
        <v>315</v>
      </c>
      <c r="D63" s="47" t="s">
        <v>177</v>
      </c>
      <c r="E63" s="48">
        <v>13831</v>
      </c>
      <c r="F63" s="49">
        <v>131.0003165</v>
      </c>
      <c r="G63" s="50">
        <v>9.3998999999999992E-3</v>
      </c>
      <c r="H63" s="40" t="s">
        <v>131</v>
      </c>
    </row>
    <row r="64" spans="1:8" x14ac:dyDescent="0.2">
      <c r="A64" s="46">
        <v>58</v>
      </c>
      <c r="B64" s="47" t="s">
        <v>688</v>
      </c>
      <c r="C64" s="47" t="s">
        <v>689</v>
      </c>
      <c r="D64" s="47" t="s">
        <v>690</v>
      </c>
      <c r="E64" s="48">
        <v>28587</v>
      </c>
      <c r="F64" s="49">
        <v>130.89987300000001</v>
      </c>
      <c r="G64" s="50">
        <v>9.3927000000000004E-3</v>
      </c>
      <c r="H64" s="40" t="s">
        <v>131</v>
      </c>
    </row>
    <row r="65" spans="1:8" x14ac:dyDescent="0.2">
      <c r="A65" s="46">
        <v>59</v>
      </c>
      <c r="B65" s="47" t="s">
        <v>829</v>
      </c>
      <c r="C65" s="47" t="s">
        <v>830</v>
      </c>
      <c r="D65" s="47" t="s">
        <v>240</v>
      </c>
      <c r="E65" s="48">
        <v>1818</v>
      </c>
      <c r="F65" s="49">
        <v>130.47785999999999</v>
      </c>
      <c r="G65" s="50">
        <v>9.3624099999999998E-3</v>
      </c>
      <c r="H65" s="40" t="s">
        <v>131</v>
      </c>
    </row>
    <row r="66" spans="1:8" x14ac:dyDescent="0.2">
      <c r="A66" s="46">
        <v>60</v>
      </c>
      <c r="B66" s="47" t="s">
        <v>831</v>
      </c>
      <c r="C66" s="47" t="s">
        <v>832</v>
      </c>
      <c r="D66" s="47" t="s">
        <v>463</v>
      </c>
      <c r="E66" s="48">
        <v>5305</v>
      </c>
      <c r="F66" s="49">
        <v>130.31732500000001</v>
      </c>
      <c r="G66" s="50">
        <v>9.3508900000000006E-3</v>
      </c>
      <c r="H66" s="40" t="s">
        <v>131</v>
      </c>
    </row>
    <row r="67" spans="1:8" x14ac:dyDescent="0.2">
      <c r="A67" s="46">
        <v>61</v>
      </c>
      <c r="B67" s="47" t="s">
        <v>675</v>
      </c>
      <c r="C67" s="47" t="s">
        <v>676</v>
      </c>
      <c r="D67" s="47" t="s">
        <v>177</v>
      </c>
      <c r="E67" s="48">
        <v>7301</v>
      </c>
      <c r="F67" s="49">
        <v>130.22063600000001</v>
      </c>
      <c r="G67" s="50">
        <v>9.3439600000000001E-3</v>
      </c>
      <c r="H67" s="40" t="s">
        <v>131</v>
      </c>
    </row>
    <row r="68" spans="1:8" x14ac:dyDescent="0.2">
      <c r="A68" s="46">
        <v>62</v>
      </c>
      <c r="B68" s="47" t="s">
        <v>833</v>
      </c>
      <c r="C68" s="47" t="s">
        <v>834</v>
      </c>
      <c r="D68" s="47" t="s">
        <v>115</v>
      </c>
      <c r="E68" s="48">
        <v>3192</v>
      </c>
      <c r="F68" s="49">
        <v>130.070808</v>
      </c>
      <c r="G68" s="50">
        <v>9.3332099999999998E-3</v>
      </c>
      <c r="H68" s="40" t="s">
        <v>131</v>
      </c>
    </row>
    <row r="69" spans="1:8" x14ac:dyDescent="0.2">
      <c r="A69" s="46">
        <v>63</v>
      </c>
      <c r="B69" s="47" t="s">
        <v>835</v>
      </c>
      <c r="C69" s="47" t="s">
        <v>836</v>
      </c>
      <c r="D69" s="47" t="s">
        <v>177</v>
      </c>
      <c r="E69" s="48">
        <v>133386</v>
      </c>
      <c r="F69" s="49">
        <v>130.06468860000001</v>
      </c>
      <c r="G69" s="50">
        <v>9.3327700000000006E-3</v>
      </c>
      <c r="H69" s="40" t="s">
        <v>131</v>
      </c>
    </row>
    <row r="70" spans="1:8" x14ac:dyDescent="0.2">
      <c r="A70" s="46">
        <v>64</v>
      </c>
      <c r="B70" s="47" t="s">
        <v>20</v>
      </c>
      <c r="C70" s="47" t="s">
        <v>21</v>
      </c>
      <c r="D70" s="47" t="s">
        <v>22</v>
      </c>
      <c r="E70" s="48">
        <v>33460</v>
      </c>
      <c r="F70" s="49">
        <v>129.45674</v>
      </c>
      <c r="G70" s="50">
        <v>9.2891399999999996E-3</v>
      </c>
      <c r="H70" s="40" t="s">
        <v>131</v>
      </c>
    </row>
    <row r="71" spans="1:8" x14ac:dyDescent="0.2">
      <c r="A71" s="46">
        <v>65</v>
      </c>
      <c r="B71" s="47" t="s">
        <v>837</v>
      </c>
      <c r="C71" s="47" t="s">
        <v>838</v>
      </c>
      <c r="D71" s="47" t="s">
        <v>205</v>
      </c>
      <c r="E71" s="48">
        <v>2930</v>
      </c>
      <c r="F71" s="49">
        <v>129.23643999999999</v>
      </c>
      <c r="G71" s="50">
        <v>9.2733399999999997E-3</v>
      </c>
      <c r="H71" s="40" t="s">
        <v>131</v>
      </c>
    </row>
    <row r="72" spans="1:8" x14ac:dyDescent="0.2">
      <c r="A72" s="46">
        <v>66</v>
      </c>
      <c r="B72" s="47" t="s">
        <v>484</v>
      </c>
      <c r="C72" s="47" t="s">
        <v>485</v>
      </c>
      <c r="D72" s="47" t="s">
        <v>486</v>
      </c>
      <c r="E72" s="48">
        <v>5986</v>
      </c>
      <c r="F72" s="49">
        <v>128.90851000000001</v>
      </c>
      <c r="G72" s="50">
        <v>9.2498100000000007E-3</v>
      </c>
      <c r="H72" s="40" t="s">
        <v>131</v>
      </c>
    </row>
    <row r="73" spans="1:8" x14ac:dyDescent="0.2">
      <c r="A73" s="46">
        <v>67</v>
      </c>
      <c r="B73" s="47" t="s">
        <v>839</v>
      </c>
      <c r="C73" s="47" t="s">
        <v>840</v>
      </c>
      <c r="D73" s="47" t="s">
        <v>205</v>
      </c>
      <c r="E73" s="48">
        <v>9889</v>
      </c>
      <c r="F73" s="49">
        <v>128.90311500000001</v>
      </c>
      <c r="G73" s="50">
        <v>9.2494199999999995E-3</v>
      </c>
      <c r="H73" s="40" t="s">
        <v>131</v>
      </c>
    </row>
    <row r="74" spans="1:8" x14ac:dyDescent="0.2">
      <c r="A74" s="46">
        <v>68</v>
      </c>
      <c r="B74" s="47" t="s">
        <v>661</v>
      </c>
      <c r="C74" s="47" t="s">
        <v>662</v>
      </c>
      <c r="D74" s="47" t="s">
        <v>177</v>
      </c>
      <c r="E74" s="48">
        <v>53873</v>
      </c>
      <c r="F74" s="49">
        <v>128.7295335</v>
      </c>
      <c r="G74" s="50">
        <v>9.2369600000000007E-3</v>
      </c>
      <c r="H74" s="40" t="s">
        <v>131</v>
      </c>
    </row>
    <row r="75" spans="1:8" x14ac:dyDescent="0.2">
      <c r="A75" s="46">
        <v>69</v>
      </c>
      <c r="B75" s="47" t="s">
        <v>693</v>
      </c>
      <c r="C75" s="47" t="s">
        <v>694</v>
      </c>
      <c r="D75" s="47" t="s">
        <v>200</v>
      </c>
      <c r="E75" s="48">
        <v>8654</v>
      </c>
      <c r="F75" s="49">
        <v>128.416706</v>
      </c>
      <c r="G75" s="50">
        <v>9.2145200000000003E-3</v>
      </c>
      <c r="H75" s="40" t="s">
        <v>131</v>
      </c>
    </row>
    <row r="76" spans="1:8" x14ac:dyDescent="0.2">
      <c r="A76" s="46">
        <v>70</v>
      </c>
      <c r="B76" s="47" t="s">
        <v>495</v>
      </c>
      <c r="C76" s="47" t="s">
        <v>496</v>
      </c>
      <c r="D76" s="47" t="s">
        <v>205</v>
      </c>
      <c r="E76" s="48">
        <v>7107</v>
      </c>
      <c r="F76" s="49">
        <v>127.86914400000001</v>
      </c>
      <c r="G76" s="50">
        <v>9.1752299999999995E-3</v>
      </c>
      <c r="H76" s="40" t="s">
        <v>131</v>
      </c>
    </row>
    <row r="77" spans="1:8" x14ac:dyDescent="0.2">
      <c r="A77" s="46">
        <v>71</v>
      </c>
      <c r="B77" s="47" t="s">
        <v>95</v>
      </c>
      <c r="C77" s="47" t="s">
        <v>96</v>
      </c>
      <c r="D77" s="47" t="s">
        <v>92</v>
      </c>
      <c r="E77" s="48">
        <v>2900</v>
      </c>
      <c r="F77" s="49">
        <v>127.745</v>
      </c>
      <c r="G77" s="50">
        <v>9.1663200000000004E-3</v>
      </c>
      <c r="H77" s="40" t="s">
        <v>131</v>
      </c>
    </row>
    <row r="78" spans="1:8" x14ac:dyDescent="0.2">
      <c r="A78" s="46">
        <v>72</v>
      </c>
      <c r="B78" s="47" t="s">
        <v>711</v>
      </c>
      <c r="C78" s="47" t="s">
        <v>712</v>
      </c>
      <c r="D78" s="47" t="s">
        <v>251</v>
      </c>
      <c r="E78" s="48">
        <v>12356</v>
      </c>
      <c r="F78" s="49">
        <v>127.180308</v>
      </c>
      <c r="G78" s="50">
        <v>9.1257999999999999E-3</v>
      </c>
      <c r="H78" s="40" t="s">
        <v>131</v>
      </c>
    </row>
    <row r="79" spans="1:8" x14ac:dyDescent="0.2">
      <c r="A79" s="46">
        <v>73</v>
      </c>
      <c r="B79" s="47" t="s">
        <v>707</v>
      </c>
      <c r="C79" s="47" t="s">
        <v>708</v>
      </c>
      <c r="D79" s="47" t="s">
        <v>19</v>
      </c>
      <c r="E79" s="48">
        <v>90340</v>
      </c>
      <c r="F79" s="49">
        <v>126.69281599999999</v>
      </c>
      <c r="G79" s="50">
        <v>9.0908199999999995E-3</v>
      </c>
      <c r="H79" s="40" t="s">
        <v>131</v>
      </c>
    </row>
    <row r="80" spans="1:8" x14ac:dyDescent="0.2">
      <c r="A80" s="46">
        <v>74</v>
      </c>
      <c r="B80" s="47" t="s">
        <v>14</v>
      </c>
      <c r="C80" s="47" t="s">
        <v>15</v>
      </c>
      <c r="D80" s="47" t="s">
        <v>16</v>
      </c>
      <c r="E80" s="48">
        <v>6923</v>
      </c>
      <c r="F80" s="49">
        <v>126.62166999999999</v>
      </c>
      <c r="G80" s="50">
        <v>9.0857100000000003E-3</v>
      </c>
      <c r="H80" s="40" t="s">
        <v>131</v>
      </c>
    </row>
    <row r="81" spans="1:8" x14ac:dyDescent="0.2">
      <c r="A81" s="46">
        <v>75</v>
      </c>
      <c r="B81" s="47" t="s">
        <v>49</v>
      </c>
      <c r="C81" s="47" t="s">
        <v>50</v>
      </c>
      <c r="D81" s="47" t="s">
        <v>48</v>
      </c>
      <c r="E81" s="48">
        <v>9968</v>
      </c>
      <c r="F81" s="49">
        <v>125.23795200000001</v>
      </c>
      <c r="G81" s="50">
        <v>8.9864300000000001E-3</v>
      </c>
      <c r="H81" s="40" t="s">
        <v>131</v>
      </c>
    </row>
    <row r="82" spans="1:8" x14ac:dyDescent="0.2">
      <c r="A82" s="46">
        <v>76</v>
      </c>
      <c r="B82" s="47" t="s">
        <v>338</v>
      </c>
      <c r="C82" s="47" t="s">
        <v>339</v>
      </c>
      <c r="D82" s="47" t="s">
        <v>240</v>
      </c>
      <c r="E82" s="48">
        <v>4105</v>
      </c>
      <c r="F82" s="49">
        <v>125.02188</v>
      </c>
      <c r="G82" s="50">
        <v>8.9709200000000003E-3</v>
      </c>
      <c r="H82" s="40" t="s">
        <v>131</v>
      </c>
    </row>
    <row r="83" spans="1:8" x14ac:dyDescent="0.2">
      <c r="A83" s="46">
        <v>77</v>
      </c>
      <c r="B83" s="47" t="s">
        <v>340</v>
      </c>
      <c r="C83" s="47" t="s">
        <v>341</v>
      </c>
      <c r="D83" s="47" t="s">
        <v>48</v>
      </c>
      <c r="E83" s="48">
        <v>46493</v>
      </c>
      <c r="F83" s="49">
        <v>124.83370499999999</v>
      </c>
      <c r="G83" s="50">
        <v>8.9574200000000007E-3</v>
      </c>
      <c r="H83" s="40" t="s">
        <v>131</v>
      </c>
    </row>
    <row r="84" spans="1:8" x14ac:dyDescent="0.2">
      <c r="A84" s="46">
        <v>78</v>
      </c>
      <c r="B84" s="47" t="s">
        <v>841</v>
      </c>
      <c r="C84" s="47" t="s">
        <v>842</v>
      </c>
      <c r="D84" s="47" t="s">
        <v>180</v>
      </c>
      <c r="E84" s="48">
        <v>20935</v>
      </c>
      <c r="F84" s="49">
        <v>124.52137999999999</v>
      </c>
      <c r="G84" s="50">
        <v>8.9350100000000002E-3</v>
      </c>
      <c r="H84" s="40" t="s">
        <v>131</v>
      </c>
    </row>
    <row r="85" spans="1:8" x14ac:dyDescent="0.2">
      <c r="A85" s="46">
        <v>79</v>
      </c>
      <c r="B85" s="47" t="s">
        <v>263</v>
      </c>
      <c r="C85" s="47" t="s">
        <v>264</v>
      </c>
      <c r="D85" s="47" t="s">
        <v>83</v>
      </c>
      <c r="E85" s="48">
        <v>12874</v>
      </c>
      <c r="F85" s="49">
        <v>124.24697399999999</v>
      </c>
      <c r="G85" s="50">
        <v>8.9153199999999991E-3</v>
      </c>
      <c r="H85" s="40" t="s">
        <v>131</v>
      </c>
    </row>
    <row r="86" spans="1:8" x14ac:dyDescent="0.2">
      <c r="A86" s="46">
        <v>80</v>
      </c>
      <c r="B86" s="47" t="s">
        <v>745</v>
      </c>
      <c r="C86" s="47" t="s">
        <v>746</v>
      </c>
      <c r="D86" s="47" t="s">
        <v>180</v>
      </c>
      <c r="E86" s="48">
        <v>6781</v>
      </c>
      <c r="F86" s="49">
        <v>124.099081</v>
      </c>
      <c r="G86" s="50">
        <v>8.9047099999999997E-3</v>
      </c>
      <c r="H86" s="40" t="s">
        <v>131</v>
      </c>
    </row>
    <row r="87" spans="1:8" x14ac:dyDescent="0.2">
      <c r="A87" s="46">
        <v>81</v>
      </c>
      <c r="B87" s="47" t="s">
        <v>649</v>
      </c>
      <c r="C87" s="47" t="s">
        <v>650</v>
      </c>
      <c r="D87" s="47" t="s">
        <v>486</v>
      </c>
      <c r="E87" s="48">
        <v>42863</v>
      </c>
      <c r="F87" s="49">
        <v>122.973947</v>
      </c>
      <c r="G87" s="50">
        <v>8.8239700000000004E-3</v>
      </c>
      <c r="H87" s="40" t="s">
        <v>131</v>
      </c>
    </row>
    <row r="88" spans="1:8" x14ac:dyDescent="0.2">
      <c r="A88" s="46">
        <v>82</v>
      </c>
      <c r="B88" s="47" t="s">
        <v>843</v>
      </c>
      <c r="C88" s="47" t="s">
        <v>844</v>
      </c>
      <c r="D88" s="47" t="s">
        <v>48</v>
      </c>
      <c r="E88" s="48">
        <v>115797</v>
      </c>
      <c r="F88" s="49">
        <v>122.8027185</v>
      </c>
      <c r="G88" s="50">
        <v>8.8116900000000005E-3</v>
      </c>
      <c r="H88" s="40" t="s">
        <v>131</v>
      </c>
    </row>
    <row r="89" spans="1:8" x14ac:dyDescent="0.2">
      <c r="A89" s="46">
        <v>83</v>
      </c>
      <c r="B89" s="47" t="s">
        <v>845</v>
      </c>
      <c r="C89" s="47" t="s">
        <v>846</v>
      </c>
      <c r="D89" s="47" t="s">
        <v>48</v>
      </c>
      <c r="E89" s="48">
        <v>93846</v>
      </c>
      <c r="F89" s="49">
        <v>122.750568</v>
      </c>
      <c r="G89" s="50">
        <v>8.8079400000000002E-3</v>
      </c>
      <c r="H89" s="40" t="s">
        <v>131</v>
      </c>
    </row>
    <row r="90" spans="1:8" x14ac:dyDescent="0.2">
      <c r="A90" s="46">
        <v>84</v>
      </c>
      <c r="B90" s="47" t="s">
        <v>474</v>
      </c>
      <c r="C90" s="47" t="s">
        <v>475</v>
      </c>
      <c r="D90" s="47" t="s">
        <v>48</v>
      </c>
      <c r="E90" s="48">
        <v>16426</v>
      </c>
      <c r="F90" s="49">
        <v>122.29978300000001</v>
      </c>
      <c r="G90" s="50">
        <v>8.7755999999999997E-3</v>
      </c>
      <c r="H90" s="40" t="s">
        <v>131</v>
      </c>
    </row>
    <row r="91" spans="1:8" x14ac:dyDescent="0.2">
      <c r="A91" s="46">
        <v>85</v>
      </c>
      <c r="B91" s="47" t="s">
        <v>62</v>
      </c>
      <c r="C91" s="47" t="s">
        <v>63</v>
      </c>
      <c r="D91" s="47" t="s">
        <v>64</v>
      </c>
      <c r="E91" s="48">
        <v>45877</v>
      </c>
      <c r="F91" s="49">
        <v>121.757558</v>
      </c>
      <c r="G91" s="50">
        <v>8.7366900000000001E-3</v>
      </c>
      <c r="H91" s="40" t="s">
        <v>131</v>
      </c>
    </row>
    <row r="92" spans="1:8" x14ac:dyDescent="0.2">
      <c r="A92" s="46">
        <v>86</v>
      </c>
      <c r="B92" s="47" t="s">
        <v>34</v>
      </c>
      <c r="C92" s="47" t="s">
        <v>35</v>
      </c>
      <c r="D92" s="47" t="s">
        <v>22</v>
      </c>
      <c r="E92" s="48">
        <v>41865</v>
      </c>
      <c r="F92" s="49">
        <v>121.6387575</v>
      </c>
      <c r="G92" s="50">
        <v>8.7281700000000004E-3</v>
      </c>
      <c r="H92" s="40" t="s">
        <v>131</v>
      </c>
    </row>
    <row r="93" spans="1:8" x14ac:dyDescent="0.2">
      <c r="A93" s="46">
        <v>87</v>
      </c>
      <c r="B93" s="47" t="s">
        <v>26</v>
      </c>
      <c r="C93" s="47" t="s">
        <v>27</v>
      </c>
      <c r="D93" s="47" t="s">
        <v>28</v>
      </c>
      <c r="E93" s="48">
        <v>29601</v>
      </c>
      <c r="F93" s="49">
        <v>121.5861075</v>
      </c>
      <c r="G93" s="50">
        <v>8.7243900000000003E-3</v>
      </c>
      <c r="H93" s="40" t="s">
        <v>131</v>
      </c>
    </row>
    <row r="94" spans="1:8" x14ac:dyDescent="0.2">
      <c r="A94" s="46">
        <v>88</v>
      </c>
      <c r="B94" s="47" t="s">
        <v>419</v>
      </c>
      <c r="C94" s="47" t="s">
        <v>420</v>
      </c>
      <c r="D94" s="47" t="s">
        <v>48</v>
      </c>
      <c r="E94" s="48">
        <v>72305</v>
      </c>
      <c r="F94" s="49">
        <v>121.385634</v>
      </c>
      <c r="G94" s="50">
        <v>8.7100000000000007E-3</v>
      </c>
      <c r="H94" s="40" t="s">
        <v>131</v>
      </c>
    </row>
    <row r="95" spans="1:8" x14ac:dyDescent="0.2">
      <c r="A95" s="46">
        <v>89</v>
      </c>
      <c r="B95" s="47" t="s">
        <v>847</v>
      </c>
      <c r="C95" s="47" t="s">
        <v>848</v>
      </c>
      <c r="D95" s="47" t="s">
        <v>200</v>
      </c>
      <c r="E95" s="48">
        <v>2946</v>
      </c>
      <c r="F95" s="49">
        <v>119.654736</v>
      </c>
      <c r="G95" s="50">
        <v>8.5857999999999993E-3</v>
      </c>
      <c r="H95" s="40" t="s">
        <v>131</v>
      </c>
    </row>
    <row r="96" spans="1:8" x14ac:dyDescent="0.2">
      <c r="A96" s="46">
        <v>90</v>
      </c>
      <c r="B96" s="47" t="s">
        <v>849</v>
      </c>
      <c r="C96" s="47" t="s">
        <v>850</v>
      </c>
      <c r="D96" s="47" t="s">
        <v>301</v>
      </c>
      <c r="E96" s="48">
        <v>9355</v>
      </c>
      <c r="F96" s="49">
        <v>118.8085</v>
      </c>
      <c r="G96" s="50">
        <v>8.5250800000000009E-3</v>
      </c>
      <c r="H96" s="40" t="s">
        <v>131</v>
      </c>
    </row>
    <row r="97" spans="1:8" x14ac:dyDescent="0.2">
      <c r="A97" s="46">
        <v>91</v>
      </c>
      <c r="B97" s="47" t="s">
        <v>238</v>
      </c>
      <c r="C97" s="47" t="s">
        <v>239</v>
      </c>
      <c r="D97" s="47" t="s">
        <v>240</v>
      </c>
      <c r="E97" s="48">
        <v>3537</v>
      </c>
      <c r="F97" s="49">
        <v>118.691109</v>
      </c>
      <c r="G97" s="50">
        <v>8.5166600000000005E-3</v>
      </c>
      <c r="H97" s="40" t="s">
        <v>131</v>
      </c>
    </row>
    <row r="98" spans="1:8" x14ac:dyDescent="0.2">
      <c r="A98" s="46">
        <v>92</v>
      </c>
      <c r="B98" s="47" t="s">
        <v>699</v>
      </c>
      <c r="C98" s="47" t="s">
        <v>700</v>
      </c>
      <c r="D98" s="47" t="s">
        <v>406</v>
      </c>
      <c r="E98" s="48">
        <v>2263</v>
      </c>
      <c r="F98" s="49">
        <v>117.777835</v>
      </c>
      <c r="G98" s="50">
        <v>8.4511299999999994E-3</v>
      </c>
      <c r="H98" s="40" t="s">
        <v>131</v>
      </c>
    </row>
    <row r="99" spans="1:8" x14ac:dyDescent="0.2">
      <c r="A99" s="46">
        <v>93</v>
      </c>
      <c r="B99" s="47" t="s">
        <v>46</v>
      </c>
      <c r="C99" s="47" t="s">
        <v>47</v>
      </c>
      <c r="D99" s="47" t="s">
        <v>48</v>
      </c>
      <c r="E99" s="48">
        <v>12133</v>
      </c>
      <c r="F99" s="49">
        <v>117.01065199999999</v>
      </c>
      <c r="G99" s="50">
        <v>8.3960800000000002E-3</v>
      </c>
      <c r="H99" s="40" t="s">
        <v>131</v>
      </c>
    </row>
    <row r="100" spans="1:8" x14ac:dyDescent="0.2">
      <c r="A100" s="46">
        <v>94</v>
      </c>
      <c r="B100" s="47" t="s">
        <v>766</v>
      </c>
      <c r="C100" s="47" t="s">
        <v>767</v>
      </c>
      <c r="D100" s="47" t="s">
        <v>177</v>
      </c>
      <c r="E100" s="48">
        <v>38161</v>
      </c>
      <c r="F100" s="49">
        <v>116.734499</v>
      </c>
      <c r="G100" s="50">
        <v>8.37626E-3</v>
      </c>
      <c r="H100" s="40" t="s">
        <v>131</v>
      </c>
    </row>
    <row r="101" spans="1:8" x14ac:dyDescent="0.2">
      <c r="A101" s="46">
        <v>95</v>
      </c>
      <c r="B101" s="47" t="s">
        <v>17</v>
      </c>
      <c r="C101" s="47" t="s">
        <v>18</v>
      </c>
      <c r="D101" s="47" t="s">
        <v>19</v>
      </c>
      <c r="E101" s="48">
        <v>8822</v>
      </c>
      <c r="F101" s="49">
        <v>116.556264</v>
      </c>
      <c r="G101" s="50">
        <v>8.3634699999999996E-3</v>
      </c>
      <c r="H101" s="40" t="s">
        <v>131</v>
      </c>
    </row>
    <row r="102" spans="1:8" x14ac:dyDescent="0.2">
      <c r="A102" s="46">
        <v>96</v>
      </c>
      <c r="B102" s="47" t="s">
        <v>709</v>
      </c>
      <c r="C102" s="47" t="s">
        <v>710</v>
      </c>
      <c r="D102" s="47" t="s">
        <v>200</v>
      </c>
      <c r="E102" s="48">
        <v>5131</v>
      </c>
      <c r="F102" s="49">
        <v>115.90415900000001</v>
      </c>
      <c r="G102" s="50">
        <v>8.3166799999999999E-3</v>
      </c>
      <c r="H102" s="40" t="s">
        <v>131</v>
      </c>
    </row>
    <row r="103" spans="1:8" ht="25.5" x14ac:dyDescent="0.2">
      <c r="A103" s="46">
        <v>97</v>
      </c>
      <c r="B103" s="47" t="s">
        <v>416</v>
      </c>
      <c r="C103" s="47" t="s">
        <v>417</v>
      </c>
      <c r="D103" s="47" t="s">
        <v>418</v>
      </c>
      <c r="E103" s="48">
        <v>30264</v>
      </c>
      <c r="F103" s="49">
        <v>114.85187999999999</v>
      </c>
      <c r="G103" s="50">
        <v>8.2411700000000008E-3</v>
      </c>
      <c r="H103" s="40" t="s">
        <v>131</v>
      </c>
    </row>
    <row r="104" spans="1:8" x14ac:dyDescent="0.2">
      <c r="A104" s="46">
        <v>98</v>
      </c>
      <c r="B104" s="47" t="s">
        <v>691</v>
      </c>
      <c r="C104" s="47" t="s">
        <v>692</v>
      </c>
      <c r="D104" s="47" t="s">
        <v>200</v>
      </c>
      <c r="E104" s="48">
        <v>9765</v>
      </c>
      <c r="F104" s="49">
        <v>113.361885</v>
      </c>
      <c r="G104" s="50">
        <v>8.1342600000000008E-3</v>
      </c>
      <c r="H104" s="40" t="s">
        <v>131</v>
      </c>
    </row>
    <row r="105" spans="1:8" x14ac:dyDescent="0.2">
      <c r="A105" s="46">
        <v>99</v>
      </c>
      <c r="B105" s="47" t="s">
        <v>480</v>
      </c>
      <c r="C105" s="47" t="s">
        <v>481</v>
      </c>
      <c r="D105" s="47" t="s">
        <v>200</v>
      </c>
      <c r="E105" s="48">
        <v>9066</v>
      </c>
      <c r="F105" s="49">
        <v>107.323308</v>
      </c>
      <c r="G105" s="50">
        <v>7.7009599999999997E-3</v>
      </c>
      <c r="H105" s="40" t="s">
        <v>131</v>
      </c>
    </row>
    <row r="106" spans="1:8" x14ac:dyDescent="0.2">
      <c r="A106" s="46">
        <v>100</v>
      </c>
      <c r="B106" s="47" t="s">
        <v>501</v>
      </c>
      <c r="C106" s="47" t="s">
        <v>502</v>
      </c>
      <c r="D106" s="47" t="s">
        <v>282</v>
      </c>
      <c r="E106" s="48">
        <v>18815</v>
      </c>
      <c r="F106" s="49">
        <v>69.122546999999997</v>
      </c>
      <c r="G106" s="50">
        <v>4.9598799999999998E-3</v>
      </c>
      <c r="H106" s="40" t="s">
        <v>131</v>
      </c>
    </row>
    <row r="107" spans="1:8" x14ac:dyDescent="0.2">
      <c r="A107" s="46">
        <v>101</v>
      </c>
      <c r="B107" s="47" t="s">
        <v>503</v>
      </c>
      <c r="C107" s="47" t="s">
        <v>504</v>
      </c>
      <c r="D107" s="47" t="s">
        <v>505</v>
      </c>
      <c r="E107" s="48">
        <v>18815</v>
      </c>
      <c r="F107" s="49">
        <v>66.34169</v>
      </c>
      <c r="G107" s="50">
        <v>4.7603400000000001E-3</v>
      </c>
      <c r="H107" s="40" t="s">
        <v>131</v>
      </c>
    </row>
    <row r="108" spans="1:8" x14ac:dyDescent="0.2">
      <c r="A108" s="46">
        <v>102</v>
      </c>
      <c r="B108" s="47" t="s">
        <v>512</v>
      </c>
      <c r="C108" s="47" t="s">
        <v>513</v>
      </c>
      <c r="D108" s="47" t="s">
        <v>22</v>
      </c>
      <c r="E108" s="48">
        <v>18815</v>
      </c>
      <c r="F108" s="49">
        <v>8.7640270000000005</v>
      </c>
      <c r="G108" s="50">
        <v>6.2885999999999997E-4</v>
      </c>
      <c r="H108" s="40" t="s">
        <v>131</v>
      </c>
    </row>
    <row r="109" spans="1:8" x14ac:dyDescent="0.2">
      <c r="A109" s="46">
        <v>103</v>
      </c>
      <c r="B109" s="47" t="s">
        <v>514</v>
      </c>
      <c r="C109" s="47" t="s">
        <v>515</v>
      </c>
      <c r="D109" s="47" t="s">
        <v>31</v>
      </c>
      <c r="E109" s="48">
        <v>18815</v>
      </c>
      <c r="F109" s="49">
        <v>7.4864885000000001</v>
      </c>
      <c r="G109" s="50">
        <v>5.3719E-4</v>
      </c>
      <c r="H109" s="40" t="s">
        <v>131</v>
      </c>
    </row>
    <row r="110" spans="1:8" x14ac:dyDescent="0.2">
      <c r="A110" s="46">
        <v>104</v>
      </c>
      <c r="B110" s="47" t="s">
        <v>516</v>
      </c>
      <c r="C110" s="47" t="s">
        <v>517</v>
      </c>
      <c r="D110" s="47" t="s">
        <v>122</v>
      </c>
      <c r="E110" s="48">
        <v>18815</v>
      </c>
      <c r="F110" s="49">
        <v>5.7103524999999999</v>
      </c>
      <c r="G110" s="50">
        <v>4.0975000000000001E-4</v>
      </c>
      <c r="H110" s="40" t="s">
        <v>131</v>
      </c>
    </row>
    <row r="111" spans="1:8" x14ac:dyDescent="0.2">
      <c r="A111" s="51"/>
      <c r="B111" s="51"/>
      <c r="C111" s="52" t="s">
        <v>130</v>
      </c>
      <c r="D111" s="51"/>
      <c r="E111" s="51" t="s">
        <v>131</v>
      </c>
      <c r="F111" s="53">
        <v>13863.150127299999</v>
      </c>
      <c r="G111" s="54">
        <v>0.99474770000000001</v>
      </c>
      <c r="H111" s="40" t="s">
        <v>131</v>
      </c>
    </row>
    <row r="112" spans="1:8" x14ac:dyDescent="0.2">
      <c r="A112" s="51"/>
      <c r="B112" s="51"/>
      <c r="C112" s="55"/>
      <c r="D112" s="51"/>
      <c r="E112" s="51"/>
      <c r="F112" s="56"/>
      <c r="G112" s="56"/>
      <c r="H112" s="40" t="s">
        <v>131</v>
      </c>
    </row>
    <row r="113" spans="1:8" x14ac:dyDescent="0.2">
      <c r="A113" s="51"/>
      <c r="B113" s="51"/>
      <c r="C113" s="52" t="s">
        <v>132</v>
      </c>
      <c r="D113" s="51"/>
      <c r="E113" s="51"/>
      <c r="F113" s="51"/>
      <c r="G113" s="51"/>
      <c r="H113" s="40" t="s">
        <v>131</v>
      </c>
    </row>
    <row r="114" spans="1:8" x14ac:dyDescent="0.2">
      <c r="A114" s="51"/>
      <c r="B114" s="51"/>
      <c r="C114" s="52" t="s">
        <v>130</v>
      </c>
      <c r="D114" s="51"/>
      <c r="E114" s="51" t="s">
        <v>131</v>
      </c>
      <c r="F114" s="57" t="s">
        <v>133</v>
      </c>
      <c r="G114" s="54">
        <v>0</v>
      </c>
      <c r="H114" s="40" t="s">
        <v>131</v>
      </c>
    </row>
    <row r="115" spans="1:8" x14ac:dyDescent="0.2">
      <c r="A115" s="51"/>
      <c r="B115" s="51"/>
      <c r="C115" s="55"/>
      <c r="D115" s="51"/>
      <c r="E115" s="51"/>
      <c r="F115" s="56"/>
      <c r="G115" s="56"/>
      <c r="H115" s="40" t="s">
        <v>131</v>
      </c>
    </row>
    <row r="116" spans="1:8" x14ac:dyDescent="0.2">
      <c r="A116" s="51"/>
      <c r="B116" s="51"/>
      <c r="C116" s="52" t="s">
        <v>134</v>
      </c>
      <c r="D116" s="51"/>
      <c r="E116" s="51"/>
      <c r="F116" s="51"/>
      <c r="G116" s="51"/>
      <c r="H116" s="40" t="s">
        <v>131</v>
      </c>
    </row>
    <row r="117" spans="1:8" x14ac:dyDescent="0.2">
      <c r="A117" s="51"/>
      <c r="B117" s="51"/>
      <c r="C117" s="52" t="s">
        <v>130</v>
      </c>
      <c r="D117" s="51"/>
      <c r="E117" s="51" t="s">
        <v>131</v>
      </c>
      <c r="F117" s="57" t="s">
        <v>133</v>
      </c>
      <c r="G117" s="54">
        <v>0</v>
      </c>
      <c r="H117" s="40" t="s">
        <v>131</v>
      </c>
    </row>
    <row r="118" spans="1:8" x14ac:dyDescent="0.2">
      <c r="A118" s="51"/>
      <c r="B118" s="51"/>
      <c r="C118" s="55"/>
      <c r="D118" s="51"/>
      <c r="E118" s="51"/>
      <c r="F118" s="56"/>
      <c r="G118" s="56"/>
      <c r="H118" s="40" t="s">
        <v>131</v>
      </c>
    </row>
    <row r="119" spans="1:8" x14ac:dyDescent="0.2">
      <c r="A119" s="51"/>
      <c r="B119" s="51"/>
      <c r="C119" s="52" t="s">
        <v>135</v>
      </c>
      <c r="D119" s="51"/>
      <c r="E119" s="51"/>
      <c r="F119" s="51"/>
      <c r="G119" s="51"/>
      <c r="H119" s="40" t="s">
        <v>131</v>
      </c>
    </row>
    <row r="120" spans="1:8" x14ac:dyDescent="0.2">
      <c r="A120" s="51"/>
      <c r="B120" s="51"/>
      <c r="C120" s="52" t="s">
        <v>130</v>
      </c>
      <c r="D120" s="51"/>
      <c r="E120" s="51" t="s">
        <v>131</v>
      </c>
      <c r="F120" s="57" t="s">
        <v>133</v>
      </c>
      <c r="G120" s="54">
        <v>0</v>
      </c>
      <c r="H120" s="40" t="s">
        <v>131</v>
      </c>
    </row>
    <row r="121" spans="1:8" x14ac:dyDescent="0.2">
      <c r="A121" s="51"/>
      <c r="B121" s="51"/>
      <c r="C121" s="55"/>
      <c r="D121" s="51"/>
      <c r="E121" s="51"/>
      <c r="F121" s="56"/>
      <c r="G121" s="56"/>
      <c r="H121" s="40" t="s">
        <v>131</v>
      </c>
    </row>
    <row r="122" spans="1:8" x14ac:dyDescent="0.2">
      <c r="A122" s="51"/>
      <c r="B122" s="51"/>
      <c r="C122" s="52" t="s">
        <v>136</v>
      </c>
      <c r="D122" s="51"/>
      <c r="E122" s="51"/>
      <c r="F122" s="56"/>
      <c r="G122" s="56"/>
      <c r="H122" s="40" t="s">
        <v>131</v>
      </c>
    </row>
    <row r="123" spans="1:8" x14ac:dyDescent="0.2">
      <c r="A123" s="51"/>
      <c r="B123" s="51"/>
      <c r="C123" s="52" t="s">
        <v>130</v>
      </c>
      <c r="D123" s="51"/>
      <c r="E123" s="51" t="s">
        <v>131</v>
      </c>
      <c r="F123" s="57" t="s">
        <v>133</v>
      </c>
      <c r="G123" s="54">
        <v>0</v>
      </c>
      <c r="H123" s="40" t="s">
        <v>131</v>
      </c>
    </row>
    <row r="124" spans="1:8" x14ac:dyDescent="0.2">
      <c r="A124" s="51"/>
      <c r="B124" s="51"/>
      <c r="C124" s="55"/>
      <c r="D124" s="51"/>
      <c r="E124" s="51"/>
      <c r="F124" s="56"/>
      <c r="G124" s="56"/>
      <c r="H124" s="40" t="s">
        <v>131</v>
      </c>
    </row>
    <row r="125" spans="1:8" x14ac:dyDescent="0.2">
      <c r="A125" s="51"/>
      <c r="B125" s="51"/>
      <c r="C125" s="52" t="s">
        <v>137</v>
      </c>
      <c r="D125" s="51"/>
      <c r="E125" s="51"/>
      <c r="F125" s="56"/>
      <c r="G125" s="56"/>
      <c r="H125" s="40" t="s">
        <v>131</v>
      </c>
    </row>
    <row r="126" spans="1:8" x14ac:dyDescent="0.2">
      <c r="A126" s="51"/>
      <c r="B126" s="51"/>
      <c r="C126" s="52" t="s">
        <v>130</v>
      </c>
      <c r="D126" s="51"/>
      <c r="E126" s="51" t="s">
        <v>131</v>
      </c>
      <c r="F126" s="57" t="s">
        <v>133</v>
      </c>
      <c r="G126" s="54">
        <v>0</v>
      </c>
      <c r="H126" s="40" t="s">
        <v>131</v>
      </c>
    </row>
    <row r="127" spans="1:8" x14ac:dyDescent="0.2">
      <c r="A127" s="51"/>
      <c r="B127" s="51"/>
      <c r="C127" s="55"/>
      <c r="D127" s="51"/>
      <c r="E127" s="51"/>
      <c r="F127" s="56"/>
      <c r="G127" s="56"/>
      <c r="H127" s="40" t="s">
        <v>131</v>
      </c>
    </row>
    <row r="128" spans="1:8" x14ac:dyDescent="0.2">
      <c r="A128" s="51"/>
      <c r="B128" s="51"/>
      <c r="C128" s="52" t="s">
        <v>138</v>
      </c>
      <c r="D128" s="51"/>
      <c r="E128" s="51"/>
      <c r="F128" s="53">
        <v>13863.150127299999</v>
      </c>
      <c r="G128" s="54">
        <v>0.99474770000000001</v>
      </c>
      <c r="H128" s="40" t="s">
        <v>131</v>
      </c>
    </row>
    <row r="129" spans="1:8" x14ac:dyDescent="0.2">
      <c r="A129" s="51"/>
      <c r="B129" s="51"/>
      <c r="C129" s="55"/>
      <c r="D129" s="51"/>
      <c r="E129" s="51"/>
      <c r="F129" s="56"/>
      <c r="G129" s="56"/>
      <c r="H129" s="40" t="s">
        <v>131</v>
      </c>
    </row>
    <row r="130" spans="1:8" x14ac:dyDescent="0.2">
      <c r="A130" s="51"/>
      <c r="B130" s="51"/>
      <c r="C130" s="52" t="s">
        <v>139</v>
      </c>
      <c r="D130" s="51"/>
      <c r="E130" s="51"/>
      <c r="F130" s="56"/>
      <c r="G130" s="56"/>
      <c r="H130" s="40" t="s">
        <v>131</v>
      </c>
    </row>
    <row r="131" spans="1:8" x14ac:dyDescent="0.2">
      <c r="A131" s="51"/>
      <c r="B131" s="51"/>
      <c r="C131" s="52" t="s">
        <v>10</v>
      </c>
      <c r="D131" s="51"/>
      <c r="E131" s="51"/>
      <c r="F131" s="56"/>
      <c r="G131" s="56"/>
      <c r="H131" s="40" t="s">
        <v>131</v>
      </c>
    </row>
    <row r="132" spans="1:8" x14ac:dyDescent="0.2">
      <c r="A132" s="51"/>
      <c r="B132" s="51"/>
      <c r="C132" s="52" t="s">
        <v>130</v>
      </c>
      <c r="D132" s="51"/>
      <c r="E132" s="51" t="s">
        <v>131</v>
      </c>
      <c r="F132" s="57" t="s">
        <v>133</v>
      </c>
      <c r="G132" s="54">
        <v>0</v>
      </c>
      <c r="H132" s="40" t="s">
        <v>131</v>
      </c>
    </row>
    <row r="133" spans="1:8" x14ac:dyDescent="0.2">
      <c r="A133" s="51"/>
      <c r="B133" s="51"/>
      <c r="C133" s="55"/>
      <c r="D133" s="51"/>
      <c r="E133" s="51"/>
      <c r="F133" s="56"/>
      <c r="G133" s="56"/>
      <c r="H133" s="40" t="s">
        <v>131</v>
      </c>
    </row>
    <row r="134" spans="1:8" x14ac:dyDescent="0.2">
      <c r="A134" s="51"/>
      <c r="B134" s="51"/>
      <c r="C134" s="52" t="s">
        <v>140</v>
      </c>
      <c r="D134" s="51"/>
      <c r="E134" s="51"/>
      <c r="F134" s="51"/>
      <c r="G134" s="51"/>
      <c r="H134" s="40" t="s">
        <v>131</v>
      </c>
    </row>
    <row r="135" spans="1:8" x14ac:dyDescent="0.2">
      <c r="A135" s="51"/>
      <c r="B135" s="51"/>
      <c r="C135" s="52" t="s">
        <v>130</v>
      </c>
      <c r="D135" s="51"/>
      <c r="E135" s="51" t="s">
        <v>131</v>
      </c>
      <c r="F135" s="57" t="s">
        <v>133</v>
      </c>
      <c r="G135" s="54">
        <v>0</v>
      </c>
      <c r="H135" s="40" t="s">
        <v>131</v>
      </c>
    </row>
    <row r="136" spans="1:8" x14ac:dyDescent="0.2">
      <c r="A136" s="51"/>
      <c r="B136" s="51"/>
      <c r="C136" s="55"/>
      <c r="D136" s="51"/>
      <c r="E136" s="51"/>
      <c r="F136" s="56"/>
      <c r="G136" s="56"/>
      <c r="H136" s="40" t="s">
        <v>131</v>
      </c>
    </row>
    <row r="137" spans="1:8" x14ac:dyDescent="0.2">
      <c r="A137" s="51"/>
      <c r="B137" s="51"/>
      <c r="C137" s="52" t="s">
        <v>141</v>
      </c>
      <c r="D137" s="51"/>
      <c r="E137" s="51"/>
      <c r="F137" s="51"/>
      <c r="G137" s="51"/>
      <c r="H137" s="40" t="s">
        <v>131</v>
      </c>
    </row>
    <row r="138" spans="1:8" x14ac:dyDescent="0.2">
      <c r="A138" s="51"/>
      <c r="B138" s="51"/>
      <c r="C138" s="52" t="s">
        <v>130</v>
      </c>
      <c r="D138" s="51"/>
      <c r="E138" s="51" t="s">
        <v>131</v>
      </c>
      <c r="F138" s="57" t="s">
        <v>133</v>
      </c>
      <c r="G138" s="54">
        <v>0</v>
      </c>
      <c r="H138" s="40" t="s">
        <v>131</v>
      </c>
    </row>
    <row r="139" spans="1:8" x14ac:dyDescent="0.2">
      <c r="A139" s="51"/>
      <c r="B139" s="51"/>
      <c r="C139" s="55"/>
      <c r="D139" s="51"/>
      <c r="E139" s="51"/>
      <c r="F139" s="56"/>
      <c r="G139" s="56"/>
      <c r="H139" s="40" t="s">
        <v>131</v>
      </c>
    </row>
    <row r="140" spans="1:8" x14ac:dyDescent="0.2">
      <c r="A140" s="51"/>
      <c r="B140" s="51"/>
      <c r="C140" s="52" t="s">
        <v>142</v>
      </c>
      <c r="D140" s="51"/>
      <c r="E140" s="51"/>
      <c r="F140" s="56"/>
      <c r="G140" s="56"/>
      <c r="H140" s="40" t="s">
        <v>131</v>
      </c>
    </row>
    <row r="141" spans="1:8" x14ac:dyDescent="0.2">
      <c r="A141" s="51"/>
      <c r="B141" s="51"/>
      <c r="C141" s="52" t="s">
        <v>130</v>
      </c>
      <c r="D141" s="51"/>
      <c r="E141" s="51" t="s">
        <v>131</v>
      </c>
      <c r="F141" s="57" t="s">
        <v>133</v>
      </c>
      <c r="G141" s="54">
        <v>0</v>
      </c>
      <c r="H141" s="40" t="s">
        <v>131</v>
      </c>
    </row>
    <row r="142" spans="1:8" x14ac:dyDescent="0.2">
      <c r="A142" s="51"/>
      <c r="B142" s="51"/>
      <c r="C142" s="55"/>
      <c r="D142" s="51"/>
      <c r="E142" s="51"/>
      <c r="F142" s="56"/>
      <c r="G142" s="56"/>
      <c r="H142" s="40" t="s">
        <v>131</v>
      </c>
    </row>
    <row r="143" spans="1:8" x14ac:dyDescent="0.2">
      <c r="A143" s="51"/>
      <c r="B143" s="51"/>
      <c r="C143" s="52" t="s">
        <v>143</v>
      </c>
      <c r="D143" s="51"/>
      <c r="E143" s="51"/>
      <c r="F143" s="53">
        <v>0</v>
      </c>
      <c r="G143" s="54">
        <v>0</v>
      </c>
      <c r="H143" s="40" t="s">
        <v>131</v>
      </c>
    </row>
    <row r="144" spans="1:8" x14ac:dyDescent="0.2">
      <c r="A144" s="51"/>
      <c r="B144" s="51"/>
      <c r="C144" s="55"/>
      <c r="D144" s="51"/>
      <c r="E144" s="51"/>
      <c r="F144" s="56"/>
      <c r="G144" s="56"/>
      <c r="H144" s="40" t="s">
        <v>131</v>
      </c>
    </row>
    <row r="145" spans="1:8" x14ac:dyDescent="0.2">
      <c r="A145" s="51"/>
      <c r="B145" s="51"/>
      <c r="C145" s="52" t="s">
        <v>144</v>
      </c>
      <c r="D145" s="51"/>
      <c r="E145" s="51"/>
      <c r="F145" s="56"/>
      <c r="G145" s="56"/>
      <c r="H145" s="40" t="s">
        <v>131</v>
      </c>
    </row>
    <row r="146" spans="1:8" x14ac:dyDescent="0.2">
      <c r="A146" s="51"/>
      <c r="B146" s="51"/>
      <c r="C146" s="52" t="s">
        <v>145</v>
      </c>
      <c r="D146" s="51"/>
      <c r="E146" s="51"/>
      <c r="F146" s="56"/>
      <c r="G146" s="56"/>
      <c r="H146" s="40" t="s">
        <v>131</v>
      </c>
    </row>
    <row r="147" spans="1:8" x14ac:dyDescent="0.2">
      <c r="A147" s="51"/>
      <c r="B147" s="51"/>
      <c r="C147" s="52" t="s">
        <v>130</v>
      </c>
      <c r="D147" s="51"/>
      <c r="E147" s="51" t="s">
        <v>131</v>
      </c>
      <c r="F147" s="57" t="s">
        <v>133</v>
      </c>
      <c r="G147" s="54">
        <v>0</v>
      </c>
      <c r="H147" s="40" t="s">
        <v>131</v>
      </c>
    </row>
    <row r="148" spans="1:8" x14ac:dyDescent="0.2">
      <c r="A148" s="51"/>
      <c r="B148" s="51"/>
      <c r="C148" s="55"/>
      <c r="D148" s="51"/>
      <c r="E148" s="51"/>
      <c r="F148" s="56"/>
      <c r="G148" s="56"/>
      <c r="H148" s="40" t="s">
        <v>131</v>
      </c>
    </row>
    <row r="149" spans="1:8" x14ac:dyDescent="0.2">
      <c r="A149" s="51"/>
      <c r="B149" s="51"/>
      <c r="C149" s="52" t="s">
        <v>146</v>
      </c>
      <c r="D149" s="51"/>
      <c r="E149" s="51"/>
      <c r="F149" s="56"/>
      <c r="G149" s="56"/>
      <c r="H149" s="40" t="s">
        <v>131</v>
      </c>
    </row>
    <row r="150" spans="1:8" x14ac:dyDescent="0.2">
      <c r="A150" s="51"/>
      <c r="B150" s="51"/>
      <c r="C150" s="52" t="s">
        <v>130</v>
      </c>
      <c r="D150" s="51"/>
      <c r="E150" s="51" t="s">
        <v>131</v>
      </c>
      <c r="F150" s="57" t="s">
        <v>133</v>
      </c>
      <c r="G150" s="54">
        <v>0</v>
      </c>
      <c r="H150" s="40" t="s">
        <v>131</v>
      </c>
    </row>
    <row r="151" spans="1:8" x14ac:dyDescent="0.2">
      <c r="A151" s="51"/>
      <c r="B151" s="51"/>
      <c r="C151" s="55"/>
      <c r="D151" s="51"/>
      <c r="E151" s="51"/>
      <c r="F151" s="56"/>
      <c r="G151" s="56"/>
      <c r="H151" s="40" t="s">
        <v>131</v>
      </c>
    </row>
    <row r="152" spans="1:8" x14ac:dyDescent="0.2">
      <c r="A152" s="51"/>
      <c r="B152" s="51"/>
      <c r="C152" s="52" t="s">
        <v>147</v>
      </c>
      <c r="D152" s="51"/>
      <c r="E152" s="51"/>
      <c r="F152" s="56"/>
      <c r="G152" s="56"/>
      <c r="H152" s="40" t="s">
        <v>131</v>
      </c>
    </row>
    <row r="153" spans="1:8" x14ac:dyDescent="0.2">
      <c r="A153" s="51"/>
      <c r="B153" s="51"/>
      <c r="C153" s="52" t="s">
        <v>130</v>
      </c>
      <c r="D153" s="51"/>
      <c r="E153" s="51" t="s">
        <v>131</v>
      </c>
      <c r="F153" s="57" t="s">
        <v>133</v>
      </c>
      <c r="G153" s="54">
        <v>0</v>
      </c>
      <c r="H153" s="40" t="s">
        <v>131</v>
      </c>
    </row>
    <row r="154" spans="1:8" x14ac:dyDescent="0.2">
      <c r="A154" s="51"/>
      <c r="B154" s="51"/>
      <c r="C154" s="55"/>
      <c r="D154" s="51"/>
      <c r="E154" s="51"/>
      <c r="F154" s="56"/>
      <c r="G154" s="56"/>
      <c r="H154" s="40" t="s">
        <v>131</v>
      </c>
    </row>
    <row r="155" spans="1:8" x14ac:dyDescent="0.2">
      <c r="A155" s="51"/>
      <c r="B155" s="51"/>
      <c r="C155" s="52" t="s">
        <v>148</v>
      </c>
      <c r="D155" s="51"/>
      <c r="E155" s="51"/>
      <c r="F155" s="56"/>
      <c r="G155" s="56"/>
      <c r="H155" s="40" t="s">
        <v>131</v>
      </c>
    </row>
    <row r="156" spans="1:8" x14ac:dyDescent="0.2">
      <c r="A156" s="46">
        <v>1</v>
      </c>
      <c r="B156" s="47"/>
      <c r="C156" s="47" t="s">
        <v>149</v>
      </c>
      <c r="D156" s="47"/>
      <c r="E156" s="58"/>
      <c r="F156" s="49">
        <v>68.990645999999998</v>
      </c>
      <c r="G156" s="50">
        <v>4.9504099999999997E-3</v>
      </c>
      <c r="H156" s="40">
        <v>5.32</v>
      </c>
    </row>
    <row r="157" spans="1:8" x14ac:dyDescent="0.2">
      <c r="A157" s="51"/>
      <c r="B157" s="51"/>
      <c r="C157" s="52" t="s">
        <v>130</v>
      </c>
      <c r="D157" s="51"/>
      <c r="E157" s="51" t="s">
        <v>131</v>
      </c>
      <c r="F157" s="53">
        <v>68.990645999999998</v>
      </c>
      <c r="G157" s="54">
        <v>4.9504099999999997E-3</v>
      </c>
      <c r="H157" s="40" t="s">
        <v>131</v>
      </c>
    </row>
    <row r="158" spans="1:8" x14ac:dyDescent="0.2">
      <c r="A158" s="51"/>
      <c r="B158" s="51"/>
      <c r="C158" s="55"/>
      <c r="D158" s="51"/>
      <c r="E158" s="51"/>
      <c r="F158" s="56"/>
      <c r="G158" s="56"/>
      <c r="H158" s="40" t="s">
        <v>131</v>
      </c>
    </row>
    <row r="159" spans="1:8" x14ac:dyDescent="0.2">
      <c r="A159" s="51"/>
      <c r="B159" s="51"/>
      <c r="C159" s="52" t="s">
        <v>150</v>
      </c>
      <c r="D159" s="51"/>
      <c r="E159" s="51"/>
      <c r="F159" s="53">
        <v>68.990645999999998</v>
      </c>
      <c r="G159" s="54">
        <v>4.9504099999999997E-3</v>
      </c>
      <c r="H159" s="40" t="s">
        <v>131</v>
      </c>
    </row>
    <row r="160" spans="1:8" x14ac:dyDescent="0.2">
      <c r="A160" s="51"/>
      <c r="B160" s="51"/>
      <c r="C160" s="56"/>
      <c r="D160" s="51"/>
      <c r="E160" s="51"/>
      <c r="F160" s="51"/>
      <c r="G160" s="51"/>
      <c r="H160" s="40" t="s">
        <v>131</v>
      </c>
    </row>
    <row r="161" spans="1:10" x14ac:dyDescent="0.2">
      <c r="A161" s="51"/>
      <c r="B161" s="51"/>
      <c r="C161" s="52" t="s">
        <v>151</v>
      </c>
      <c r="D161" s="51"/>
      <c r="E161" s="51"/>
      <c r="F161" s="51"/>
      <c r="G161" s="51"/>
      <c r="H161" s="40" t="s">
        <v>131</v>
      </c>
    </row>
    <row r="162" spans="1:10" x14ac:dyDescent="0.2">
      <c r="A162" s="51"/>
      <c r="B162" s="51"/>
      <c r="C162" s="52" t="s">
        <v>152</v>
      </c>
      <c r="D162" s="51"/>
      <c r="E162" s="51"/>
      <c r="F162" s="51"/>
      <c r="G162" s="51"/>
      <c r="H162" s="40" t="s">
        <v>131</v>
      </c>
    </row>
    <row r="163" spans="1:10" x14ac:dyDescent="0.2">
      <c r="A163" s="51"/>
      <c r="B163" s="51"/>
      <c r="C163" s="52" t="s">
        <v>130</v>
      </c>
      <c r="D163" s="51"/>
      <c r="E163" s="51" t="s">
        <v>131</v>
      </c>
      <c r="F163" s="57" t="s">
        <v>133</v>
      </c>
      <c r="G163" s="54">
        <v>0</v>
      </c>
      <c r="H163" s="40" t="s">
        <v>131</v>
      </c>
    </row>
    <row r="164" spans="1:10" x14ac:dyDescent="0.2">
      <c r="A164" s="51"/>
      <c r="B164" s="51"/>
      <c r="C164" s="55"/>
      <c r="D164" s="51"/>
      <c r="E164" s="51"/>
      <c r="F164" s="56"/>
      <c r="G164" s="56"/>
      <c r="H164" s="40" t="s">
        <v>131</v>
      </c>
    </row>
    <row r="165" spans="1:10" x14ac:dyDescent="0.2">
      <c r="A165" s="51"/>
      <c r="B165" s="51"/>
      <c r="C165" s="52" t="s">
        <v>153</v>
      </c>
      <c r="D165" s="51"/>
      <c r="E165" s="51"/>
      <c r="F165" s="51"/>
      <c r="G165" s="51"/>
      <c r="H165" s="40" t="s">
        <v>131</v>
      </c>
    </row>
    <row r="166" spans="1:10" x14ac:dyDescent="0.2">
      <c r="A166" s="51"/>
      <c r="B166" s="51"/>
      <c r="C166" s="52" t="s">
        <v>154</v>
      </c>
      <c r="D166" s="51"/>
      <c r="E166" s="51"/>
      <c r="F166" s="51"/>
      <c r="G166" s="51"/>
      <c r="H166" s="40" t="s">
        <v>131</v>
      </c>
    </row>
    <row r="167" spans="1:10" x14ac:dyDescent="0.2">
      <c r="A167" s="51"/>
      <c r="B167" s="51"/>
      <c r="C167" s="52" t="s">
        <v>130</v>
      </c>
      <c r="D167" s="51"/>
      <c r="E167" s="51" t="s">
        <v>131</v>
      </c>
      <c r="F167" s="57" t="s">
        <v>133</v>
      </c>
      <c r="G167" s="54">
        <v>0</v>
      </c>
      <c r="H167" s="40" t="s">
        <v>131</v>
      </c>
    </row>
    <row r="168" spans="1:10" x14ac:dyDescent="0.2">
      <c r="A168" s="51"/>
      <c r="B168" s="51"/>
      <c r="C168" s="55"/>
      <c r="D168" s="51"/>
      <c r="E168" s="51"/>
      <c r="F168" s="56"/>
      <c r="G168" s="56"/>
      <c r="H168" s="40" t="s">
        <v>131</v>
      </c>
    </row>
    <row r="169" spans="1:10" x14ac:dyDescent="0.2">
      <c r="A169" s="51"/>
      <c r="B169" s="51"/>
      <c r="C169" s="52" t="s">
        <v>155</v>
      </c>
      <c r="D169" s="51"/>
      <c r="E169" s="51"/>
      <c r="F169" s="56"/>
      <c r="G169" s="56"/>
      <c r="H169" s="40" t="s">
        <v>131</v>
      </c>
    </row>
    <row r="170" spans="1:10" x14ac:dyDescent="0.2">
      <c r="A170" s="51"/>
      <c r="B170" s="51"/>
      <c r="C170" s="52" t="s">
        <v>130</v>
      </c>
      <c r="D170" s="51"/>
      <c r="E170" s="51" t="s">
        <v>131</v>
      </c>
      <c r="F170" s="57" t="s">
        <v>133</v>
      </c>
      <c r="G170" s="54">
        <v>0</v>
      </c>
      <c r="H170" s="40" t="s">
        <v>131</v>
      </c>
    </row>
    <row r="171" spans="1:10" x14ac:dyDescent="0.2">
      <c r="A171" s="51"/>
      <c r="B171" s="51"/>
      <c r="C171" s="55"/>
      <c r="D171" s="51"/>
      <c r="E171" s="51"/>
      <c r="F171" s="56"/>
      <c r="G171" s="56"/>
      <c r="H171" s="40" t="s">
        <v>131</v>
      </c>
    </row>
    <row r="172" spans="1:10" x14ac:dyDescent="0.2">
      <c r="A172" s="58"/>
      <c r="B172" s="47"/>
      <c r="C172" s="47" t="s">
        <v>156</v>
      </c>
      <c r="D172" s="47"/>
      <c r="E172" s="58"/>
      <c r="F172" s="49">
        <v>4.2085159799999996</v>
      </c>
      <c r="G172" s="50">
        <v>3.0197999999999998E-4</v>
      </c>
      <c r="H172" s="40" t="s">
        <v>131</v>
      </c>
    </row>
    <row r="173" spans="1:10" x14ac:dyDescent="0.2">
      <c r="A173" s="55"/>
      <c r="B173" s="55"/>
      <c r="C173" s="52" t="s">
        <v>157</v>
      </c>
      <c r="D173" s="56"/>
      <c r="E173" s="56"/>
      <c r="F173" s="53">
        <v>13936.34928928</v>
      </c>
      <c r="G173" s="59">
        <v>1.0000000899999999</v>
      </c>
      <c r="H173" s="40" t="s">
        <v>131</v>
      </c>
    </row>
    <row r="174" spans="1:10" x14ac:dyDescent="0.2">
      <c r="A174" s="60"/>
      <c r="B174" s="60"/>
      <c r="C174" s="61"/>
      <c r="D174" s="62"/>
      <c r="E174" s="62"/>
      <c r="F174" s="63"/>
      <c r="G174" s="64"/>
      <c r="H174" s="65"/>
    </row>
    <row r="175" spans="1:10" x14ac:dyDescent="0.2">
      <c r="A175" s="60"/>
      <c r="B175" s="259" t="s">
        <v>933</v>
      </c>
      <c r="C175" s="259"/>
      <c r="D175" s="259"/>
      <c r="E175" s="259"/>
      <c r="F175" s="259"/>
      <c r="G175" s="259"/>
      <c r="H175" s="259"/>
      <c r="J175" s="67"/>
    </row>
    <row r="176" spans="1:10" x14ac:dyDescent="0.2">
      <c r="A176" s="60"/>
      <c r="B176" s="259" t="s">
        <v>934</v>
      </c>
      <c r="C176" s="259"/>
      <c r="D176" s="259"/>
      <c r="E176" s="259"/>
      <c r="F176" s="259"/>
      <c r="G176" s="259"/>
      <c r="H176" s="259"/>
      <c r="J176" s="67"/>
    </row>
    <row r="177" spans="1:17" x14ac:dyDescent="0.2">
      <c r="A177" s="60"/>
      <c r="B177" s="259" t="s">
        <v>935</v>
      </c>
      <c r="C177" s="259"/>
      <c r="D177" s="259"/>
      <c r="E177" s="259"/>
      <c r="F177" s="259"/>
      <c r="G177" s="259"/>
      <c r="H177" s="259"/>
      <c r="J177" s="67"/>
    </row>
    <row r="178" spans="1:17" s="69" customFormat="1" ht="52.5" customHeight="1" x14ac:dyDescent="0.25">
      <c r="A178" s="68"/>
      <c r="B178" s="263" t="s">
        <v>936</v>
      </c>
      <c r="C178" s="263"/>
      <c r="D178" s="263"/>
      <c r="E178" s="263"/>
      <c r="F178" s="263"/>
      <c r="G178" s="263"/>
      <c r="H178" s="263"/>
      <c r="I178"/>
      <c r="J178" s="67"/>
      <c r="K178"/>
      <c r="L178"/>
      <c r="M178"/>
      <c r="N178"/>
      <c r="O178"/>
      <c r="P178"/>
      <c r="Q178"/>
    </row>
    <row r="179" spans="1:17" x14ac:dyDescent="0.2">
      <c r="A179" s="60"/>
      <c r="B179" s="259" t="s">
        <v>937</v>
      </c>
      <c r="C179" s="259"/>
      <c r="D179" s="259"/>
      <c r="E179" s="259"/>
      <c r="F179" s="259"/>
      <c r="G179" s="259"/>
      <c r="H179" s="259"/>
      <c r="J179" s="67"/>
    </row>
    <row r="180" spans="1:17" x14ac:dyDescent="0.2">
      <c r="A180" s="60"/>
      <c r="B180" s="60"/>
      <c r="C180" s="60"/>
      <c r="D180" s="62"/>
      <c r="E180" s="62"/>
      <c r="F180" s="62"/>
      <c r="G180" s="62"/>
    </row>
    <row r="181" spans="1:17" x14ac:dyDescent="0.2">
      <c r="A181" s="60"/>
      <c r="B181" s="260" t="s">
        <v>158</v>
      </c>
      <c r="C181" s="261"/>
      <c r="D181" s="262"/>
      <c r="E181" s="70"/>
      <c r="F181" s="62"/>
      <c r="G181" s="62"/>
    </row>
    <row r="182" spans="1:17" ht="27.75" customHeight="1" x14ac:dyDescent="0.2">
      <c r="A182" s="60"/>
      <c r="B182" s="254" t="s">
        <v>159</v>
      </c>
      <c r="C182" s="255"/>
      <c r="D182" s="71" t="s">
        <v>160</v>
      </c>
      <c r="E182" s="70"/>
      <c r="F182" s="62"/>
      <c r="G182" s="62"/>
    </row>
    <row r="183" spans="1:17" x14ac:dyDescent="0.2">
      <c r="A183" s="60"/>
      <c r="B183" s="254" t="s">
        <v>939</v>
      </c>
      <c r="C183" s="255"/>
      <c r="D183" s="71" t="s">
        <v>160</v>
      </c>
      <c r="E183" s="70"/>
      <c r="F183" s="62"/>
      <c r="G183" s="62"/>
    </row>
    <row r="184" spans="1:17" x14ac:dyDescent="0.2">
      <c r="A184" s="60"/>
      <c r="B184" s="254" t="s">
        <v>161</v>
      </c>
      <c r="C184" s="255"/>
      <c r="D184" s="72" t="s">
        <v>131</v>
      </c>
      <c r="E184" s="70"/>
      <c r="F184" s="62"/>
      <c r="G184" s="62"/>
    </row>
    <row r="185" spans="1:17" x14ac:dyDescent="0.2">
      <c r="A185" s="73"/>
      <c r="B185" s="74" t="s">
        <v>131</v>
      </c>
      <c r="C185" s="74" t="s">
        <v>940</v>
      </c>
      <c r="D185" s="74" t="s">
        <v>162</v>
      </c>
      <c r="E185" s="73"/>
      <c r="F185" s="73"/>
      <c r="G185" s="73"/>
      <c r="H185" s="73"/>
      <c r="J185" s="67"/>
    </row>
    <row r="186" spans="1:17" x14ac:dyDescent="0.2">
      <c r="A186" s="73"/>
      <c r="B186" s="75" t="s">
        <v>163</v>
      </c>
      <c r="C186" s="76">
        <v>46142</v>
      </c>
      <c r="D186" s="76">
        <v>46173</v>
      </c>
      <c r="E186" s="73"/>
      <c r="F186" s="73"/>
      <c r="G186" s="73"/>
      <c r="J186" s="67"/>
    </row>
    <row r="187" spans="1:17" x14ac:dyDescent="0.2">
      <c r="A187" s="77"/>
      <c r="B187" s="78" t="s">
        <v>164</v>
      </c>
      <c r="C187" s="79">
        <v>188.21539999999999</v>
      </c>
      <c r="D187" s="79">
        <v>191.00360000000001</v>
      </c>
      <c r="E187" s="77"/>
      <c r="F187" s="80"/>
      <c r="G187" s="81"/>
    </row>
    <row r="188" spans="1:17" x14ac:dyDescent="0.2">
      <c r="A188" s="77"/>
      <c r="B188" s="78" t="s">
        <v>941</v>
      </c>
      <c r="C188" s="79">
        <v>82.682599999999994</v>
      </c>
      <c r="D188" s="79">
        <v>77.991100000000003</v>
      </c>
      <c r="E188" s="77"/>
      <c r="F188" s="80"/>
      <c r="G188" s="81"/>
    </row>
    <row r="189" spans="1:17" x14ac:dyDescent="0.2">
      <c r="A189" s="77"/>
      <c r="B189" s="78" t="s">
        <v>165</v>
      </c>
      <c r="C189" s="79">
        <v>177.9871</v>
      </c>
      <c r="D189" s="79">
        <v>180.55019999999999</v>
      </c>
      <c r="E189" s="77"/>
      <c r="F189" s="80"/>
      <c r="G189" s="81"/>
    </row>
    <row r="190" spans="1:17" x14ac:dyDescent="0.2">
      <c r="A190" s="77"/>
      <c r="B190" s="78" t="s">
        <v>942</v>
      </c>
      <c r="C190" s="79">
        <v>78.171800000000005</v>
      </c>
      <c r="D190" s="79">
        <v>73.700999999999993</v>
      </c>
      <c r="E190" s="77"/>
      <c r="F190" s="80"/>
      <c r="G190" s="81"/>
    </row>
    <row r="191" spans="1:17" x14ac:dyDescent="0.2">
      <c r="A191" s="77"/>
      <c r="B191" s="77"/>
      <c r="C191" s="77"/>
      <c r="D191" s="77"/>
      <c r="E191" s="77"/>
      <c r="F191" s="77"/>
      <c r="G191" s="77"/>
    </row>
    <row r="192" spans="1:17" x14ac:dyDescent="0.2">
      <c r="A192" s="77"/>
      <c r="B192" s="299" t="s">
        <v>166</v>
      </c>
      <c r="C192" s="300"/>
      <c r="D192" s="52" t="s">
        <v>160</v>
      </c>
      <c r="E192" s="77"/>
      <c r="F192" s="77"/>
      <c r="G192" s="77"/>
    </row>
    <row r="193" spans="1:10" x14ac:dyDescent="0.2">
      <c r="A193" s="73"/>
      <c r="B193" s="159"/>
      <c r="C193" s="159"/>
      <c r="D193" s="160"/>
      <c r="E193" s="73"/>
      <c r="F193" s="66"/>
      <c r="G193" s="85"/>
    </row>
    <row r="194" spans="1:10" x14ac:dyDescent="0.2">
      <c r="A194" s="73"/>
      <c r="B194" s="254" t="s">
        <v>167</v>
      </c>
      <c r="C194" s="255"/>
      <c r="D194" s="71" t="s">
        <v>160</v>
      </c>
      <c r="E194" s="83"/>
      <c r="F194" s="73"/>
      <c r="G194" s="73"/>
    </row>
    <row r="195" spans="1:10" x14ac:dyDescent="0.2">
      <c r="A195" s="73"/>
      <c r="B195" s="254" t="s">
        <v>168</v>
      </c>
      <c r="C195" s="255"/>
      <c r="D195" s="71" t="s">
        <v>160</v>
      </c>
      <c r="E195" s="83"/>
      <c r="F195" s="73"/>
      <c r="G195" s="73"/>
    </row>
    <row r="196" spans="1:10" x14ac:dyDescent="0.2">
      <c r="A196" s="73"/>
      <c r="B196" s="254" t="s">
        <v>169</v>
      </c>
      <c r="C196" s="255"/>
      <c r="D196" s="71" t="s">
        <v>160</v>
      </c>
      <c r="E196" s="83"/>
      <c r="F196" s="73"/>
      <c r="G196" s="73"/>
    </row>
    <row r="197" spans="1:10" x14ac:dyDescent="0.2">
      <c r="A197" s="73"/>
      <c r="B197" s="254" t="s">
        <v>170</v>
      </c>
      <c r="C197" s="255"/>
      <c r="D197" s="84">
        <v>0.24789926377209562</v>
      </c>
      <c r="E197" s="73"/>
      <c r="F197" s="66"/>
      <c r="G197" s="85"/>
    </row>
    <row r="199" spans="1:10" x14ac:dyDescent="0.2">
      <c r="B199" s="256" t="s">
        <v>944</v>
      </c>
      <c r="C199" s="256"/>
    </row>
    <row r="201" spans="1:10" ht="153.75" customHeight="1" x14ac:dyDescent="0.2"/>
    <row r="203" spans="1:10" x14ac:dyDescent="0.2">
      <c r="B203" s="86" t="s">
        <v>945</v>
      </c>
      <c r="C203" s="87"/>
      <c r="D203" s="86"/>
    </row>
    <row r="204" spans="1:10" x14ac:dyDescent="0.2">
      <c r="B204" s="86" t="s">
        <v>1098</v>
      </c>
      <c r="D204" s="86"/>
    </row>
    <row r="205" spans="1:10" ht="165" customHeight="1" x14ac:dyDescent="0.2"/>
    <row r="207" spans="1:10" x14ac:dyDescent="0.2">
      <c r="J207" s="37"/>
    </row>
  </sheetData>
  <mergeCells count="18">
    <mergeCell ref="B179:H179"/>
    <mergeCell ref="B181:D181"/>
    <mergeCell ref="B182:C182"/>
    <mergeCell ref="B194:C194"/>
    <mergeCell ref="B199:C199"/>
    <mergeCell ref="A1:H1"/>
    <mergeCell ref="A2:H2"/>
    <mergeCell ref="A3:H3"/>
    <mergeCell ref="B192:C192"/>
    <mergeCell ref="B195:C195"/>
    <mergeCell ref="B196:C196"/>
    <mergeCell ref="B197:C197"/>
    <mergeCell ref="B175:H175"/>
    <mergeCell ref="B176:H176"/>
    <mergeCell ref="B183:C183"/>
    <mergeCell ref="B184:C184"/>
    <mergeCell ref="B177:H177"/>
    <mergeCell ref="B178:H178"/>
  </mergeCells>
  <hyperlinks>
    <hyperlink ref="I1" location="Index!B2" display="Index" xr:uid="{720FDED1-9C48-4765-9C1D-B1344EF7885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A4D0-6DBF-4CB6-A89E-E52950C532BD}">
  <sheetPr>
    <outlinePr summaryBelow="0" summaryRight="0"/>
  </sheetPr>
  <dimension ref="A1:Q166"/>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851</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1156500</v>
      </c>
      <c r="F7" s="49">
        <v>8610.7207500000004</v>
      </c>
      <c r="G7" s="50">
        <v>6.8157389999999998E-2</v>
      </c>
      <c r="H7" s="40" t="s">
        <v>131</v>
      </c>
    </row>
    <row r="8" spans="1:9" x14ac:dyDescent="0.2">
      <c r="A8" s="46">
        <v>2</v>
      </c>
      <c r="B8" s="47" t="s">
        <v>49</v>
      </c>
      <c r="C8" s="47" t="s">
        <v>50</v>
      </c>
      <c r="D8" s="47" t="s">
        <v>48</v>
      </c>
      <c r="E8" s="48">
        <v>590500</v>
      </c>
      <c r="F8" s="49">
        <v>7419.0420000000004</v>
      </c>
      <c r="G8" s="50">
        <v>5.8724760000000001E-2</v>
      </c>
      <c r="H8" s="40" t="s">
        <v>131</v>
      </c>
    </row>
    <row r="9" spans="1:9" x14ac:dyDescent="0.2">
      <c r="A9" s="46">
        <v>3</v>
      </c>
      <c r="B9" s="47" t="s">
        <v>424</v>
      </c>
      <c r="C9" s="47" t="s">
        <v>425</v>
      </c>
      <c r="D9" s="47" t="s">
        <v>48</v>
      </c>
      <c r="E9" s="48">
        <v>437000</v>
      </c>
      <c r="F9" s="49">
        <v>5622.442</v>
      </c>
      <c r="G9" s="50">
        <v>4.4503939999999999E-2</v>
      </c>
      <c r="H9" s="40" t="s">
        <v>131</v>
      </c>
    </row>
    <row r="10" spans="1:9" x14ac:dyDescent="0.2">
      <c r="A10" s="46">
        <v>4</v>
      </c>
      <c r="B10" s="47" t="s">
        <v>14</v>
      </c>
      <c r="C10" s="47" t="s">
        <v>15</v>
      </c>
      <c r="D10" s="47" t="s">
        <v>16</v>
      </c>
      <c r="E10" s="48">
        <v>269000</v>
      </c>
      <c r="F10" s="49">
        <v>4920.01</v>
      </c>
      <c r="G10" s="50">
        <v>3.8943899999999997E-2</v>
      </c>
      <c r="H10" s="40" t="s">
        <v>131</v>
      </c>
    </row>
    <row r="11" spans="1:9" x14ac:dyDescent="0.2">
      <c r="A11" s="46">
        <v>5</v>
      </c>
      <c r="B11" s="47" t="s">
        <v>17</v>
      </c>
      <c r="C11" s="47" t="s">
        <v>18</v>
      </c>
      <c r="D11" s="47" t="s">
        <v>19</v>
      </c>
      <c r="E11" s="48">
        <v>346500</v>
      </c>
      <c r="F11" s="49">
        <v>4577.9579999999996</v>
      </c>
      <c r="G11" s="50">
        <v>3.6236419999999998E-2</v>
      </c>
      <c r="H11" s="40" t="s">
        <v>131</v>
      </c>
    </row>
    <row r="12" spans="1:9" x14ac:dyDescent="0.2">
      <c r="A12" s="46">
        <v>6</v>
      </c>
      <c r="B12" s="47" t="s">
        <v>11</v>
      </c>
      <c r="C12" s="47" t="s">
        <v>12</v>
      </c>
      <c r="D12" s="47" t="s">
        <v>13</v>
      </c>
      <c r="E12" s="48">
        <v>111828</v>
      </c>
      <c r="F12" s="49">
        <v>4558.66842</v>
      </c>
      <c r="G12" s="50">
        <v>3.6083730000000001E-2</v>
      </c>
      <c r="H12" s="40" t="s">
        <v>131</v>
      </c>
    </row>
    <row r="13" spans="1:9" x14ac:dyDescent="0.2">
      <c r="A13" s="46">
        <v>7</v>
      </c>
      <c r="B13" s="47" t="s">
        <v>46</v>
      </c>
      <c r="C13" s="47" t="s">
        <v>47</v>
      </c>
      <c r="D13" s="47" t="s">
        <v>48</v>
      </c>
      <c r="E13" s="48">
        <v>470000</v>
      </c>
      <c r="F13" s="49">
        <v>4532.68</v>
      </c>
      <c r="G13" s="50">
        <v>3.5878019999999997E-2</v>
      </c>
      <c r="H13" s="40" t="s">
        <v>131</v>
      </c>
    </row>
    <row r="14" spans="1:9" x14ac:dyDescent="0.2">
      <c r="A14" s="46">
        <v>8</v>
      </c>
      <c r="B14" s="47" t="s">
        <v>691</v>
      </c>
      <c r="C14" s="47" t="s">
        <v>692</v>
      </c>
      <c r="D14" s="47" t="s">
        <v>200</v>
      </c>
      <c r="E14" s="48">
        <v>348828</v>
      </c>
      <c r="F14" s="49">
        <v>4049.5442520000001</v>
      </c>
      <c r="G14" s="50">
        <v>3.2053810000000002E-2</v>
      </c>
      <c r="H14" s="40" t="s">
        <v>131</v>
      </c>
    </row>
    <row r="15" spans="1:9" x14ac:dyDescent="0.2">
      <c r="A15" s="46">
        <v>9</v>
      </c>
      <c r="B15" s="47" t="s">
        <v>36</v>
      </c>
      <c r="C15" s="47" t="s">
        <v>37</v>
      </c>
      <c r="D15" s="47" t="s">
        <v>38</v>
      </c>
      <c r="E15" s="48">
        <v>196140</v>
      </c>
      <c r="F15" s="49">
        <v>3781.5792000000001</v>
      </c>
      <c r="G15" s="50">
        <v>2.9932750000000001E-2</v>
      </c>
      <c r="H15" s="40" t="s">
        <v>131</v>
      </c>
    </row>
    <row r="16" spans="1:9" x14ac:dyDescent="0.2">
      <c r="A16" s="46">
        <v>10</v>
      </c>
      <c r="B16" s="47" t="s">
        <v>476</v>
      </c>
      <c r="C16" s="47" t="s">
        <v>477</v>
      </c>
      <c r="D16" s="47" t="s">
        <v>48</v>
      </c>
      <c r="E16" s="48">
        <v>950000</v>
      </c>
      <c r="F16" s="49">
        <v>3649.9</v>
      </c>
      <c r="G16" s="50">
        <v>2.889046E-2</v>
      </c>
      <c r="H16" s="40" t="s">
        <v>131</v>
      </c>
    </row>
    <row r="17" spans="1:8" x14ac:dyDescent="0.2">
      <c r="A17" s="46">
        <v>11</v>
      </c>
      <c r="B17" s="47" t="s">
        <v>23</v>
      </c>
      <c r="C17" s="47" t="s">
        <v>24</v>
      </c>
      <c r="D17" s="47" t="s">
        <v>25</v>
      </c>
      <c r="E17" s="48">
        <v>27000</v>
      </c>
      <c r="F17" s="49">
        <v>3100.14</v>
      </c>
      <c r="G17" s="50">
        <v>2.4538879999999999E-2</v>
      </c>
      <c r="H17" s="40" t="s">
        <v>131</v>
      </c>
    </row>
    <row r="18" spans="1:8" x14ac:dyDescent="0.2">
      <c r="A18" s="46">
        <v>12</v>
      </c>
      <c r="B18" s="47" t="s">
        <v>338</v>
      </c>
      <c r="C18" s="47" t="s">
        <v>339</v>
      </c>
      <c r="D18" s="47" t="s">
        <v>240</v>
      </c>
      <c r="E18" s="48">
        <v>91418</v>
      </c>
      <c r="F18" s="49">
        <v>2784.2266079999999</v>
      </c>
      <c r="G18" s="50">
        <v>2.20383E-2</v>
      </c>
      <c r="H18" s="40" t="s">
        <v>131</v>
      </c>
    </row>
    <row r="19" spans="1:8" x14ac:dyDescent="0.2">
      <c r="A19" s="46">
        <v>13</v>
      </c>
      <c r="B19" s="47" t="s">
        <v>852</v>
      </c>
      <c r="C19" s="47" t="s">
        <v>853</v>
      </c>
      <c r="D19" s="47" t="s">
        <v>240</v>
      </c>
      <c r="E19" s="48">
        <v>14000</v>
      </c>
      <c r="F19" s="49">
        <v>2726.22</v>
      </c>
      <c r="G19" s="50">
        <v>2.1579149999999998E-2</v>
      </c>
      <c r="H19" s="40" t="s">
        <v>131</v>
      </c>
    </row>
    <row r="20" spans="1:8" x14ac:dyDescent="0.2">
      <c r="A20" s="46">
        <v>14</v>
      </c>
      <c r="B20" s="47" t="s">
        <v>71</v>
      </c>
      <c r="C20" s="47" t="s">
        <v>72</v>
      </c>
      <c r="D20" s="47" t="s">
        <v>38</v>
      </c>
      <c r="E20" s="48">
        <v>43000</v>
      </c>
      <c r="F20" s="49">
        <v>2528.83</v>
      </c>
      <c r="G20" s="50">
        <v>2.001673E-2</v>
      </c>
      <c r="H20" s="40" t="s">
        <v>131</v>
      </c>
    </row>
    <row r="21" spans="1:8" x14ac:dyDescent="0.2">
      <c r="A21" s="46">
        <v>15</v>
      </c>
      <c r="B21" s="47" t="s">
        <v>649</v>
      </c>
      <c r="C21" s="47" t="s">
        <v>650</v>
      </c>
      <c r="D21" s="47" t="s">
        <v>486</v>
      </c>
      <c r="E21" s="48">
        <v>866000</v>
      </c>
      <c r="F21" s="49">
        <v>2484.5540000000001</v>
      </c>
      <c r="G21" s="50">
        <v>1.966627E-2</v>
      </c>
      <c r="H21" s="40" t="s">
        <v>131</v>
      </c>
    </row>
    <row r="22" spans="1:8" x14ac:dyDescent="0.2">
      <c r="A22" s="46">
        <v>16</v>
      </c>
      <c r="B22" s="47" t="s">
        <v>20</v>
      </c>
      <c r="C22" s="47" t="s">
        <v>21</v>
      </c>
      <c r="D22" s="47" t="s">
        <v>22</v>
      </c>
      <c r="E22" s="48">
        <v>628000</v>
      </c>
      <c r="F22" s="49">
        <v>2429.732</v>
      </c>
      <c r="G22" s="50">
        <v>1.9232329999999999E-2</v>
      </c>
      <c r="H22" s="40" t="s">
        <v>131</v>
      </c>
    </row>
    <row r="23" spans="1:8" x14ac:dyDescent="0.2">
      <c r="A23" s="46">
        <v>17</v>
      </c>
      <c r="B23" s="47" t="s">
        <v>663</v>
      </c>
      <c r="C23" s="47" t="s">
        <v>664</v>
      </c>
      <c r="D23" s="47" t="s">
        <v>205</v>
      </c>
      <c r="E23" s="48">
        <v>169000</v>
      </c>
      <c r="F23" s="49">
        <v>2367.69</v>
      </c>
      <c r="G23" s="50">
        <v>1.8741239999999999E-2</v>
      </c>
      <c r="H23" s="40" t="s">
        <v>131</v>
      </c>
    </row>
    <row r="24" spans="1:8" x14ac:dyDescent="0.2">
      <c r="A24" s="46">
        <v>18</v>
      </c>
      <c r="B24" s="47" t="s">
        <v>247</v>
      </c>
      <c r="C24" s="47" t="s">
        <v>248</v>
      </c>
      <c r="D24" s="47" t="s">
        <v>48</v>
      </c>
      <c r="E24" s="48">
        <v>241000</v>
      </c>
      <c r="F24" s="49">
        <v>2203.5835000000002</v>
      </c>
      <c r="G24" s="50">
        <v>1.7442269999999999E-2</v>
      </c>
      <c r="H24" s="40" t="s">
        <v>131</v>
      </c>
    </row>
    <row r="25" spans="1:8" x14ac:dyDescent="0.2">
      <c r="A25" s="46">
        <v>19</v>
      </c>
      <c r="B25" s="47" t="s">
        <v>320</v>
      </c>
      <c r="C25" s="47" t="s">
        <v>321</v>
      </c>
      <c r="D25" s="47" t="s">
        <v>229</v>
      </c>
      <c r="E25" s="48">
        <v>780000</v>
      </c>
      <c r="F25" s="49">
        <v>1954.5239999999999</v>
      </c>
      <c r="G25" s="50">
        <v>1.5470859999999999E-2</v>
      </c>
      <c r="H25" s="40" t="s">
        <v>131</v>
      </c>
    </row>
    <row r="26" spans="1:8" x14ac:dyDescent="0.2">
      <c r="A26" s="46">
        <v>20</v>
      </c>
      <c r="B26" s="47" t="s">
        <v>111</v>
      </c>
      <c r="C26" s="47" t="s">
        <v>112</v>
      </c>
      <c r="D26" s="47" t="s">
        <v>31</v>
      </c>
      <c r="E26" s="48">
        <v>377526</v>
      </c>
      <c r="F26" s="49">
        <v>1925.3825999999999</v>
      </c>
      <c r="G26" s="50">
        <v>1.5240190000000001E-2</v>
      </c>
      <c r="H26" s="40" t="s">
        <v>131</v>
      </c>
    </row>
    <row r="27" spans="1:8" x14ac:dyDescent="0.2">
      <c r="A27" s="46">
        <v>21</v>
      </c>
      <c r="B27" s="47" t="s">
        <v>241</v>
      </c>
      <c r="C27" s="47" t="s">
        <v>242</v>
      </c>
      <c r="D27" s="47" t="s">
        <v>205</v>
      </c>
      <c r="E27" s="48">
        <v>34000</v>
      </c>
      <c r="F27" s="49">
        <v>1869.32</v>
      </c>
      <c r="G27" s="50">
        <v>1.4796439999999999E-2</v>
      </c>
      <c r="H27" s="40" t="s">
        <v>131</v>
      </c>
    </row>
    <row r="28" spans="1:8" x14ac:dyDescent="0.2">
      <c r="A28" s="46">
        <v>22</v>
      </c>
      <c r="B28" s="47" t="s">
        <v>99</v>
      </c>
      <c r="C28" s="47" t="s">
        <v>100</v>
      </c>
      <c r="D28" s="47" t="s">
        <v>101</v>
      </c>
      <c r="E28" s="48">
        <v>1057000</v>
      </c>
      <c r="F28" s="49">
        <v>1738.8706999999999</v>
      </c>
      <c r="G28" s="50">
        <v>1.3763879999999999E-2</v>
      </c>
      <c r="H28" s="40" t="s">
        <v>131</v>
      </c>
    </row>
    <row r="29" spans="1:8" x14ac:dyDescent="0.2">
      <c r="A29" s="46">
        <v>23</v>
      </c>
      <c r="B29" s="47" t="s">
        <v>195</v>
      </c>
      <c r="C29" s="47" t="s">
        <v>196</v>
      </c>
      <c r="D29" s="47" t="s">
        <v>197</v>
      </c>
      <c r="E29" s="48">
        <v>100000</v>
      </c>
      <c r="F29" s="49">
        <v>1702.5</v>
      </c>
      <c r="G29" s="50">
        <v>1.347599E-2</v>
      </c>
      <c r="H29" s="40" t="s">
        <v>131</v>
      </c>
    </row>
    <row r="30" spans="1:8" x14ac:dyDescent="0.2">
      <c r="A30" s="46">
        <v>24</v>
      </c>
      <c r="B30" s="47" t="s">
        <v>326</v>
      </c>
      <c r="C30" s="47" t="s">
        <v>327</v>
      </c>
      <c r="D30" s="47" t="s">
        <v>256</v>
      </c>
      <c r="E30" s="48">
        <v>112757</v>
      </c>
      <c r="F30" s="49">
        <v>1649.63491</v>
      </c>
      <c r="G30" s="50">
        <v>1.3057539999999999E-2</v>
      </c>
      <c r="H30" s="40" t="s">
        <v>131</v>
      </c>
    </row>
    <row r="31" spans="1:8" x14ac:dyDescent="0.2">
      <c r="A31" s="46">
        <v>25</v>
      </c>
      <c r="B31" s="47" t="s">
        <v>849</v>
      </c>
      <c r="C31" s="47" t="s">
        <v>850</v>
      </c>
      <c r="D31" s="47" t="s">
        <v>301</v>
      </c>
      <c r="E31" s="48">
        <v>127000</v>
      </c>
      <c r="F31" s="49">
        <v>1612.9</v>
      </c>
      <c r="G31" s="50">
        <v>1.276677E-2</v>
      </c>
      <c r="H31" s="40" t="s">
        <v>131</v>
      </c>
    </row>
    <row r="32" spans="1:8" x14ac:dyDescent="0.2">
      <c r="A32" s="46">
        <v>26</v>
      </c>
      <c r="B32" s="47" t="s">
        <v>480</v>
      </c>
      <c r="C32" s="47" t="s">
        <v>481</v>
      </c>
      <c r="D32" s="47" t="s">
        <v>200</v>
      </c>
      <c r="E32" s="48">
        <v>132000</v>
      </c>
      <c r="F32" s="49">
        <v>1562.616</v>
      </c>
      <c r="G32" s="50">
        <v>1.236875E-2</v>
      </c>
      <c r="H32" s="40" t="s">
        <v>131</v>
      </c>
    </row>
    <row r="33" spans="1:8" x14ac:dyDescent="0.2">
      <c r="A33" s="46">
        <v>27</v>
      </c>
      <c r="B33" s="47" t="s">
        <v>90</v>
      </c>
      <c r="C33" s="47" t="s">
        <v>91</v>
      </c>
      <c r="D33" s="47" t="s">
        <v>92</v>
      </c>
      <c r="E33" s="48">
        <v>340500</v>
      </c>
      <c r="F33" s="49">
        <v>1540.2517499999999</v>
      </c>
      <c r="G33" s="50">
        <v>1.219173E-2</v>
      </c>
      <c r="H33" s="40" t="s">
        <v>131</v>
      </c>
    </row>
    <row r="34" spans="1:8" x14ac:dyDescent="0.2">
      <c r="A34" s="46">
        <v>28</v>
      </c>
      <c r="B34" s="47" t="s">
        <v>657</v>
      </c>
      <c r="C34" s="47" t="s">
        <v>658</v>
      </c>
      <c r="D34" s="47" t="s">
        <v>25</v>
      </c>
      <c r="E34" s="48">
        <v>338000</v>
      </c>
      <c r="F34" s="49">
        <v>1513.7329999999999</v>
      </c>
      <c r="G34" s="50">
        <v>1.1981820000000001E-2</v>
      </c>
      <c r="H34" s="40" t="s">
        <v>131</v>
      </c>
    </row>
    <row r="35" spans="1:8" x14ac:dyDescent="0.2">
      <c r="A35" s="46">
        <v>29</v>
      </c>
      <c r="B35" s="47" t="s">
        <v>709</v>
      </c>
      <c r="C35" s="47" t="s">
        <v>710</v>
      </c>
      <c r="D35" s="47" t="s">
        <v>200</v>
      </c>
      <c r="E35" s="48">
        <v>67000</v>
      </c>
      <c r="F35" s="49">
        <v>1513.463</v>
      </c>
      <c r="G35" s="50">
        <v>1.1979679999999999E-2</v>
      </c>
      <c r="H35" s="40" t="s">
        <v>131</v>
      </c>
    </row>
    <row r="36" spans="1:8" x14ac:dyDescent="0.2">
      <c r="A36" s="46">
        <v>30</v>
      </c>
      <c r="B36" s="47" t="s">
        <v>95</v>
      </c>
      <c r="C36" s="47" t="s">
        <v>96</v>
      </c>
      <c r="D36" s="47" t="s">
        <v>92</v>
      </c>
      <c r="E36" s="48">
        <v>34000</v>
      </c>
      <c r="F36" s="49">
        <v>1497.7</v>
      </c>
      <c r="G36" s="50">
        <v>1.185491E-2</v>
      </c>
      <c r="H36" s="40" t="s">
        <v>131</v>
      </c>
    </row>
    <row r="37" spans="1:8" x14ac:dyDescent="0.2">
      <c r="A37" s="46">
        <v>31</v>
      </c>
      <c r="B37" s="47" t="s">
        <v>302</v>
      </c>
      <c r="C37" s="47" t="s">
        <v>303</v>
      </c>
      <c r="D37" s="47" t="s">
        <v>222</v>
      </c>
      <c r="E37" s="48">
        <v>1278000</v>
      </c>
      <c r="F37" s="49">
        <v>1474.3008</v>
      </c>
      <c r="G37" s="50">
        <v>1.16697E-2</v>
      </c>
      <c r="H37" s="40" t="s">
        <v>131</v>
      </c>
    </row>
    <row r="38" spans="1:8" x14ac:dyDescent="0.2">
      <c r="A38" s="46">
        <v>32</v>
      </c>
      <c r="B38" s="47" t="s">
        <v>677</v>
      </c>
      <c r="C38" s="47" t="s">
        <v>678</v>
      </c>
      <c r="D38" s="47" t="s">
        <v>28</v>
      </c>
      <c r="E38" s="48">
        <v>34150</v>
      </c>
      <c r="F38" s="49">
        <v>1469.7476999999999</v>
      </c>
      <c r="G38" s="50">
        <v>1.1633660000000001E-2</v>
      </c>
      <c r="H38" s="40" t="s">
        <v>131</v>
      </c>
    </row>
    <row r="39" spans="1:8" x14ac:dyDescent="0.2">
      <c r="A39" s="46">
        <v>33</v>
      </c>
      <c r="B39" s="47" t="s">
        <v>120</v>
      </c>
      <c r="C39" s="47" t="s">
        <v>121</v>
      </c>
      <c r="D39" s="47" t="s">
        <v>122</v>
      </c>
      <c r="E39" s="48">
        <v>691000</v>
      </c>
      <c r="F39" s="49">
        <v>1437.4182000000001</v>
      </c>
      <c r="G39" s="50">
        <v>1.1377760000000001E-2</v>
      </c>
      <c r="H39" s="40" t="s">
        <v>131</v>
      </c>
    </row>
    <row r="40" spans="1:8" x14ac:dyDescent="0.2">
      <c r="A40" s="46">
        <v>34</v>
      </c>
      <c r="B40" s="47" t="s">
        <v>289</v>
      </c>
      <c r="C40" s="47" t="s">
        <v>290</v>
      </c>
      <c r="D40" s="47" t="s">
        <v>229</v>
      </c>
      <c r="E40" s="48">
        <v>545000</v>
      </c>
      <c r="F40" s="49">
        <v>1405.5550000000001</v>
      </c>
      <c r="G40" s="50">
        <v>1.112555E-2</v>
      </c>
      <c r="H40" s="40" t="s">
        <v>131</v>
      </c>
    </row>
    <row r="41" spans="1:8" x14ac:dyDescent="0.2">
      <c r="A41" s="46">
        <v>35</v>
      </c>
      <c r="B41" s="47" t="s">
        <v>297</v>
      </c>
      <c r="C41" s="47" t="s">
        <v>298</v>
      </c>
      <c r="D41" s="47" t="s">
        <v>83</v>
      </c>
      <c r="E41" s="48">
        <v>268333</v>
      </c>
      <c r="F41" s="49">
        <v>1399.4907615</v>
      </c>
      <c r="G41" s="50">
        <v>1.107754E-2</v>
      </c>
      <c r="H41" s="40" t="s">
        <v>131</v>
      </c>
    </row>
    <row r="42" spans="1:8" x14ac:dyDescent="0.2">
      <c r="A42" s="46">
        <v>36</v>
      </c>
      <c r="B42" s="47" t="s">
        <v>270</v>
      </c>
      <c r="C42" s="47" t="s">
        <v>271</v>
      </c>
      <c r="D42" s="47" t="s">
        <v>251</v>
      </c>
      <c r="E42" s="48">
        <v>336928</v>
      </c>
      <c r="F42" s="49">
        <v>1344.679648</v>
      </c>
      <c r="G42" s="50">
        <v>1.0643690000000001E-2</v>
      </c>
      <c r="H42" s="40" t="s">
        <v>131</v>
      </c>
    </row>
    <row r="43" spans="1:8" x14ac:dyDescent="0.2">
      <c r="A43" s="46">
        <v>37</v>
      </c>
      <c r="B43" s="47" t="s">
        <v>854</v>
      </c>
      <c r="C43" s="47" t="s">
        <v>855</v>
      </c>
      <c r="D43" s="47" t="s">
        <v>25</v>
      </c>
      <c r="E43" s="48">
        <v>220000</v>
      </c>
      <c r="F43" s="49">
        <v>1298.77</v>
      </c>
      <c r="G43" s="50">
        <v>1.0280299999999999E-2</v>
      </c>
      <c r="H43" s="40" t="s">
        <v>131</v>
      </c>
    </row>
    <row r="44" spans="1:8" x14ac:dyDescent="0.2">
      <c r="A44" s="46">
        <v>38</v>
      </c>
      <c r="B44" s="47" t="s">
        <v>44</v>
      </c>
      <c r="C44" s="47" t="s">
        <v>45</v>
      </c>
      <c r="D44" s="47" t="s">
        <v>31</v>
      </c>
      <c r="E44" s="48">
        <v>26000</v>
      </c>
      <c r="F44" s="49">
        <v>1295.502</v>
      </c>
      <c r="G44" s="50">
        <v>1.025443E-2</v>
      </c>
      <c r="H44" s="40" t="s">
        <v>131</v>
      </c>
    </row>
    <row r="45" spans="1:8" x14ac:dyDescent="0.2">
      <c r="A45" s="46">
        <v>39</v>
      </c>
      <c r="B45" s="47" t="s">
        <v>419</v>
      </c>
      <c r="C45" s="47" t="s">
        <v>420</v>
      </c>
      <c r="D45" s="47" t="s">
        <v>48</v>
      </c>
      <c r="E45" s="48">
        <v>769572</v>
      </c>
      <c r="F45" s="49">
        <v>1291.9574736</v>
      </c>
      <c r="G45" s="50">
        <v>1.022637E-2</v>
      </c>
      <c r="H45" s="40" t="s">
        <v>131</v>
      </c>
    </row>
    <row r="46" spans="1:8" ht="25.5" x14ac:dyDescent="0.2">
      <c r="A46" s="46">
        <v>40</v>
      </c>
      <c r="B46" s="47" t="s">
        <v>416</v>
      </c>
      <c r="C46" s="47" t="s">
        <v>417</v>
      </c>
      <c r="D46" s="47" t="s">
        <v>418</v>
      </c>
      <c r="E46" s="48">
        <v>335000</v>
      </c>
      <c r="F46" s="49">
        <v>1271.325</v>
      </c>
      <c r="G46" s="50">
        <v>1.006306E-2</v>
      </c>
      <c r="H46" s="40" t="s">
        <v>131</v>
      </c>
    </row>
    <row r="47" spans="1:8" x14ac:dyDescent="0.2">
      <c r="A47" s="46">
        <v>41</v>
      </c>
      <c r="B47" s="47" t="s">
        <v>856</v>
      </c>
      <c r="C47" s="47" t="s">
        <v>857</v>
      </c>
      <c r="D47" s="47" t="s">
        <v>115</v>
      </c>
      <c r="E47" s="48">
        <v>153000</v>
      </c>
      <c r="F47" s="49">
        <v>1258.425</v>
      </c>
      <c r="G47" s="50">
        <v>9.9609499999999997E-3</v>
      </c>
      <c r="H47" s="40" t="s">
        <v>131</v>
      </c>
    </row>
    <row r="48" spans="1:8" x14ac:dyDescent="0.2">
      <c r="A48" s="46">
        <v>42</v>
      </c>
      <c r="B48" s="47" t="s">
        <v>220</v>
      </c>
      <c r="C48" s="47" t="s">
        <v>221</v>
      </c>
      <c r="D48" s="47" t="s">
        <v>222</v>
      </c>
      <c r="E48" s="48">
        <v>293500</v>
      </c>
      <c r="F48" s="49">
        <v>1254.7125000000001</v>
      </c>
      <c r="G48" s="50">
        <v>9.9315700000000007E-3</v>
      </c>
      <c r="H48" s="40" t="s">
        <v>131</v>
      </c>
    </row>
    <row r="49" spans="1:8" x14ac:dyDescent="0.2">
      <c r="A49" s="46">
        <v>43</v>
      </c>
      <c r="B49" s="47" t="s">
        <v>208</v>
      </c>
      <c r="C49" s="47" t="s">
        <v>209</v>
      </c>
      <c r="D49" s="47" t="s">
        <v>174</v>
      </c>
      <c r="E49" s="48">
        <v>113000</v>
      </c>
      <c r="F49" s="49">
        <v>1248.085</v>
      </c>
      <c r="G49" s="50">
        <v>9.87911E-3</v>
      </c>
      <c r="H49" s="40" t="s">
        <v>131</v>
      </c>
    </row>
    <row r="50" spans="1:8" x14ac:dyDescent="0.2">
      <c r="A50" s="46">
        <v>44</v>
      </c>
      <c r="B50" s="47" t="s">
        <v>238</v>
      </c>
      <c r="C50" s="47" t="s">
        <v>239</v>
      </c>
      <c r="D50" s="47" t="s">
        <v>240</v>
      </c>
      <c r="E50" s="48">
        <v>37000</v>
      </c>
      <c r="F50" s="49">
        <v>1241.6089999999999</v>
      </c>
      <c r="G50" s="50">
        <v>9.8278500000000008E-3</v>
      </c>
      <c r="H50" s="40" t="s">
        <v>131</v>
      </c>
    </row>
    <row r="51" spans="1:8" x14ac:dyDescent="0.2">
      <c r="A51" s="46">
        <v>45</v>
      </c>
      <c r="B51" s="47" t="s">
        <v>178</v>
      </c>
      <c r="C51" s="47" t="s">
        <v>179</v>
      </c>
      <c r="D51" s="47" t="s">
        <v>180</v>
      </c>
      <c r="E51" s="48">
        <v>74000</v>
      </c>
      <c r="F51" s="49">
        <v>1238.76</v>
      </c>
      <c r="G51" s="50">
        <v>9.8052899999999995E-3</v>
      </c>
      <c r="H51" s="40" t="s">
        <v>131</v>
      </c>
    </row>
    <row r="52" spans="1:8" x14ac:dyDescent="0.2">
      <c r="A52" s="46">
        <v>46</v>
      </c>
      <c r="B52" s="47" t="s">
        <v>62</v>
      </c>
      <c r="C52" s="47" t="s">
        <v>63</v>
      </c>
      <c r="D52" s="47" t="s">
        <v>64</v>
      </c>
      <c r="E52" s="48">
        <v>464000</v>
      </c>
      <c r="F52" s="49">
        <v>1231.4559999999999</v>
      </c>
      <c r="G52" s="50">
        <v>9.7474799999999993E-3</v>
      </c>
      <c r="H52" s="40" t="s">
        <v>131</v>
      </c>
    </row>
    <row r="53" spans="1:8" x14ac:dyDescent="0.2">
      <c r="A53" s="46">
        <v>47</v>
      </c>
      <c r="B53" s="47" t="s">
        <v>175</v>
      </c>
      <c r="C53" s="47" t="s">
        <v>176</v>
      </c>
      <c r="D53" s="47" t="s">
        <v>177</v>
      </c>
      <c r="E53" s="48">
        <v>384000</v>
      </c>
      <c r="F53" s="49">
        <v>1166.0160000000001</v>
      </c>
      <c r="G53" s="50">
        <v>9.2294999999999999E-3</v>
      </c>
      <c r="H53" s="40" t="s">
        <v>131</v>
      </c>
    </row>
    <row r="54" spans="1:8" x14ac:dyDescent="0.2">
      <c r="A54" s="46">
        <v>48</v>
      </c>
      <c r="B54" s="47" t="s">
        <v>84</v>
      </c>
      <c r="C54" s="47" t="s">
        <v>85</v>
      </c>
      <c r="D54" s="47" t="s">
        <v>22</v>
      </c>
      <c r="E54" s="48">
        <v>77000</v>
      </c>
      <c r="F54" s="49">
        <v>1093.6310000000001</v>
      </c>
      <c r="G54" s="50">
        <v>8.6565400000000008E-3</v>
      </c>
      <c r="H54" s="40" t="s">
        <v>131</v>
      </c>
    </row>
    <row r="55" spans="1:8" x14ac:dyDescent="0.2">
      <c r="A55" s="46">
        <v>49</v>
      </c>
      <c r="B55" s="47" t="s">
        <v>113</v>
      </c>
      <c r="C55" s="47" t="s">
        <v>114</v>
      </c>
      <c r="D55" s="47" t="s">
        <v>115</v>
      </c>
      <c r="E55" s="48">
        <v>13950</v>
      </c>
      <c r="F55" s="49">
        <v>1062.2925</v>
      </c>
      <c r="G55" s="50">
        <v>8.4084799999999994E-3</v>
      </c>
      <c r="H55" s="40" t="s">
        <v>131</v>
      </c>
    </row>
    <row r="56" spans="1:8" x14ac:dyDescent="0.2">
      <c r="A56" s="46">
        <v>50</v>
      </c>
      <c r="B56" s="47" t="s">
        <v>272</v>
      </c>
      <c r="C56" s="47" t="s">
        <v>273</v>
      </c>
      <c r="D56" s="47" t="s">
        <v>174</v>
      </c>
      <c r="E56" s="48">
        <v>568000</v>
      </c>
      <c r="F56" s="49">
        <v>1050.1751999999999</v>
      </c>
      <c r="G56" s="50">
        <v>8.31257E-3</v>
      </c>
      <c r="H56" s="40" t="s">
        <v>131</v>
      </c>
    </row>
    <row r="57" spans="1:8" x14ac:dyDescent="0.2">
      <c r="A57" s="46">
        <v>51</v>
      </c>
      <c r="B57" s="47" t="s">
        <v>54</v>
      </c>
      <c r="C57" s="47" t="s">
        <v>55</v>
      </c>
      <c r="D57" s="47" t="s">
        <v>13</v>
      </c>
      <c r="E57" s="48">
        <v>76000</v>
      </c>
      <c r="F57" s="49">
        <v>991.8</v>
      </c>
      <c r="G57" s="50">
        <v>7.8504999999999998E-3</v>
      </c>
      <c r="H57" s="40" t="s">
        <v>131</v>
      </c>
    </row>
    <row r="58" spans="1:8" x14ac:dyDescent="0.2">
      <c r="A58" s="46">
        <v>52</v>
      </c>
      <c r="B58" s="47" t="s">
        <v>487</v>
      </c>
      <c r="C58" s="47" t="s">
        <v>488</v>
      </c>
      <c r="D58" s="47" t="s">
        <v>43</v>
      </c>
      <c r="E58" s="48">
        <v>111000</v>
      </c>
      <c r="F58" s="49">
        <v>983.57100000000003</v>
      </c>
      <c r="G58" s="50">
        <v>7.7853699999999998E-3</v>
      </c>
      <c r="H58" s="40" t="s">
        <v>131</v>
      </c>
    </row>
    <row r="59" spans="1:8" x14ac:dyDescent="0.2">
      <c r="A59" s="46">
        <v>53</v>
      </c>
      <c r="B59" s="47" t="s">
        <v>847</v>
      </c>
      <c r="C59" s="47" t="s">
        <v>848</v>
      </c>
      <c r="D59" s="47" t="s">
        <v>200</v>
      </c>
      <c r="E59" s="48">
        <v>23600</v>
      </c>
      <c r="F59" s="49">
        <v>958.5376</v>
      </c>
      <c r="G59" s="50">
        <v>7.5872200000000004E-3</v>
      </c>
      <c r="H59" s="40" t="s">
        <v>131</v>
      </c>
    </row>
    <row r="60" spans="1:8" x14ac:dyDescent="0.2">
      <c r="A60" s="46">
        <v>54</v>
      </c>
      <c r="B60" s="47" t="s">
        <v>267</v>
      </c>
      <c r="C60" s="47" t="s">
        <v>268</v>
      </c>
      <c r="D60" s="47" t="s">
        <v>269</v>
      </c>
      <c r="E60" s="48">
        <v>45293</v>
      </c>
      <c r="F60" s="49">
        <v>761.82826</v>
      </c>
      <c r="G60" s="50">
        <v>6.0301799999999996E-3</v>
      </c>
      <c r="H60" s="40" t="s">
        <v>131</v>
      </c>
    </row>
    <row r="61" spans="1:8" x14ac:dyDescent="0.2">
      <c r="A61" s="46">
        <v>55</v>
      </c>
      <c r="B61" s="47" t="s">
        <v>383</v>
      </c>
      <c r="C61" s="47" t="s">
        <v>384</v>
      </c>
      <c r="D61" s="47" t="s">
        <v>108</v>
      </c>
      <c r="E61" s="48">
        <v>89096</v>
      </c>
      <c r="F61" s="49">
        <v>581.21775600000001</v>
      </c>
      <c r="G61" s="50">
        <v>4.6005799999999999E-3</v>
      </c>
      <c r="H61" s="40" t="s">
        <v>131</v>
      </c>
    </row>
    <row r="62" spans="1:8" x14ac:dyDescent="0.2">
      <c r="A62" s="46">
        <v>56</v>
      </c>
      <c r="B62" s="47" t="s">
        <v>858</v>
      </c>
      <c r="C62" s="47" t="s">
        <v>859</v>
      </c>
      <c r="D62" s="47" t="s">
        <v>463</v>
      </c>
      <c r="E62" s="48">
        <v>163322</v>
      </c>
      <c r="F62" s="49">
        <v>575.38340600000004</v>
      </c>
      <c r="G62" s="50">
        <v>4.5544000000000001E-3</v>
      </c>
      <c r="H62" s="40" t="s">
        <v>131</v>
      </c>
    </row>
    <row r="63" spans="1:8" x14ac:dyDescent="0.2">
      <c r="A63" s="51"/>
      <c r="B63" s="51"/>
      <c r="C63" s="52" t="s">
        <v>130</v>
      </c>
      <c r="D63" s="51"/>
      <c r="E63" s="51" t="s">
        <v>131</v>
      </c>
      <c r="F63" s="53">
        <f>SUM(F7:F62)</f>
        <v>122814.66349509996</v>
      </c>
      <c r="G63" s="54">
        <f>SUM(G7:G62)</f>
        <v>0.97212856000000025</v>
      </c>
      <c r="H63" s="40" t="s">
        <v>131</v>
      </c>
    </row>
    <row r="64" spans="1:8" x14ac:dyDescent="0.2">
      <c r="A64" s="51"/>
      <c r="B64" s="51"/>
      <c r="C64" s="55"/>
      <c r="D64" s="51"/>
      <c r="E64" s="51"/>
      <c r="F64" s="56"/>
      <c r="G64" s="56"/>
      <c r="H64" s="40" t="s">
        <v>131</v>
      </c>
    </row>
    <row r="65" spans="1:8" x14ac:dyDescent="0.2">
      <c r="A65" s="51"/>
      <c r="B65" s="51"/>
      <c r="C65" s="52" t="s">
        <v>132</v>
      </c>
      <c r="D65" s="51"/>
      <c r="E65" s="51"/>
      <c r="F65" s="51"/>
      <c r="G65" s="51"/>
      <c r="H65" s="40" t="s">
        <v>131</v>
      </c>
    </row>
    <row r="66" spans="1:8" x14ac:dyDescent="0.2">
      <c r="A66" s="51"/>
      <c r="B66" s="51"/>
      <c r="C66" s="52" t="s">
        <v>130</v>
      </c>
      <c r="D66" s="51"/>
      <c r="E66" s="51" t="s">
        <v>131</v>
      </c>
      <c r="F66" s="57" t="s">
        <v>133</v>
      </c>
      <c r="G66" s="54">
        <v>0</v>
      </c>
      <c r="H66" s="40" t="s">
        <v>131</v>
      </c>
    </row>
    <row r="67" spans="1:8" x14ac:dyDescent="0.2">
      <c r="A67" s="51"/>
      <c r="B67" s="51"/>
      <c r="C67" s="55"/>
      <c r="D67" s="51"/>
      <c r="E67" s="51"/>
      <c r="F67" s="56"/>
      <c r="G67" s="56"/>
      <c r="H67" s="40" t="s">
        <v>131</v>
      </c>
    </row>
    <row r="68" spans="1:8" x14ac:dyDescent="0.2">
      <c r="A68" s="51"/>
      <c r="B68" s="51"/>
      <c r="C68" s="52" t="s">
        <v>134</v>
      </c>
      <c r="D68" s="51"/>
      <c r="E68" s="51"/>
      <c r="F68" s="51"/>
      <c r="G68" s="51"/>
      <c r="H68" s="40" t="s">
        <v>131</v>
      </c>
    </row>
    <row r="69" spans="1:8" x14ac:dyDescent="0.2">
      <c r="A69" s="146">
        <v>1</v>
      </c>
      <c r="B69" s="147" t="s">
        <v>520</v>
      </c>
      <c r="C69" s="78" t="s">
        <v>966</v>
      </c>
      <c r="D69" s="147" t="s">
        <v>222</v>
      </c>
      <c r="E69" s="150">
        <v>374002</v>
      </c>
      <c r="F69" s="151">
        <v>58.306911800000002</v>
      </c>
      <c r="G69" s="152">
        <v>4.6151999999999999E-4</v>
      </c>
      <c r="H69" s="95" t="s">
        <v>131</v>
      </c>
    </row>
    <row r="70" spans="1:8" x14ac:dyDescent="0.2">
      <c r="A70" s="146">
        <v>2</v>
      </c>
      <c r="B70" s="147" t="s">
        <v>778</v>
      </c>
      <c r="C70" s="78" t="s">
        <v>1092</v>
      </c>
      <c r="D70" s="147"/>
      <c r="E70" s="150">
        <v>200000</v>
      </c>
      <c r="F70" s="151">
        <v>1.9999999999999999E-6</v>
      </c>
      <c r="G70" s="153" t="s">
        <v>129</v>
      </c>
      <c r="H70" s="95" t="s">
        <v>131</v>
      </c>
    </row>
    <row r="71" spans="1:8" x14ac:dyDescent="0.2">
      <c r="A71" s="51"/>
      <c r="B71" s="51"/>
      <c r="C71" s="52" t="s">
        <v>130</v>
      </c>
      <c r="D71" s="51"/>
      <c r="E71" s="51" t="s">
        <v>131</v>
      </c>
      <c r="F71" s="53">
        <f>SUM(F69:F70)</f>
        <v>58.306913800000004</v>
      </c>
      <c r="G71" s="54">
        <f>SUM(G69:G70)</f>
        <v>4.6151999999999999E-4</v>
      </c>
      <c r="H71" s="40" t="s">
        <v>131</v>
      </c>
    </row>
    <row r="72" spans="1:8" x14ac:dyDescent="0.2">
      <c r="A72" s="51"/>
      <c r="B72" s="51"/>
      <c r="C72" s="55"/>
      <c r="D72" s="51"/>
      <c r="E72" s="51"/>
      <c r="F72" s="56"/>
      <c r="G72" s="56"/>
      <c r="H72" s="40" t="s">
        <v>131</v>
      </c>
    </row>
    <row r="73" spans="1:8" x14ac:dyDescent="0.2">
      <c r="A73" s="51"/>
      <c r="B73" s="51"/>
      <c r="C73" s="52" t="s">
        <v>135</v>
      </c>
      <c r="D73" s="51"/>
      <c r="E73" s="51"/>
      <c r="F73" s="51"/>
      <c r="G73" s="51"/>
      <c r="H73" s="40" t="s">
        <v>131</v>
      </c>
    </row>
    <row r="74" spans="1:8" x14ac:dyDescent="0.2">
      <c r="A74" s="51"/>
      <c r="B74" s="51"/>
      <c r="C74" s="52" t="s">
        <v>130</v>
      </c>
      <c r="D74" s="51"/>
      <c r="E74" s="51" t="s">
        <v>131</v>
      </c>
      <c r="F74" s="57" t="s">
        <v>133</v>
      </c>
      <c r="G74" s="54">
        <v>0</v>
      </c>
      <c r="H74" s="40" t="s">
        <v>131</v>
      </c>
    </row>
    <row r="75" spans="1:8" x14ac:dyDescent="0.2">
      <c r="A75" s="51"/>
      <c r="B75" s="51"/>
      <c r="C75" s="55"/>
      <c r="D75" s="51"/>
      <c r="E75" s="51"/>
      <c r="F75" s="56"/>
      <c r="G75" s="56"/>
      <c r="H75" s="40" t="s">
        <v>131</v>
      </c>
    </row>
    <row r="76" spans="1:8" x14ac:dyDescent="0.2">
      <c r="A76" s="51"/>
      <c r="B76" s="51"/>
      <c r="C76" s="52" t="s">
        <v>136</v>
      </c>
      <c r="D76" s="51"/>
      <c r="E76" s="51"/>
      <c r="F76" s="56"/>
      <c r="G76" s="56"/>
      <c r="H76" s="40" t="s">
        <v>131</v>
      </c>
    </row>
    <row r="77" spans="1:8" x14ac:dyDescent="0.2">
      <c r="A77" s="51"/>
      <c r="B77" s="51"/>
      <c r="C77" s="52" t="s">
        <v>130</v>
      </c>
      <c r="D77" s="51"/>
      <c r="E77" s="51" t="s">
        <v>131</v>
      </c>
      <c r="F77" s="57" t="s">
        <v>133</v>
      </c>
      <c r="G77" s="54">
        <v>0</v>
      </c>
      <c r="H77" s="40" t="s">
        <v>131</v>
      </c>
    </row>
    <row r="78" spans="1:8" x14ac:dyDescent="0.2">
      <c r="A78" s="51"/>
      <c r="B78" s="51"/>
      <c r="C78" s="55"/>
      <c r="D78" s="51"/>
      <c r="E78" s="51"/>
      <c r="F78" s="56"/>
      <c r="G78" s="56"/>
      <c r="H78" s="40" t="s">
        <v>131</v>
      </c>
    </row>
    <row r="79" spans="1:8" x14ac:dyDescent="0.2">
      <c r="A79" s="51"/>
      <c r="B79" s="51"/>
      <c r="C79" s="52" t="s">
        <v>137</v>
      </c>
      <c r="D79" s="51"/>
      <c r="E79" s="51"/>
      <c r="F79" s="56"/>
      <c r="G79" s="56"/>
      <c r="H79" s="40" t="s">
        <v>131</v>
      </c>
    </row>
    <row r="80" spans="1:8" x14ac:dyDescent="0.2">
      <c r="A80" s="51"/>
      <c r="B80" s="51"/>
      <c r="C80" s="52" t="s">
        <v>130</v>
      </c>
      <c r="D80" s="51"/>
      <c r="E80" s="51" t="s">
        <v>131</v>
      </c>
      <c r="F80" s="57" t="s">
        <v>133</v>
      </c>
      <c r="G80" s="54">
        <v>0</v>
      </c>
      <c r="H80" s="40" t="s">
        <v>131</v>
      </c>
    </row>
    <row r="81" spans="1:8" x14ac:dyDescent="0.2">
      <c r="A81" s="51"/>
      <c r="B81" s="51"/>
      <c r="C81" s="55"/>
      <c r="D81" s="51"/>
      <c r="E81" s="51"/>
      <c r="F81" s="56"/>
      <c r="G81" s="56"/>
      <c r="H81" s="40" t="s">
        <v>131</v>
      </c>
    </row>
    <row r="82" spans="1:8" x14ac:dyDescent="0.2">
      <c r="A82" s="51"/>
      <c r="B82" s="51"/>
      <c r="C82" s="52" t="s">
        <v>138</v>
      </c>
      <c r="D82" s="51"/>
      <c r="E82" s="51"/>
      <c r="F82" s="53">
        <v>122872.9704089</v>
      </c>
      <c r="G82" s="54">
        <v>0.97259008000000002</v>
      </c>
      <c r="H82" s="40" t="s">
        <v>131</v>
      </c>
    </row>
    <row r="83" spans="1:8" x14ac:dyDescent="0.2">
      <c r="A83" s="51"/>
      <c r="B83" s="51"/>
      <c r="C83" s="55"/>
      <c r="D83" s="51"/>
      <c r="E83" s="51"/>
      <c r="F83" s="56"/>
      <c r="G83" s="56"/>
      <c r="H83" s="40" t="s">
        <v>131</v>
      </c>
    </row>
    <row r="84" spans="1:8" x14ac:dyDescent="0.2">
      <c r="A84" s="51"/>
      <c r="B84" s="51"/>
      <c r="C84" s="52" t="s">
        <v>139</v>
      </c>
      <c r="D84" s="51"/>
      <c r="E84" s="51"/>
      <c r="F84" s="56"/>
      <c r="G84" s="56"/>
      <c r="H84" s="40" t="s">
        <v>131</v>
      </c>
    </row>
    <row r="85" spans="1:8" x14ac:dyDescent="0.2">
      <c r="A85" s="51"/>
      <c r="B85" s="51"/>
      <c r="C85" s="52" t="s">
        <v>10</v>
      </c>
      <c r="D85" s="51"/>
      <c r="E85" s="51"/>
      <c r="F85" s="56"/>
      <c r="G85" s="56"/>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140</v>
      </c>
      <c r="D88" s="51"/>
      <c r="E88" s="51"/>
      <c r="F88" s="51"/>
      <c r="G88" s="51"/>
      <c r="H88" s="40" t="s">
        <v>131</v>
      </c>
    </row>
    <row r="89" spans="1:8" x14ac:dyDescent="0.2">
      <c r="A89" s="51"/>
      <c r="B89" s="51"/>
      <c r="C89" s="52" t="s">
        <v>130</v>
      </c>
      <c r="D89" s="51"/>
      <c r="E89" s="51" t="s">
        <v>131</v>
      </c>
      <c r="F89" s="57" t="s">
        <v>133</v>
      </c>
      <c r="G89" s="54">
        <v>0</v>
      </c>
      <c r="H89" s="40" t="s">
        <v>131</v>
      </c>
    </row>
    <row r="90" spans="1:8" x14ac:dyDescent="0.2">
      <c r="A90" s="51"/>
      <c r="B90" s="51"/>
      <c r="C90" s="55"/>
      <c r="D90" s="51"/>
      <c r="E90" s="51"/>
      <c r="F90" s="56"/>
      <c r="G90" s="56"/>
      <c r="H90" s="40" t="s">
        <v>131</v>
      </c>
    </row>
    <row r="91" spans="1:8" x14ac:dyDescent="0.2">
      <c r="A91" s="51"/>
      <c r="B91" s="51"/>
      <c r="C91" s="52" t="s">
        <v>141</v>
      </c>
      <c r="D91" s="51"/>
      <c r="E91" s="51"/>
      <c r="F91" s="51"/>
      <c r="G91" s="51"/>
      <c r="H91" s="40" t="s">
        <v>131</v>
      </c>
    </row>
    <row r="92" spans="1:8" x14ac:dyDescent="0.2">
      <c r="A92" s="51"/>
      <c r="B92" s="51"/>
      <c r="C92" s="52" t="s">
        <v>130</v>
      </c>
      <c r="D92" s="51"/>
      <c r="E92" s="51" t="s">
        <v>131</v>
      </c>
      <c r="F92" s="57" t="s">
        <v>133</v>
      </c>
      <c r="G92" s="54">
        <v>0</v>
      </c>
      <c r="H92" s="40" t="s">
        <v>131</v>
      </c>
    </row>
    <row r="93" spans="1:8" x14ac:dyDescent="0.2">
      <c r="A93" s="51"/>
      <c r="B93" s="51"/>
      <c r="C93" s="55"/>
      <c r="D93" s="51"/>
      <c r="E93" s="51"/>
      <c r="F93" s="56"/>
      <c r="G93" s="56"/>
      <c r="H93" s="40" t="s">
        <v>131</v>
      </c>
    </row>
    <row r="94" spans="1:8" x14ac:dyDescent="0.2">
      <c r="A94" s="51"/>
      <c r="B94" s="51"/>
      <c r="C94" s="52" t="s">
        <v>142</v>
      </c>
      <c r="D94" s="51"/>
      <c r="E94" s="51"/>
      <c r="F94" s="56"/>
      <c r="G94" s="56"/>
      <c r="H94" s="40" t="s">
        <v>131</v>
      </c>
    </row>
    <row r="95" spans="1:8" x14ac:dyDescent="0.2">
      <c r="A95" s="51"/>
      <c r="B95" s="51"/>
      <c r="C95" s="52" t="s">
        <v>130</v>
      </c>
      <c r="D95" s="51"/>
      <c r="E95" s="51" t="s">
        <v>131</v>
      </c>
      <c r="F95" s="57" t="s">
        <v>133</v>
      </c>
      <c r="G95" s="54">
        <v>0</v>
      </c>
      <c r="H95" s="40" t="s">
        <v>131</v>
      </c>
    </row>
    <row r="96" spans="1:8" x14ac:dyDescent="0.2">
      <c r="A96" s="51"/>
      <c r="B96" s="51"/>
      <c r="C96" s="55"/>
      <c r="D96" s="51"/>
      <c r="E96" s="51"/>
      <c r="F96" s="56"/>
      <c r="G96" s="56"/>
      <c r="H96" s="40" t="s">
        <v>131</v>
      </c>
    </row>
    <row r="97" spans="1:8" x14ac:dyDescent="0.2">
      <c r="A97" s="51"/>
      <c r="B97" s="51"/>
      <c r="C97" s="52" t="s">
        <v>143</v>
      </c>
      <c r="D97" s="51"/>
      <c r="E97" s="51"/>
      <c r="F97" s="53">
        <v>0</v>
      </c>
      <c r="G97" s="54">
        <v>0</v>
      </c>
      <c r="H97" s="40" t="s">
        <v>131</v>
      </c>
    </row>
    <row r="98" spans="1:8" x14ac:dyDescent="0.2">
      <c r="A98" s="51"/>
      <c r="B98" s="51"/>
      <c r="C98" s="55"/>
      <c r="D98" s="51"/>
      <c r="E98" s="51"/>
      <c r="F98" s="56"/>
      <c r="G98" s="56"/>
      <c r="H98" s="40" t="s">
        <v>131</v>
      </c>
    </row>
    <row r="99" spans="1:8" x14ac:dyDescent="0.2">
      <c r="A99" s="51"/>
      <c r="B99" s="51"/>
      <c r="C99" s="52" t="s">
        <v>144</v>
      </c>
      <c r="D99" s="51"/>
      <c r="E99" s="51"/>
      <c r="F99" s="56"/>
      <c r="G99" s="56"/>
      <c r="H99" s="40" t="s">
        <v>131</v>
      </c>
    </row>
    <row r="100" spans="1:8" x14ac:dyDescent="0.2">
      <c r="A100" s="51"/>
      <c r="B100" s="51"/>
      <c r="C100" s="52" t="s">
        <v>145</v>
      </c>
      <c r="D100" s="51"/>
      <c r="E100" s="51"/>
      <c r="F100" s="56"/>
      <c r="G100" s="56"/>
      <c r="H100" s="40" t="s">
        <v>131</v>
      </c>
    </row>
    <row r="101" spans="1:8" x14ac:dyDescent="0.2">
      <c r="A101" s="51"/>
      <c r="B101" s="51"/>
      <c r="C101" s="52" t="s">
        <v>130</v>
      </c>
      <c r="D101" s="51"/>
      <c r="E101" s="51" t="s">
        <v>131</v>
      </c>
      <c r="F101" s="57" t="s">
        <v>133</v>
      </c>
      <c r="G101" s="54">
        <v>0</v>
      </c>
      <c r="H101" s="40" t="s">
        <v>131</v>
      </c>
    </row>
    <row r="102" spans="1:8" x14ac:dyDescent="0.2">
      <c r="A102" s="51"/>
      <c r="B102" s="51"/>
      <c r="C102" s="55"/>
      <c r="D102" s="51"/>
      <c r="E102" s="51"/>
      <c r="F102" s="56"/>
      <c r="G102" s="56"/>
      <c r="H102" s="40" t="s">
        <v>131</v>
      </c>
    </row>
    <row r="103" spans="1:8" x14ac:dyDescent="0.2">
      <c r="A103" s="51"/>
      <c r="B103" s="51"/>
      <c r="C103" s="52" t="s">
        <v>146</v>
      </c>
      <c r="D103" s="51"/>
      <c r="E103" s="51"/>
      <c r="F103" s="56"/>
      <c r="G103" s="56"/>
      <c r="H103" s="40" t="s">
        <v>131</v>
      </c>
    </row>
    <row r="104" spans="1:8" x14ac:dyDescent="0.2">
      <c r="A104" s="51"/>
      <c r="B104" s="51"/>
      <c r="C104" s="52" t="s">
        <v>130</v>
      </c>
      <c r="D104" s="51"/>
      <c r="E104" s="51" t="s">
        <v>131</v>
      </c>
      <c r="F104" s="57" t="s">
        <v>133</v>
      </c>
      <c r="G104" s="54">
        <v>0</v>
      </c>
      <c r="H104" s="40" t="s">
        <v>131</v>
      </c>
    </row>
    <row r="105" spans="1:8" x14ac:dyDescent="0.2">
      <c r="A105" s="51"/>
      <c r="B105" s="51"/>
      <c r="C105" s="55"/>
      <c r="D105" s="51"/>
      <c r="E105" s="51"/>
      <c r="F105" s="56"/>
      <c r="G105" s="56"/>
      <c r="H105" s="40" t="s">
        <v>131</v>
      </c>
    </row>
    <row r="106" spans="1:8" x14ac:dyDescent="0.2">
      <c r="A106" s="51"/>
      <c r="B106" s="51"/>
      <c r="C106" s="52" t="s">
        <v>147</v>
      </c>
      <c r="D106" s="51"/>
      <c r="E106" s="51"/>
      <c r="F106" s="56"/>
      <c r="G106" s="56"/>
      <c r="H106" s="40" t="s">
        <v>131</v>
      </c>
    </row>
    <row r="107" spans="1:8" x14ac:dyDescent="0.2">
      <c r="A107" s="51"/>
      <c r="B107" s="51"/>
      <c r="C107" s="52" t="s">
        <v>130</v>
      </c>
      <c r="D107" s="51"/>
      <c r="E107" s="51" t="s">
        <v>131</v>
      </c>
      <c r="F107" s="57" t="s">
        <v>133</v>
      </c>
      <c r="G107" s="54">
        <v>0</v>
      </c>
      <c r="H107" s="40" t="s">
        <v>131</v>
      </c>
    </row>
    <row r="108" spans="1:8" x14ac:dyDescent="0.2">
      <c r="A108" s="51"/>
      <c r="B108" s="51"/>
      <c r="C108" s="55"/>
      <c r="D108" s="51"/>
      <c r="E108" s="51"/>
      <c r="F108" s="56"/>
      <c r="G108" s="56"/>
      <c r="H108" s="40" t="s">
        <v>131</v>
      </c>
    </row>
    <row r="109" spans="1:8" x14ac:dyDescent="0.2">
      <c r="A109" s="51"/>
      <c r="B109" s="51"/>
      <c r="C109" s="52" t="s">
        <v>148</v>
      </c>
      <c r="D109" s="51"/>
      <c r="E109" s="51"/>
      <c r="F109" s="56"/>
      <c r="G109" s="56"/>
      <c r="H109" s="40" t="s">
        <v>131</v>
      </c>
    </row>
    <row r="110" spans="1:8" x14ac:dyDescent="0.2">
      <c r="A110" s="46">
        <v>1</v>
      </c>
      <c r="B110" s="47"/>
      <c r="C110" s="47" t="s">
        <v>149</v>
      </c>
      <c r="D110" s="47"/>
      <c r="E110" s="58"/>
      <c r="F110" s="49">
        <v>3556.6913790160002</v>
      </c>
      <c r="G110" s="50">
        <v>2.8152670000000001E-2</v>
      </c>
      <c r="H110" s="40">
        <v>5.32</v>
      </c>
    </row>
    <row r="111" spans="1:8" x14ac:dyDescent="0.2">
      <c r="A111" s="51"/>
      <c r="B111" s="51"/>
      <c r="C111" s="52" t="s">
        <v>130</v>
      </c>
      <c r="D111" s="51"/>
      <c r="E111" s="51" t="s">
        <v>131</v>
      </c>
      <c r="F111" s="53">
        <v>3556.6913790160002</v>
      </c>
      <c r="G111" s="54">
        <v>2.8152670000000001E-2</v>
      </c>
      <c r="H111" s="40" t="s">
        <v>131</v>
      </c>
    </row>
    <row r="112" spans="1:8" x14ac:dyDescent="0.2">
      <c r="A112" s="51"/>
      <c r="B112" s="51"/>
      <c r="C112" s="55"/>
      <c r="D112" s="51"/>
      <c r="E112" s="51"/>
      <c r="F112" s="56"/>
      <c r="G112" s="56"/>
      <c r="H112" s="40" t="s">
        <v>131</v>
      </c>
    </row>
    <row r="113" spans="1:8" x14ac:dyDescent="0.2">
      <c r="A113" s="51"/>
      <c r="B113" s="51"/>
      <c r="C113" s="52" t="s">
        <v>150</v>
      </c>
      <c r="D113" s="51"/>
      <c r="E113" s="51"/>
      <c r="F113" s="53">
        <v>3556.6913790160002</v>
      </c>
      <c r="G113" s="54">
        <v>2.8152670000000001E-2</v>
      </c>
      <c r="H113" s="40" t="s">
        <v>131</v>
      </c>
    </row>
    <row r="114" spans="1:8" x14ac:dyDescent="0.2">
      <c r="A114" s="51"/>
      <c r="B114" s="51"/>
      <c r="C114" s="56"/>
      <c r="D114" s="51"/>
      <c r="E114" s="51"/>
      <c r="F114" s="51"/>
      <c r="G114" s="51"/>
      <c r="H114" s="40" t="s">
        <v>131</v>
      </c>
    </row>
    <row r="115" spans="1:8" x14ac:dyDescent="0.2">
      <c r="A115" s="51"/>
      <c r="B115" s="51"/>
      <c r="C115" s="52" t="s">
        <v>151</v>
      </c>
      <c r="D115" s="51"/>
      <c r="E115" s="51"/>
      <c r="F115" s="51"/>
      <c r="G115" s="51"/>
      <c r="H115" s="40" t="s">
        <v>131</v>
      </c>
    </row>
    <row r="116" spans="1:8" x14ac:dyDescent="0.2">
      <c r="A116" s="51"/>
      <c r="B116" s="51"/>
      <c r="C116" s="52" t="s">
        <v>152</v>
      </c>
      <c r="D116" s="51"/>
      <c r="E116" s="51"/>
      <c r="F116" s="51"/>
      <c r="G116" s="51"/>
      <c r="H116" s="40" t="s">
        <v>131</v>
      </c>
    </row>
    <row r="117" spans="1:8" x14ac:dyDescent="0.2">
      <c r="A117" s="51"/>
      <c r="B117" s="51"/>
      <c r="C117" s="52" t="s">
        <v>130</v>
      </c>
      <c r="D117" s="51"/>
      <c r="E117" s="51" t="s">
        <v>131</v>
      </c>
      <c r="F117" s="57" t="s">
        <v>133</v>
      </c>
      <c r="G117" s="54">
        <v>0</v>
      </c>
      <c r="H117" s="40" t="s">
        <v>131</v>
      </c>
    </row>
    <row r="118" spans="1:8" x14ac:dyDescent="0.2">
      <c r="A118" s="51"/>
      <c r="B118" s="51"/>
      <c r="C118" s="55"/>
      <c r="D118" s="51"/>
      <c r="E118" s="51"/>
      <c r="F118" s="56"/>
      <c r="G118" s="56"/>
      <c r="H118" s="40" t="s">
        <v>131</v>
      </c>
    </row>
    <row r="119" spans="1:8" x14ac:dyDescent="0.2">
      <c r="A119" s="51"/>
      <c r="B119" s="51"/>
      <c r="C119" s="52" t="s">
        <v>153</v>
      </c>
      <c r="D119" s="51"/>
      <c r="E119" s="51"/>
      <c r="F119" s="51"/>
      <c r="G119" s="51"/>
      <c r="H119" s="40" t="s">
        <v>131</v>
      </c>
    </row>
    <row r="120" spans="1:8" x14ac:dyDescent="0.2">
      <c r="A120" s="51"/>
      <c r="B120" s="51"/>
      <c r="C120" s="52" t="s">
        <v>154</v>
      </c>
      <c r="D120" s="51"/>
      <c r="E120" s="51"/>
      <c r="F120" s="51"/>
      <c r="G120" s="51"/>
      <c r="H120" s="40" t="s">
        <v>131</v>
      </c>
    </row>
    <row r="121" spans="1:8" x14ac:dyDescent="0.2">
      <c r="A121" s="51"/>
      <c r="B121" s="51"/>
      <c r="C121" s="52" t="s">
        <v>130</v>
      </c>
      <c r="D121" s="51"/>
      <c r="E121" s="51" t="s">
        <v>131</v>
      </c>
      <c r="F121" s="57" t="s">
        <v>133</v>
      </c>
      <c r="G121" s="54">
        <v>0</v>
      </c>
      <c r="H121" s="40" t="s">
        <v>131</v>
      </c>
    </row>
    <row r="122" spans="1:8" x14ac:dyDescent="0.2">
      <c r="A122" s="51"/>
      <c r="B122" s="51"/>
      <c r="C122" s="55"/>
      <c r="D122" s="51"/>
      <c r="E122" s="51"/>
      <c r="F122" s="56"/>
      <c r="G122" s="56"/>
      <c r="H122" s="40" t="s">
        <v>131</v>
      </c>
    </row>
    <row r="123" spans="1:8" x14ac:dyDescent="0.2">
      <c r="A123" s="51"/>
      <c r="B123" s="51"/>
      <c r="C123" s="52" t="s">
        <v>155</v>
      </c>
      <c r="D123" s="51"/>
      <c r="E123" s="51"/>
      <c r="F123" s="56"/>
      <c r="G123" s="56"/>
      <c r="H123" s="40" t="s">
        <v>131</v>
      </c>
    </row>
    <row r="124" spans="1:8" x14ac:dyDescent="0.2">
      <c r="A124" s="51"/>
      <c r="B124" s="51"/>
      <c r="C124" s="52" t="s">
        <v>130</v>
      </c>
      <c r="D124" s="51"/>
      <c r="E124" s="51" t="s">
        <v>131</v>
      </c>
      <c r="F124" s="57" t="s">
        <v>133</v>
      </c>
      <c r="G124" s="54">
        <v>0</v>
      </c>
      <c r="H124" s="40" t="s">
        <v>131</v>
      </c>
    </row>
    <row r="125" spans="1:8" x14ac:dyDescent="0.2">
      <c r="A125" s="51"/>
      <c r="B125" s="51"/>
      <c r="C125" s="55"/>
      <c r="D125" s="51"/>
      <c r="E125" s="51"/>
      <c r="F125" s="56"/>
      <c r="G125" s="56"/>
      <c r="H125" s="40" t="s">
        <v>131</v>
      </c>
    </row>
    <row r="126" spans="1:8" x14ac:dyDescent="0.2">
      <c r="A126" s="58"/>
      <c r="B126" s="47"/>
      <c r="C126" s="47" t="s">
        <v>156</v>
      </c>
      <c r="D126" s="47"/>
      <c r="E126" s="58"/>
      <c r="F126" s="49">
        <v>-93.828857389999996</v>
      </c>
      <c r="G126" s="50">
        <v>-7.4268999999999995E-4</v>
      </c>
      <c r="H126" s="40" t="s">
        <v>131</v>
      </c>
    </row>
    <row r="127" spans="1:8" x14ac:dyDescent="0.2">
      <c r="A127" s="55"/>
      <c r="B127" s="55"/>
      <c r="C127" s="52" t="s">
        <v>157</v>
      </c>
      <c r="D127" s="56"/>
      <c r="E127" s="56"/>
      <c r="F127" s="53">
        <v>126335.832930526</v>
      </c>
      <c r="G127" s="59">
        <v>1.0000000600000001</v>
      </c>
      <c r="H127" s="40" t="s">
        <v>131</v>
      </c>
    </row>
    <row r="128" spans="1:8" x14ac:dyDescent="0.2">
      <c r="A128" s="60"/>
      <c r="B128" s="60"/>
      <c r="C128" s="61"/>
      <c r="D128" s="62"/>
      <c r="E128" s="62"/>
      <c r="F128" s="63"/>
      <c r="G128" s="64"/>
      <c r="H128" s="65"/>
    </row>
    <row r="129" spans="1:17" x14ac:dyDescent="0.2">
      <c r="A129" s="60"/>
      <c r="B129" s="259" t="s">
        <v>933</v>
      </c>
      <c r="C129" s="259"/>
      <c r="D129" s="259"/>
      <c r="E129" s="259"/>
      <c r="F129" s="259"/>
      <c r="G129" s="259"/>
      <c r="H129" s="259"/>
      <c r="J129" s="67"/>
    </row>
    <row r="130" spans="1:17" x14ac:dyDescent="0.2">
      <c r="A130" s="60"/>
      <c r="B130" s="259" t="s">
        <v>934</v>
      </c>
      <c r="C130" s="259"/>
      <c r="D130" s="259"/>
      <c r="E130" s="259"/>
      <c r="F130" s="259"/>
      <c r="G130" s="259"/>
      <c r="H130" s="259"/>
      <c r="J130" s="67"/>
    </row>
    <row r="131" spans="1:17" x14ac:dyDescent="0.2">
      <c r="A131" s="60"/>
      <c r="B131" s="259" t="s">
        <v>935</v>
      </c>
      <c r="C131" s="259"/>
      <c r="D131" s="259"/>
      <c r="E131" s="259"/>
      <c r="F131" s="259"/>
      <c r="G131" s="259"/>
      <c r="H131" s="259"/>
      <c r="J131" s="67"/>
    </row>
    <row r="132" spans="1:17" s="69" customFormat="1" ht="52.5" customHeight="1" x14ac:dyDescent="0.25">
      <c r="A132" s="68"/>
      <c r="B132" s="263" t="s">
        <v>936</v>
      </c>
      <c r="C132" s="263"/>
      <c r="D132" s="263"/>
      <c r="E132" s="263"/>
      <c r="F132" s="263"/>
      <c r="G132" s="263"/>
      <c r="H132" s="263"/>
      <c r="I132"/>
      <c r="J132" s="67"/>
      <c r="K132"/>
      <c r="L132"/>
      <c r="M132"/>
      <c r="N132"/>
      <c r="O132"/>
      <c r="P132"/>
      <c r="Q132"/>
    </row>
    <row r="133" spans="1:17" x14ac:dyDescent="0.2">
      <c r="A133" s="60"/>
      <c r="B133" s="259" t="s">
        <v>937</v>
      </c>
      <c r="C133" s="259"/>
      <c r="D133" s="259"/>
      <c r="E133" s="259"/>
      <c r="F133" s="259"/>
      <c r="G133" s="259"/>
      <c r="H133" s="259"/>
      <c r="J133" s="67"/>
    </row>
    <row r="134" spans="1:17" x14ac:dyDescent="0.2">
      <c r="A134" s="60"/>
      <c r="B134" s="60"/>
      <c r="C134" s="60"/>
      <c r="D134" s="62"/>
      <c r="E134" s="62"/>
      <c r="F134" s="62"/>
      <c r="G134" s="62"/>
    </row>
    <row r="135" spans="1:17" x14ac:dyDescent="0.2">
      <c r="A135" s="60"/>
      <c r="B135" s="260" t="s">
        <v>158</v>
      </c>
      <c r="C135" s="261"/>
      <c r="D135" s="262"/>
      <c r="E135" s="70"/>
      <c r="F135" s="62"/>
      <c r="G135" s="62"/>
    </row>
    <row r="136" spans="1:17" ht="27.75" customHeight="1" x14ac:dyDescent="0.2">
      <c r="A136" s="60"/>
      <c r="B136" s="254" t="s">
        <v>159</v>
      </c>
      <c r="C136" s="255"/>
      <c r="D136" s="71" t="s">
        <v>985</v>
      </c>
      <c r="E136" s="70"/>
      <c r="F136" s="62"/>
      <c r="G136" s="62"/>
    </row>
    <row r="137" spans="1:17" x14ac:dyDescent="0.2">
      <c r="A137" s="60"/>
      <c r="B137" s="254" t="s">
        <v>939</v>
      </c>
      <c r="C137" s="255"/>
      <c r="D137" s="71" t="str">
        <f>"Rs. "&amp;TEXT(F71,"0.00")&amp;" lacs/ "&amp;IF(ROUND((G71*100),2) = 0,"#",(TEXT((G71*100),"0.00")&amp;"%"))</f>
        <v>Rs. 58.31 lacs/ 0.05%</v>
      </c>
      <c r="E137" s="70"/>
      <c r="F137" s="62"/>
      <c r="G137" s="62"/>
    </row>
    <row r="138" spans="1:17" x14ac:dyDescent="0.2">
      <c r="A138" s="60"/>
      <c r="B138" s="254" t="s">
        <v>161</v>
      </c>
      <c r="C138" s="255"/>
      <c r="D138" s="72" t="s">
        <v>131</v>
      </c>
      <c r="E138" s="70"/>
      <c r="F138" s="62"/>
      <c r="G138" s="62"/>
    </row>
    <row r="139" spans="1:17" x14ac:dyDescent="0.2">
      <c r="A139" s="73"/>
      <c r="B139" s="74" t="s">
        <v>131</v>
      </c>
      <c r="C139" s="74" t="s">
        <v>940</v>
      </c>
      <c r="D139" s="74" t="s">
        <v>162</v>
      </c>
      <c r="E139" s="73"/>
      <c r="F139" s="73"/>
      <c r="G139" s="73"/>
      <c r="H139" s="73"/>
      <c r="J139" s="67"/>
    </row>
    <row r="140" spans="1:17" x14ac:dyDescent="0.2">
      <c r="A140" s="73"/>
      <c r="B140" s="75" t="s">
        <v>163</v>
      </c>
      <c r="C140" s="76">
        <v>46142</v>
      </c>
      <c r="D140" s="76">
        <v>46173</v>
      </c>
      <c r="E140" s="73"/>
      <c r="F140" s="73"/>
      <c r="G140" s="73"/>
      <c r="J140" s="67"/>
    </row>
    <row r="141" spans="1:17" x14ac:dyDescent="0.2">
      <c r="A141" s="77"/>
      <c r="B141" s="147" t="s">
        <v>164</v>
      </c>
      <c r="C141" s="79">
        <v>530.94809999999995</v>
      </c>
      <c r="D141" s="79">
        <v>519.80889999999999</v>
      </c>
      <c r="E141" s="77"/>
      <c r="F141" s="80"/>
      <c r="G141" s="81"/>
    </row>
    <row r="142" spans="1:17" x14ac:dyDescent="0.2">
      <c r="A142" s="77"/>
      <c r="B142" s="147" t="s">
        <v>941</v>
      </c>
      <c r="C142" s="79">
        <v>530.4076</v>
      </c>
      <c r="D142" s="79">
        <v>497.78550000000001</v>
      </c>
      <c r="E142" s="77"/>
      <c r="F142" s="80"/>
      <c r="G142" s="81"/>
    </row>
    <row r="143" spans="1:17" x14ac:dyDescent="0.2">
      <c r="A143" s="77"/>
      <c r="B143" s="147" t="s">
        <v>165</v>
      </c>
      <c r="C143" s="79">
        <v>494.46260000000001</v>
      </c>
      <c r="D143" s="79">
        <v>483.87209999999999</v>
      </c>
      <c r="E143" s="77"/>
      <c r="F143" s="80"/>
      <c r="G143" s="81"/>
    </row>
    <row r="144" spans="1:17" x14ac:dyDescent="0.2">
      <c r="A144" s="77"/>
      <c r="B144" s="147" t="s">
        <v>942</v>
      </c>
      <c r="C144" s="79">
        <v>396.5299</v>
      </c>
      <c r="D144" s="79">
        <v>371.9581</v>
      </c>
      <c r="E144" s="77"/>
      <c r="F144" s="80"/>
      <c r="G144" s="81"/>
    </row>
    <row r="145" spans="1:7" x14ac:dyDescent="0.2">
      <c r="A145" s="77"/>
      <c r="B145" s="77"/>
      <c r="C145" s="77"/>
      <c r="D145" s="77"/>
      <c r="E145" s="77"/>
      <c r="F145" s="77"/>
      <c r="G145" s="77"/>
    </row>
    <row r="146" spans="1:7" x14ac:dyDescent="0.2">
      <c r="A146" s="77"/>
      <c r="B146" s="299" t="s">
        <v>166</v>
      </c>
      <c r="C146" s="300"/>
      <c r="D146" s="52" t="s">
        <v>160</v>
      </c>
      <c r="E146" s="77"/>
      <c r="F146" s="77"/>
      <c r="G146" s="77"/>
    </row>
    <row r="147" spans="1:7" x14ac:dyDescent="0.2">
      <c r="A147" s="73"/>
      <c r="B147" s="82"/>
      <c r="C147" s="82"/>
      <c r="D147" s="82"/>
      <c r="E147" s="73"/>
      <c r="F147" s="73"/>
      <c r="G147" s="73"/>
    </row>
    <row r="148" spans="1:7" x14ac:dyDescent="0.2">
      <c r="A148" s="73"/>
      <c r="B148" s="254" t="s">
        <v>167</v>
      </c>
      <c r="C148" s="255"/>
      <c r="D148" s="71" t="s">
        <v>160</v>
      </c>
      <c r="E148" s="83"/>
      <c r="F148" s="73"/>
      <c r="G148" s="73"/>
    </row>
    <row r="149" spans="1:7" x14ac:dyDescent="0.2">
      <c r="A149" s="73"/>
      <c r="B149" s="254" t="s">
        <v>168</v>
      </c>
      <c r="C149" s="255"/>
      <c r="D149" s="71" t="s">
        <v>160</v>
      </c>
      <c r="E149" s="83"/>
      <c r="F149" s="73"/>
      <c r="G149" s="73"/>
    </row>
    <row r="150" spans="1:7" x14ac:dyDescent="0.2">
      <c r="A150" s="73"/>
      <c r="B150" s="254" t="s">
        <v>169</v>
      </c>
      <c r="C150" s="255"/>
      <c r="D150" s="71" t="s">
        <v>160</v>
      </c>
      <c r="E150" s="83"/>
      <c r="F150" s="73"/>
      <c r="G150" s="73"/>
    </row>
    <row r="151" spans="1:7" x14ac:dyDescent="0.2">
      <c r="A151" s="73"/>
      <c r="B151" s="254" t="s">
        <v>170</v>
      </c>
      <c r="C151" s="255"/>
      <c r="D151" s="84">
        <v>0.47527706086408583</v>
      </c>
      <c r="E151" s="73"/>
      <c r="F151" s="66"/>
      <c r="G151" s="85"/>
    </row>
    <row r="153" spans="1:7" ht="13.5" x14ac:dyDescent="0.25">
      <c r="B153" s="154" t="s">
        <v>1172</v>
      </c>
      <c r="C153" s="155"/>
      <c r="D153" s="155"/>
      <c r="E153" s="9"/>
      <c r="F153" s="10"/>
    </row>
    <row r="154" spans="1:7" ht="67.5" x14ac:dyDescent="0.25">
      <c r="B154" s="156" t="s">
        <v>1071</v>
      </c>
      <c r="C154" s="156" t="s">
        <v>1072</v>
      </c>
      <c r="D154" s="156" t="s">
        <v>1073</v>
      </c>
      <c r="E154" s="156" t="s">
        <v>1074</v>
      </c>
      <c r="F154" s="156" t="s">
        <v>1075</v>
      </c>
    </row>
    <row r="155" spans="1:7" ht="13.5" x14ac:dyDescent="0.2">
      <c r="B155" s="157" t="s">
        <v>1099</v>
      </c>
      <c r="C155" s="122" t="s">
        <v>1077</v>
      </c>
      <c r="D155" s="11">
        <v>0</v>
      </c>
      <c r="E155" s="12">
        <v>0</v>
      </c>
      <c r="F155" s="158">
        <v>0.54925000000000002</v>
      </c>
    </row>
    <row r="157" spans="1:7" x14ac:dyDescent="0.2">
      <c r="B157" s="256" t="s">
        <v>944</v>
      </c>
      <c r="C157" s="256"/>
    </row>
    <row r="159" spans="1:7" ht="153.75" customHeight="1" x14ac:dyDescent="0.2"/>
    <row r="162" spans="2:10" x14ac:dyDescent="0.2">
      <c r="B162" s="86" t="s">
        <v>945</v>
      </c>
      <c r="C162" s="87"/>
      <c r="D162" s="86"/>
    </row>
    <row r="163" spans="2:10" x14ac:dyDescent="0.2">
      <c r="B163" s="86" t="s">
        <v>1100</v>
      </c>
      <c r="D163" s="86"/>
    </row>
    <row r="164" spans="2:10" ht="165" customHeight="1" x14ac:dyDescent="0.2"/>
    <row r="166" spans="2:10" x14ac:dyDescent="0.2">
      <c r="J166" s="37"/>
    </row>
  </sheetData>
  <mergeCells count="18">
    <mergeCell ref="B133:H133"/>
    <mergeCell ref="B135:D135"/>
    <mergeCell ref="B136:C136"/>
    <mergeCell ref="B148:C148"/>
    <mergeCell ref="B157:C157"/>
    <mergeCell ref="A1:H1"/>
    <mergeCell ref="A2:H2"/>
    <mergeCell ref="A3:H3"/>
    <mergeCell ref="B146:C146"/>
    <mergeCell ref="B149:C149"/>
    <mergeCell ref="B150:C150"/>
    <mergeCell ref="B151:C151"/>
    <mergeCell ref="B129:H129"/>
    <mergeCell ref="B130:H130"/>
    <mergeCell ref="B137:C137"/>
    <mergeCell ref="B138:C138"/>
    <mergeCell ref="B131:H131"/>
    <mergeCell ref="B132:H132"/>
  </mergeCells>
  <hyperlinks>
    <hyperlink ref="I1" location="Index!B2" display="Index" xr:uid="{AAAF2E76-7AC7-4D00-B59C-71D12EBE627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4CA-767D-4F2E-868B-D81E64939D27}">
  <sheetPr>
    <outlinePr summaryBelow="0" summaryRight="0"/>
  </sheetPr>
  <dimension ref="A1:Q145"/>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860</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14</v>
      </c>
      <c r="C7" s="47" t="s">
        <v>15</v>
      </c>
      <c r="D7" s="47" t="s">
        <v>16</v>
      </c>
      <c r="E7" s="48">
        <v>662373</v>
      </c>
      <c r="F7" s="49">
        <v>12114.802170000001</v>
      </c>
      <c r="G7" s="50">
        <v>8.7306040000000001E-2</v>
      </c>
      <c r="H7" s="40" t="s">
        <v>131</v>
      </c>
    </row>
    <row r="8" spans="1:9" x14ac:dyDescent="0.2">
      <c r="A8" s="46">
        <v>2</v>
      </c>
      <c r="B8" s="47" t="s">
        <v>338</v>
      </c>
      <c r="C8" s="47" t="s">
        <v>339</v>
      </c>
      <c r="D8" s="47" t="s">
        <v>240</v>
      </c>
      <c r="E8" s="48">
        <v>380329</v>
      </c>
      <c r="F8" s="49">
        <v>11583.300024</v>
      </c>
      <c r="G8" s="50">
        <v>8.3475729999999998E-2</v>
      </c>
      <c r="H8" s="40" t="s">
        <v>131</v>
      </c>
    </row>
    <row r="9" spans="1:9" x14ac:dyDescent="0.2">
      <c r="A9" s="46">
        <v>3</v>
      </c>
      <c r="B9" s="47" t="s">
        <v>649</v>
      </c>
      <c r="C9" s="47" t="s">
        <v>650</v>
      </c>
      <c r="D9" s="47" t="s">
        <v>486</v>
      </c>
      <c r="E9" s="48">
        <v>3733186</v>
      </c>
      <c r="F9" s="49">
        <v>10710.510634</v>
      </c>
      <c r="G9" s="50">
        <v>7.718593E-2</v>
      </c>
      <c r="H9" s="40" t="s">
        <v>131</v>
      </c>
    </row>
    <row r="10" spans="1:9" x14ac:dyDescent="0.2">
      <c r="A10" s="46">
        <v>4</v>
      </c>
      <c r="B10" s="47" t="s">
        <v>320</v>
      </c>
      <c r="C10" s="47" t="s">
        <v>321</v>
      </c>
      <c r="D10" s="47" t="s">
        <v>229</v>
      </c>
      <c r="E10" s="48">
        <v>4263545</v>
      </c>
      <c r="F10" s="49">
        <v>10683.591060999999</v>
      </c>
      <c r="G10" s="50">
        <v>7.699193E-2</v>
      </c>
      <c r="H10" s="40" t="s">
        <v>131</v>
      </c>
    </row>
    <row r="11" spans="1:9" x14ac:dyDescent="0.2">
      <c r="A11" s="46">
        <v>5</v>
      </c>
      <c r="B11" s="47" t="s">
        <v>833</v>
      </c>
      <c r="C11" s="47" t="s">
        <v>834</v>
      </c>
      <c r="D11" s="47" t="s">
        <v>115</v>
      </c>
      <c r="E11" s="48">
        <v>212692</v>
      </c>
      <c r="F11" s="49">
        <v>8666.9863079999996</v>
      </c>
      <c r="G11" s="50">
        <v>6.2459149999999998E-2</v>
      </c>
      <c r="H11" s="40" t="s">
        <v>131</v>
      </c>
    </row>
    <row r="12" spans="1:9" x14ac:dyDescent="0.2">
      <c r="A12" s="46">
        <v>6</v>
      </c>
      <c r="B12" s="47" t="s">
        <v>81</v>
      </c>
      <c r="C12" s="47" t="s">
        <v>82</v>
      </c>
      <c r="D12" s="47" t="s">
        <v>83</v>
      </c>
      <c r="E12" s="48">
        <v>85724</v>
      </c>
      <c r="F12" s="49">
        <v>7009.2228599999999</v>
      </c>
      <c r="G12" s="50">
        <v>5.0512380000000003E-2</v>
      </c>
      <c r="H12" s="40" t="s">
        <v>131</v>
      </c>
    </row>
    <row r="13" spans="1:9" x14ac:dyDescent="0.2">
      <c r="A13" s="46">
        <v>7</v>
      </c>
      <c r="B13" s="47" t="s">
        <v>807</v>
      </c>
      <c r="C13" s="47" t="s">
        <v>808</v>
      </c>
      <c r="D13" s="47" t="s">
        <v>406</v>
      </c>
      <c r="E13" s="48">
        <v>431406</v>
      </c>
      <c r="F13" s="49">
        <v>6132.4362899999996</v>
      </c>
      <c r="G13" s="50">
        <v>4.4193759999999999E-2</v>
      </c>
      <c r="H13" s="40" t="s">
        <v>131</v>
      </c>
    </row>
    <row r="14" spans="1:9" x14ac:dyDescent="0.2">
      <c r="A14" s="46">
        <v>8</v>
      </c>
      <c r="B14" s="47" t="s">
        <v>493</v>
      </c>
      <c r="C14" s="47" t="s">
        <v>494</v>
      </c>
      <c r="D14" s="47" t="s">
        <v>240</v>
      </c>
      <c r="E14" s="48">
        <v>42610</v>
      </c>
      <c r="F14" s="49">
        <v>5593.4147000000003</v>
      </c>
      <c r="G14" s="50">
        <v>4.0309270000000001E-2</v>
      </c>
      <c r="H14" s="40" t="s">
        <v>131</v>
      </c>
    </row>
    <row r="15" spans="1:9" x14ac:dyDescent="0.2">
      <c r="A15" s="46">
        <v>9</v>
      </c>
      <c r="B15" s="47" t="s">
        <v>41</v>
      </c>
      <c r="C15" s="47" t="s">
        <v>42</v>
      </c>
      <c r="D15" s="47" t="s">
        <v>43</v>
      </c>
      <c r="E15" s="48">
        <v>235207</v>
      </c>
      <c r="F15" s="49">
        <v>4951.5777639999997</v>
      </c>
      <c r="G15" s="50">
        <v>3.5683840000000001E-2</v>
      </c>
      <c r="H15" s="40" t="s">
        <v>131</v>
      </c>
    </row>
    <row r="16" spans="1:9" x14ac:dyDescent="0.2">
      <c r="A16" s="46">
        <v>10</v>
      </c>
      <c r="B16" s="47" t="s">
        <v>484</v>
      </c>
      <c r="C16" s="47" t="s">
        <v>485</v>
      </c>
      <c r="D16" s="47" t="s">
        <v>486</v>
      </c>
      <c r="E16" s="48">
        <v>184952</v>
      </c>
      <c r="F16" s="49">
        <v>3982.9413199999999</v>
      </c>
      <c r="G16" s="50">
        <v>2.8703300000000001E-2</v>
      </c>
      <c r="H16" s="40" t="s">
        <v>131</v>
      </c>
    </row>
    <row r="17" spans="1:8" x14ac:dyDescent="0.2">
      <c r="A17" s="46">
        <v>11</v>
      </c>
      <c r="B17" s="47" t="s">
        <v>95</v>
      </c>
      <c r="C17" s="47" t="s">
        <v>96</v>
      </c>
      <c r="D17" s="47" t="s">
        <v>92</v>
      </c>
      <c r="E17" s="48">
        <v>89403</v>
      </c>
      <c r="F17" s="49">
        <v>3938.2021500000001</v>
      </c>
      <c r="G17" s="50">
        <v>2.8380889999999999E-2</v>
      </c>
      <c r="H17" s="40" t="s">
        <v>131</v>
      </c>
    </row>
    <row r="18" spans="1:8" x14ac:dyDescent="0.2">
      <c r="A18" s="46">
        <v>12</v>
      </c>
      <c r="B18" s="47" t="s">
        <v>238</v>
      </c>
      <c r="C18" s="47" t="s">
        <v>239</v>
      </c>
      <c r="D18" s="47" t="s">
        <v>240</v>
      </c>
      <c r="E18" s="48">
        <v>117156</v>
      </c>
      <c r="F18" s="49">
        <v>3931.4038919999998</v>
      </c>
      <c r="G18" s="50">
        <v>2.8331889999999998E-2</v>
      </c>
      <c r="H18" s="40" t="s">
        <v>131</v>
      </c>
    </row>
    <row r="19" spans="1:8" x14ac:dyDescent="0.2">
      <c r="A19" s="46">
        <v>13</v>
      </c>
      <c r="B19" s="47" t="s">
        <v>751</v>
      </c>
      <c r="C19" s="47" t="s">
        <v>752</v>
      </c>
      <c r="D19" s="47" t="s">
        <v>229</v>
      </c>
      <c r="E19" s="48">
        <v>89990</v>
      </c>
      <c r="F19" s="49">
        <v>3801.1776</v>
      </c>
      <c r="G19" s="50">
        <v>2.739341E-2</v>
      </c>
      <c r="H19" s="40" t="s">
        <v>131</v>
      </c>
    </row>
    <row r="20" spans="1:8" x14ac:dyDescent="0.2">
      <c r="A20" s="46">
        <v>14</v>
      </c>
      <c r="B20" s="47" t="s">
        <v>330</v>
      </c>
      <c r="C20" s="47" t="s">
        <v>331</v>
      </c>
      <c r="D20" s="47" t="s">
        <v>301</v>
      </c>
      <c r="E20" s="48">
        <v>649871</v>
      </c>
      <c r="F20" s="49">
        <v>3431.3188799999998</v>
      </c>
      <c r="G20" s="50">
        <v>2.4728E-2</v>
      </c>
      <c r="H20" s="40" t="s">
        <v>131</v>
      </c>
    </row>
    <row r="21" spans="1:8" x14ac:dyDescent="0.2">
      <c r="A21" s="46">
        <v>15</v>
      </c>
      <c r="B21" s="47" t="s">
        <v>220</v>
      </c>
      <c r="C21" s="47" t="s">
        <v>221</v>
      </c>
      <c r="D21" s="47" t="s">
        <v>222</v>
      </c>
      <c r="E21" s="48">
        <v>730782</v>
      </c>
      <c r="F21" s="49">
        <v>3124.0930499999999</v>
      </c>
      <c r="G21" s="50">
        <v>2.251396E-2</v>
      </c>
      <c r="H21" s="40" t="s">
        <v>131</v>
      </c>
    </row>
    <row r="22" spans="1:8" x14ac:dyDescent="0.2">
      <c r="A22" s="46">
        <v>16</v>
      </c>
      <c r="B22" s="47" t="s">
        <v>856</v>
      </c>
      <c r="C22" s="47" t="s">
        <v>857</v>
      </c>
      <c r="D22" s="47" t="s">
        <v>115</v>
      </c>
      <c r="E22" s="48">
        <v>366881</v>
      </c>
      <c r="F22" s="49">
        <v>3017.5962249999998</v>
      </c>
      <c r="G22" s="50">
        <v>2.174649E-2</v>
      </c>
      <c r="H22" s="40" t="s">
        <v>131</v>
      </c>
    </row>
    <row r="23" spans="1:8" x14ac:dyDescent="0.2">
      <c r="A23" s="46">
        <v>17</v>
      </c>
      <c r="B23" s="47" t="s">
        <v>699</v>
      </c>
      <c r="C23" s="47" t="s">
        <v>700</v>
      </c>
      <c r="D23" s="47" t="s">
        <v>406</v>
      </c>
      <c r="E23" s="48">
        <v>57677</v>
      </c>
      <c r="F23" s="49">
        <v>3001.7994650000001</v>
      </c>
      <c r="G23" s="50">
        <v>2.1632640000000002E-2</v>
      </c>
      <c r="H23" s="40" t="s">
        <v>131</v>
      </c>
    </row>
    <row r="24" spans="1:8" x14ac:dyDescent="0.2">
      <c r="A24" s="46">
        <v>18</v>
      </c>
      <c r="B24" s="47" t="s">
        <v>259</v>
      </c>
      <c r="C24" s="47" t="s">
        <v>260</v>
      </c>
      <c r="D24" s="47" t="s">
        <v>197</v>
      </c>
      <c r="E24" s="48">
        <v>247522</v>
      </c>
      <c r="F24" s="49">
        <v>2769.276136</v>
      </c>
      <c r="G24" s="50">
        <v>1.9956950000000001E-2</v>
      </c>
      <c r="H24" s="40" t="s">
        <v>131</v>
      </c>
    </row>
    <row r="25" spans="1:8" x14ac:dyDescent="0.2">
      <c r="A25" s="46">
        <v>19</v>
      </c>
      <c r="B25" s="47" t="s">
        <v>849</v>
      </c>
      <c r="C25" s="47" t="s">
        <v>850</v>
      </c>
      <c r="D25" s="47" t="s">
        <v>301</v>
      </c>
      <c r="E25" s="48">
        <v>202634</v>
      </c>
      <c r="F25" s="49">
        <v>2573.4517999999998</v>
      </c>
      <c r="G25" s="50">
        <v>1.854573E-2</v>
      </c>
      <c r="H25" s="40" t="s">
        <v>131</v>
      </c>
    </row>
    <row r="26" spans="1:8" x14ac:dyDescent="0.2">
      <c r="A26" s="46">
        <v>20</v>
      </c>
      <c r="B26" s="47" t="s">
        <v>713</v>
      </c>
      <c r="C26" s="47" t="s">
        <v>714</v>
      </c>
      <c r="D26" s="47" t="s">
        <v>115</v>
      </c>
      <c r="E26" s="48">
        <v>96237</v>
      </c>
      <c r="F26" s="49">
        <v>2571.0676920000001</v>
      </c>
      <c r="G26" s="50">
        <v>1.8528550000000001E-2</v>
      </c>
      <c r="H26" s="40" t="s">
        <v>131</v>
      </c>
    </row>
    <row r="27" spans="1:8" x14ac:dyDescent="0.2">
      <c r="A27" s="46">
        <v>21</v>
      </c>
      <c r="B27" s="47" t="s">
        <v>357</v>
      </c>
      <c r="C27" s="47" t="s">
        <v>358</v>
      </c>
      <c r="D27" s="47" t="s">
        <v>222</v>
      </c>
      <c r="E27" s="48">
        <v>1403115</v>
      </c>
      <c r="F27" s="49">
        <v>2538.9365925000002</v>
      </c>
      <c r="G27" s="50">
        <v>1.8297000000000001E-2</v>
      </c>
      <c r="H27" s="40" t="s">
        <v>131</v>
      </c>
    </row>
    <row r="28" spans="1:8" x14ac:dyDescent="0.2">
      <c r="A28" s="46">
        <v>22</v>
      </c>
      <c r="B28" s="47" t="s">
        <v>383</v>
      </c>
      <c r="C28" s="47" t="s">
        <v>384</v>
      </c>
      <c r="D28" s="47" t="s">
        <v>108</v>
      </c>
      <c r="E28" s="48">
        <v>350247</v>
      </c>
      <c r="F28" s="49">
        <v>2284.8363045000001</v>
      </c>
      <c r="G28" s="50">
        <v>1.6465810000000001E-2</v>
      </c>
      <c r="H28" s="40" t="s">
        <v>131</v>
      </c>
    </row>
    <row r="29" spans="1:8" x14ac:dyDescent="0.2">
      <c r="A29" s="46">
        <v>23</v>
      </c>
      <c r="B29" s="47" t="s">
        <v>355</v>
      </c>
      <c r="C29" s="47" t="s">
        <v>356</v>
      </c>
      <c r="D29" s="47" t="s">
        <v>115</v>
      </c>
      <c r="E29" s="48">
        <v>133862</v>
      </c>
      <c r="F29" s="49">
        <v>2012.8828940000001</v>
      </c>
      <c r="G29" s="50">
        <v>1.450596E-2</v>
      </c>
      <c r="H29" s="40" t="s">
        <v>131</v>
      </c>
    </row>
    <row r="30" spans="1:8" x14ac:dyDescent="0.2">
      <c r="A30" s="46">
        <v>24</v>
      </c>
      <c r="B30" s="47" t="s">
        <v>206</v>
      </c>
      <c r="C30" s="47" t="s">
        <v>207</v>
      </c>
      <c r="D30" s="47" t="s">
        <v>115</v>
      </c>
      <c r="E30" s="48">
        <v>509330</v>
      </c>
      <c r="F30" s="49">
        <v>1808.3761649999999</v>
      </c>
      <c r="G30" s="50">
        <v>1.3032169999999999E-2</v>
      </c>
      <c r="H30" s="40" t="s">
        <v>131</v>
      </c>
    </row>
    <row r="31" spans="1:8" ht="25.5" x14ac:dyDescent="0.2">
      <c r="A31" s="46">
        <v>25</v>
      </c>
      <c r="B31" s="47" t="s">
        <v>416</v>
      </c>
      <c r="C31" s="47" t="s">
        <v>417</v>
      </c>
      <c r="D31" s="47" t="s">
        <v>418</v>
      </c>
      <c r="E31" s="48">
        <v>470333</v>
      </c>
      <c r="F31" s="49">
        <v>1784.9137350000001</v>
      </c>
      <c r="G31" s="50">
        <v>1.2863090000000001E-2</v>
      </c>
      <c r="H31" s="40" t="s">
        <v>131</v>
      </c>
    </row>
    <row r="32" spans="1:8" x14ac:dyDescent="0.2">
      <c r="A32" s="46">
        <v>26</v>
      </c>
      <c r="B32" s="47" t="s">
        <v>447</v>
      </c>
      <c r="C32" s="47" t="s">
        <v>448</v>
      </c>
      <c r="D32" s="47" t="s">
        <v>229</v>
      </c>
      <c r="E32" s="48">
        <v>1521522</v>
      </c>
      <c r="F32" s="49">
        <v>1734.5350800000001</v>
      </c>
      <c r="G32" s="50">
        <v>1.2500030000000001E-2</v>
      </c>
      <c r="H32" s="40" t="s">
        <v>131</v>
      </c>
    </row>
    <row r="33" spans="1:8" x14ac:dyDescent="0.2">
      <c r="A33" s="46">
        <v>27</v>
      </c>
      <c r="B33" s="47" t="s">
        <v>208</v>
      </c>
      <c r="C33" s="47" t="s">
        <v>209</v>
      </c>
      <c r="D33" s="47" t="s">
        <v>174</v>
      </c>
      <c r="E33" s="48">
        <v>129575</v>
      </c>
      <c r="F33" s="49">
        <v>1431.1558749999999</v>
      </c>
      <c r="G33" s="50">
        <v>1.031371E-2</v>
      </c>
      <c r="H33" s="40" t="s">
        <v>131</v>
      </c>
    </row>
    <row r="34" spans="1:8" x14ac:dyDescent="0.2">
      <c r="A34" s="46">
        <v>28</v>
      </c>
      <c r="B34" s="47" t="s">
        <v>771</v>
      </c>
      <c r="C34" s="47" t="s">
        <v>772</v>
      </c>
      <c r="D34" s="47" t="s">
        <v>251</v>
      </c>
      <c r="E34" s="48">
        <v>17791</v>
      </c>
      <c r="F34" s="49">
        <v>1426.2155150000001</v>
      </c>
      <c r="G34" s="50">
        <v>1.027811E-2</v>
      </c>
      <c r="H34" s="40" t="s">
        <v>131</v>
      </c>
    </row>
    <row r="35" spans="1:8" x14ac:dyDescent="0.2">
      <c r="A35" s="46">
        <v>29</v>
      </c>
      <c r="B35" s="47" t="s">
        <v>326</v>
      </c>
      <c r="C35" s="47" t="s">
        <v>327</v>
      </c>
      <c r="D35" s="47" t="s">
        <v>256</v>
      </c>
      <c r="E35" s="48">
        <v>95023</v>
      </c>
      <c r="F35" s="49">
        <v>1390.18649</v>
      </c>
      <c r="G35" s="50">
        <v>1.001846E-2</v>
      </c>
      <c r="H35" s="40" t="s">
        <v>131</v>
      </c>
    </row>
    <row r="36" spans="1:8" x14ac:dyDescent="0.2">
      <c r="A36" s="46">
        <v>30</v>
      </c>
      <c r="B36" s="47" t="s">
        <v>861</v>
      </c>
      <c r="C36" s="47" t="s">
        <v>862</v>
      </c>
      <c r="D36" s="47" t="s">
        <v>406</v>
      </c>
      <c r="E36" s="48">
        <v>213742</v>
      </c>
      <c r="F36" s="49">
        <v>1389.429871</v>
      </c>
      <c r="G36" s="50">
        <v>1.0013009999999999E-2</v>
      </c>
      <c r="H36" s="40" t="s">
        <v>131</v>
      </c>
    </row>
    <row r="37" spans="1:8" x14ac:dyDescent="0.2">
      <c r="A37" s="46">
        <v>31</v>
      </c>
      <c r="B37" s="47" t="s">
        <v>743</v>
      </c>
      <c r="C37" s="47" t="s">
        <v>744</v>
      </c>
      <c r="D37" s="47" t="s">
        <v>229</v>
      </c>
      <c r="E37" s="48">
        <v>24227</v>
      </c>
      <c r="F37" s="49">
        <v>982.28371500000003</v>
      </c>
      <c r="G37" s="50">
        <v>7.07889E-3</v>
      </c>
      <c r="H37" s="40" t="s">
        <v>131</v>
      </c>
    </row>
    <row r="38" spans="1:8" x14ac:dyDescent="0.2">
      <c r="A38" s="46">
        <v>32</v>
      </c>
      <c r="B38" s="47" t="s">
        <v>257</v>
      </c>
      <c r="C38" s="47" t="s">
        <v>258</v>
      </c>
      <c r="D38" s="47" t="s">
        <v>115</v>
      </c>
      <c r="E38" s="48">
        <v>45069</v>
      </c>
      <c r="F38" s="49">
        <v>686.80649100000005</v>
      </c>
      <c r="G38" s="50">
        <v>4.9495099999999998E-3</v>
      </c>
      <c r="H38" s="40" t="s">
        <v>131</v>
      </c>
    </row>
    <row r="39" spans="1:8" x14ac:dyDescent="0.2">
      <c r="A39" s="46">
        <v>33</v>
      </c>
      <c r="B39" s="47" t="s">
        <v>510</v>
      </c>
      <c r="C39" s="47" t="s">
        <v>511</v>
      </c>
      <c r="D39" s="47" t="s">
        <v>240</v>
      </c>
      <c r="E39" s="48">
        <v>1472</v>
      </c>
      <c r="F39" s="49">
        <v>153.97120000000001</v>
      </c>
      <c r="G39" s="50">
        <v>1.1096000000000001E-3</v>
      </c>
      <c r="H39" s="40" t="s">
        <v>131</v>
      </c>
    </row>
    <row r="40" spans="1:8" x14ac:dyDescent="0.2">
      <c r="A40" s="46">
        <v>34</v>
      </c>
      <c r="B40" s="47" t="s">
        <v>193</v>
      </c>
      <c r="C40" s="47" t="s">
        <v>194</v>
      </c>
      <c r="D40" s="47" t="s">
        <v>83</v>
      </c>
      <c r="E40" s="48">
        <v>2352</v>
      </c>
      <c r="F40" s="49">
        <v>21.837143999999999</v>
      </c>
      <c r="G40" s="50">
        <v>1.5736999999999999E-4</v>
      </c>
      <c r="H40" s="40" t="s">
        <v>131</v>
      </c>
    </row>
    <row r="41" spans="1:8" x14ac:dyDescent="0.2">
      <c r="A41" s="51"/>
      <c r="B41" s="51"/>
      <c r="C41" s="52" t="s">
        <v>130</v>
      </c>
      <c r="D41" s="51"/>
      <c r="E41" s="51" t="s">
        <v>131</v>
      </c>
      <c r="F41" s="53">
        <v>133234.53709299999</v>
      </c>
      <c r="G41" s="54">
        <v>0.96016256</v>
      </c>
      <c r="H41" s="40" t="s">
        <v>131</v>
      </c>
    </row>
    <row r="42" spans="1:8" x14ac:dyDescent="0.2">
      <c r="A42" s="51"/>
      <c r="B42" s="51"/>
      <c r="C42" s="55"/>
      <c r="D42" s="51"/>
      <c r="E42" s="51"/>
      <c r="F42" s="56"/>
      <c r="G42" s="56"/>
      <c r="H42" s="40" t="s">
        <v>131</v>
      </c>
    </row>
    <row r="43" spans="1:8" x14ac:dyDescent="0.2">
      <c r="A43" s="51"/>
      <c r="B43" s="51"/>
      <c r="C43" s="52" t="s">
        <v>132</v>
      </c>
      <c r="D43" s="51"/>
      <c r="E43" s="51"/>
      <c r="F43" s="51"/>
      <c r="G43" s="51"/>
      <c r="H43" s="40" t="s">
        <v>131</v>
      </c>
    </row>
    <row r="44" spans="1:8" x14ac:dyDescent="0.2">
      <c r="A44" s="51"/>
      <c r="B44" s="51"/>
      <c r="C44" s="52" t="s">
        <v>130</v>
      </c>
      <c r="D44" s="51"/>
      <c r="E44" s="51" t="s">
        <v>131</v>
      </c>
      <c r="F44" s="57" t="s">
        <v>133</v>
      </c>
      <c r="G44" s="54">
        <v>0</v>
      </c>
      <c r="H44" s="40" t="s">
        <v>131</v>
      </c>
    </row>
    <row r="45" spans="1:8" x14ac:dyDescent="0.2">
      <c r="A45" s="51"/>
      <c r="B45" s="51"/>
      <c r="C45" s="55"/>
      <c r="D45" s="51"/>
      <c r="E45" s="51"/>
      <c r="F45" s="56"/>
      <c r="G45" s="56"/>
      <c r="H45" s="40" t="s">
        <v>131</v>
      </c>
    </row>
    <row r="46" spans="1:8" x14ac:dyDescent="0.2">
      <c r="A46" s="51"/>
      <c r="B46" s="51"/>
      <c r="C46" s="52" t="s">
        <v>134</v>
      </c>
      <c r="D46" s="51"/>
      <c r="E46" s="51"/>
      <c r="F46" s="51"/>
      <c r="G46" s="51"/>
      <c r="H46" s="40" t="s">
        <v>131</v>
      </c>
    </row>
    <row r="47" spans="1:8" x14ac:dyDescent="0.2">
      <c r="A47" s="51"/>
      <c r="B47" s="51"/>
      <c r="C47" s="52" t="s">
        <v>130</v>
      </c>
      <c r="D47" s="51"/>
      <c r="E47" s="51" t="s">
        <v>131</v>
      </c>
      <c r="F47" s="57" t="s">
        <v>133</v>
      </c>
      <c r="G47" s="54">
        <v>0</v>
      </c>
      <c r="H47" s="40" t="s">
        <v>131</v>
      </c>
    </row>
    <row r="48" spans="1:8" x14ac:dyDescent="0.2">
      <c r="A48" s="51"/>
      <c r="B48" s="51"/>
      <c r="C48" s="55"/>
      <c r="D48" s="51"/>
      <c r="E48" s="51"/>
      <c r="F48" s="56"/>
      <c r="G48" s="56"/>
      <c r="H48" s="40" t="s">
        <v>131</v>
      </c>
    </row>
    <row r="49" spans="1:8" x14ac:dyDescent="0.2">
      <c r="A49" s="51"/>
      <c r="B49" s="51"/>
      <c r="C49" s="52" t="s">
        <v>135</v>
      </c>
      <c r="D49" s="51"/>
      <c r="E49" s="51"/>
      <c r="F49" s="51"/>
      <c r="G49" s="51"/>
      <c r="H49" s="40" t="s">
        <v>131</v>
      </c>
    </row>
    <row r="50" spans="1:8" x14ac:dyDescent="0.2">
      <c r="A50" s="51"/>
      <c r="B50" s="51"/>
      <c r="C50" s="52" t="s">
        <v>130</v>
      </c>
      <c r="D50" s="51"/>
      <c r="E50" s="51" t="s">
        <v>131</v>
      </c>
      <c r="F50" s="57" t="s">
        <v>133</v>
      </c>
      <c r="G50" s="54">
        <v>0</v>
      </c>
      <c r="H50" s="40" t="s">
        <v>131</v>
      </c>
    </row>
    <row r="51" spans="1:8" x14ac:dyDescent="0.2">
      <c r="A51" s="51"/>
      <c r="B51" s="51"/>
      <c r="C51" s="55"/>
      <c r="D51" s="51"/>
      <c r="E51" s="51"/>
      <c r="F51" s="56"/>
      <c r="G51" s="56"/>
      <c r="H51" s="40" t="s">
        <v>131</v>
      </c>
    </row>
    <row r="52" spans="1:8" x14ac:dyDescent="0.2">
      <c r="A52" s="51"/>
      <c r="B52" s="51"/>
      <c r="C52" s="52" t="s">
        <v>136</v>
      </c>
      <c r="D52" s="51"/>
      <c r="E52" s="51"/>
      <c r="F52" s="56"/>
      <c r="G52" s="56"/>
      <c r="H52" s="40" t="s">
        <v>131</v>
      </c>
    </row>
    <row r="53" spans="1:8" x14ac:dyDescent="0.2">
      <c r="A53" s="51"/>
      <c r="B53" s="51"/>
      <c r="C53" s="52" t="s">
        <v>130</v>
      </c>
      <c r="D53" s="51"/>
      <c r="E53" s="51" t="s">
        <v>131</v>
      </c>
      <c r="F53" s="57" t="s">
        <v>133</v>
      </c>
      <c r="G53" s="54">
        <v>0</v>
      </c>
      <c r="H53" s="40" t="s">
        <v>131</v>
      </c>
    </row>
    <row r="54" spans="1:8" x14ac:dyDescent="0.2">
      <c r="A54" s="51"/>
      <c r="B54" s="51"/>
      <c r="C54" s="55"/>
      <c r="D54" s="51"/>
      <c r="E54" s="51"/>
      <c r="F54" s="56"/>
      <c r="G54" s="56"/>
      <c r="H54" s="40" t="s">
        <v>131</v>
      </c>
    </row>
    <row r="55" spans="1:8" x14ac:dyDescent="0.2">
      <c r="A55" s="51"/>
      <c r="B55" s="51"/>
      <c r="C55" s="52" t="s">
        <v>137</v>
      </c>
      <c r="D55" s="51"/>
      <c r="E55" s="51"/>
      <c r="F55" s="56"/>
      <c r="G55" s="56"/>
      <c r="H55" s="40" t="s">
        <v>131</v>
      </c>
    </row>
    <row r="56" spans="1:8" x14ac:dyDescent="0.2">
      <c r="A56" s="46">
        <v>1</v>
      </c>
      <c r="B56" s="47"/>
      <c r="C56" s="47" t="s">
        <v>967</v>
      </c>
      <c r="D56" s="47" t="s">
        <v>521</v>
      </c>
      <c r="E56" s="48">
        <v>27000</v>
      </c>
      <c r="F56" s="49">
        <v>2774.6550000000002</v>
      </c>
      <c r="G56" s="50">
        <v>1.999571E-2</v>
      </c>
      <c r="H56" s="40" t="s">
        <v>131</v>
      </c>
    </row>
    <row r="57" spans="1:8" x14ac:dyDescent="0.2">
      <c r="A57" s="51"/>
      <c r="B57" s="51"/>
      <c r="C57" s="52" t="s">
        <v>130</v>
      </c>
      <c r="D57" s="51"/>
      <c r="E57" s="51" t="s">
        <v>131</v>
      </c>
      <c r="F57" s="53">
        <v>2774.6550000000002</v>
      </c>
      <c r="G57" s="54">
        <v>1.999571E-2</v>
      </c>
      <c r="H57" s="40" t="s">
        <v>131</v>
      </c>
    </row>
    <row r="58" spans="1:8" x14ac:dyDescent="0.2">
      <c r="A58" s="51"/>
      <c r="B58" s="51"/>
      <c r="C58" s="55"/>
      <c r="D58" s="51"/>
      <c r="E58" s="51"/>
      <c r="F58" s="56"/>
      <c r="G58" s="56"/>
      <c r="H58" s="40" t="s">
        <v>131</v>
      </c>
    </row>
    <row r="59" spans="1:8" x14ac:dyDescent="0.2">
      <c r="A59" s="51"/>
      <c r="B59" s="51"/>
      <c r="C59" s="52" t="s">
        <v>138</v>
      </c>
      <c r="D59" s="51"/>
      <c r="E59" s="51"/>
      <c r="F59" s="53">
        <v>136009.19209299999</v>
      </c>
      <c r="G59" s="54">
        <v>0.98015827</v>
      </c>
      <c r="H59" s="40" t="s">
        <v>131</v>
      </c>
    </row>
    <row r="60" spans="1:8" x14ac:dyDescent="0.2">
      <c r="A60" s="51"/>
      <c r="B60" s="51"/>
      <c r="C60" s="55"/>
      <c r="D60" s="51"/>
      <c r="E60" s="51"/>
      <c r="F60" s="56"/>
      <c r="G60" s="56"/>
      <c r="H60" s="40" t="s">
        <v>131</v>
      </c>
    </row>
    <row r="61" spans="1:8" x14ac:dyDescent="0.2">
      <c r="A61" s="51"/>
      <c r="B61" s="51"/>
      <c r="C61" s="52" t="s">
        <v>139</v>
      </c>
      <c r="D61" s="51"/>
      <c r="E61" s="51"/>
      <c r="F61" s="56"/>
      <c r="G61" s="56"/>
      <c r="H61" s="40" t="s">
        <v>131</v>
      </c>
    </row>
    <row r="62" spans="1:8" x14ac:dyDescent="0.2">
      <c r="A62" s="51"/>
      <c r="B62" s="51"/>
      <c r="C62" s="52" t="s">
        <v>10</v>
      </c>
      <c r="D62" s="51"/>
      <c r="E62" s="51"/>
      <c r="F62" s="56"/>
      <c r="G62" s="56"/>
      <c r="H62" s="40" t="s">
        <v>131</v>
      </c>
    </row>
    <row r="63" spans="1:8" x14ac:dyDescent="0.2">
      <c r="A63" s="51"/>
      <c r="B63" s="51"/>
      <c r="C63" s="52" t="s">
        <v>130</v>
      </c>
      <c r="D63" s="51"/>
      <c r="E63" s="51" t="s">
        <v>131</v>
      </c>
      <c r="F63" s="57" t="s">
        <v>133</v>
      </c>
      <c r="G63" s="54">
        <v>0</v>
      </c>
      <c r="H63" s="40" t="s">
        <v>131</v>
      </c>
    </row>
    <row r="64" spans="1:8" x14ac:dyDescent="0.2">
      <c r="A64" s="51"/>
      <c r="B64" s="51"/>
      <c r="C64" s="55"/>
      <c r="D64" s="51"/>
      <c r="E64" s="51"/>
      <c r="F64" s="56"/>
      <c r="G64" s="56"/>
      <c r="H64" s="40" t="s">
        <v>131</v>
      </c>
    </row>
    <row r="65" spans="1:8" x14ac:dyDescent="0.2">
      <c r="A65" s="51"/>
      <c r="B65" s="51"/>
      <c r="C65" s="52" t="s">
        <v>140</v>
      </c>
      <c r="D65" s="51"/>
      <c r="E65" s="51"/>
      <c r="F65" s="51"/>
      <c r="G65" s="51"/>
      <c r="H65" s="40" t="s">
        <v>131</v>
      </c>
    </row>
    <row r="66" spans="1:8" x14ac:dyDescent="0.2">
      <c r="A66" s="51"/>
      <c r="B66" s="51"/>
      <c r="C66" s="52" t="s">
        <v>130</v>
      </c>
      <c r="D66" s="51"/>
      <c r="E66" s="51" t="s">
        <v>131</v>
      </c>
      <c r="F66" s="57" t="s">
        <v>133</v>
      </c>
      <c r="G66" s="54">
        <v>0</v>
      </c>
      <c r="H66" s="40" t="s">
        <v>131</v>
      </c>
    </row>
    <row r="67" spans="1:8" x14ac:dyDescent="0.2">
      <c r="A67" s="51"/>
      <c r="B67" s="51"/>
      <c r="C67" s="55"/>
      <c r="D67" s="51"/>
      <c r="E67" s="51"/>
      <c r="F67" s="56"/>
      <c r="G67" s="56"/>
      <c r="H67" s="40" t="s">
        <v>131</v>
      </c>
    </row>
    <row r="68" spans="1:8" x14ac:dyDescent="0.2">
      <c r="A68" s="51"/>
      <c r="B68" s="51"/>
      <c r="C68" s="52" t="s">
        <v>141</v>
      </c>
      <c r="D68" s="51"/>
      <c r="E68" s="51"/>
      <c r="F68" s="51"/>
      <c r="G68" s="51"/>
      <c r="H68" s="40" t="s">
        <v>131</v>
      </c>
    </row>
    <row r="69" spans="1:8" x14ac:dyDescent="0.2">
      <c r="A69" s="51"/>
      <c r="B69" s="51"/>
      <c r="C69" s="52" t="s">
        <v>130</v>
      </c>
      <c r="D69" s="51"/>
      <c r="E69" s="51" t="s">
        <v>131</v>
      </c>
      <c r="F69" s="57" t="s">
        <v>133</v>
      </c>
      <c r="G69" s="54">
        <v>0</v>
      </c>
      <c r="H69" s="40" t="s">
        <v>131</v>
      </c>
    </row>
    <row r="70" spans="1:8" x14ac:dyDescent="0.2">
      <c r="A70" s="51"/>
      <c r="B70" s="51"/>
      <c r="C70" s="55"/>
      <c r="D70" s="51"/>
      <c r="E70" s="51"/>
      <c r="F70" s="56"/>
      <c r="G70" s="56"/>
      <c r="H70" s="40" t="s">
        <v>131</v>
      </c>
    </row>
    <row r="71" spans="1:8" x14ac:dyDescent="0.2">
      <c r="A71" s="51"/>
      <c r="B71" s="51"/>
      <c r="C71" s="52" t="s">
        <v>142</v>
      </c>
      <c r="D71" s="51"/>
      <c r="E71" s="51"/>
      <c r="F71" s="56"/>
      <c r="G71" s="56"/>
      <c r="H71" s="40"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143</v>
      </c>
      <c r="D74" s="51"/>
      <c r="E74" s="51"/>
      <c r="F74" s="53">
        <v>0</v>
      </c>
      <c r="G74" s="54">
        <v>0</v>
      </c>
      <c r="H74" s="40" t="s">
        <v>131</v>
      </c>
    </row>
    <row r="75" spans="1:8" x14ac:dyDescent="0.2">
      <c r="A75" s="51"/>
      <c r="B75" s="51"/>
      <c r="C75" s="55"/>
      <c r="D75" s="51"/>
      <c r="E75" s="51"/>
      <c r="F75" s="56"/>
      <c r="G75" s="56"/>
      <c r="H75" s="40" t="s">
        <v>131</v>
      </c>
    </row>
    <row r="76" spans="1:8" x14ac:dyDescent="0.2">
      <c r="A76" s="51"/>
      <c r="B76" s="51"/>
      <c r="C76" s="52" t="s">
        <v>144</v>
      </c>
      <c r="D76" s="51"/>
      <c r="E76" s="51"/>
      <c r="F76" s="56"/>
      <c r="G76" s="56"/>
      <c r="H76" s="40" t="s">
        <v>131</v>
      </c>
    </row>
    <row r="77" spans="1:8" x14ac:dyDescent="0.2">
      <c r="A77" s="51"/>
      <c r="B77" s="51"/>
      <c r="C77" s="52" t="s">
        <v>145</v>
      </c>
      <c r="D77" s="51"/>
      <c r="E77" s="51"/>
      <c r="F77" s="56"/>
      <c r="G77" s="56"/>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146</v>
      </c>
      <c r="D80" s="51"/>
      <c r="E80" s="51"/>
      <c r="F80" s="56"/>
      <c r="G80" s="56"/>
      <c r="H80" s="40" t="s">
        <v>131</v>
      </c>
    </row>
    <row r="81" spans="1:8" x14ac:dyDescent="0.2">
      <c r="A81" s="51"/>
      <c r="B81" s="51"/>
      <c r="C81" s="52" t="s">
        <v>130</v>
      </c>
      <c r="D81" s="51"/>
      <c r="E81" s="51" t="s">
        <v>131</v>
      </c>
      <c r="F81" s="57" t="s">
        <v>133</v>
      </c>
      <c r="G81" s="54">
        <v>0</v>
      </c>
      <c r="H81" s="40" t="s">
        <v>131</v>
      </c>
    </row>
    <row r="82" spans="1:8" x14ac:dyDescent="0.2">
      <c r="A82" s="51"/>
      <c r="B82" s="51"/>
      <c r="C82" s="55"/>
      <c r="D82" s="51"/>
      <c r="E82" s="51"/>
      <c r="F82" s="56"/>
      <c r="G82" s="56"/>
      <c r="H82" s="40" t="s">
        <v>131</v>
      </c>
    </row>
    <row r="83" spans="1:8" x14ac:dyDescent="0.2">
      <c r="A83" s="51"/>
      <c r="B83" s="51"/>
      <c r="C83" s="52" t="s">
        <v>147</v>
      </c>
      <c r="D83" s="51"/>
      <c r="E83" s="51"/>
      <c r="F83" s="56"/>
      <c r="G83" s="56"/>
      <c r="H83" s="40" t="s">
        <v>131</v>
      </c>
    </row>
    <row r="84" spans="1:8" x14ac:dyDescent="0.2">
      <c r="A84" s="51"/>
      <c r="B84" s="51"/>
      <c r="C84" s="52" t="s">
        <v>130</v>
      </c>
      <c r="D84" s="51"/>
      <c r="E84" s="51" t="s">
        <v>131</v>
      </c>
      <c r="F84" s="57" t="s">
        <v>133</v>
      </c>
      <c r="G84" s="54">
        <v>0</v>
      </c>
      <c r="H84" s="40" t="s">
        <v>131</v>
      </c>
    </row>
    <row r="85" spans="1:8" x14ac:dyDescent="0.2">
      <c r="A85" s="51"/>
      <c r="B85" s="51"/>
      <c r="C85" s="55"/>
      <c r="D85" s="51"/>
      <c r="E85" s="51"/>
      <c r="F85" s="56"/>
      <c r="G85" s="56"/>
      <c r="H85" s="40" t="s">
        <v>131</v>
      </c>
    </row>
    <row r="86" spans="1:8" x14ac:dyDescent="0.2">
      <c r="A86" s="51"/>
      <c r="B86" s="51"/>
      <c r="C86" s="52" t="s">
        <v>148</v>
      </c>
      <c r="D86" s="51"/>
      <c r="E86" s="51"/>
      <c r="F86" s="56"/>
      <c r="G86" s="56"/>
      <c r="H86" s="40" t="s">
        <v>131</v>
      </c>
    </row>
    <row r="87" spans="1:8" x14ac:dyDescent="0.2">
      <c r="A87" s="46">
        <v>1</v>
      </c>
      <c r="B87" s="47"/>
      <c r="C87" s="47" t="s">
        <v>149</v>
      </c>
      <c r="D87" s="47"/>
      <c r="E87" s="58"/>
      <c r="F87" s="49">
        <v>4417.2976549880004</v>
      </c>
      <c r="G87" s="50">
        <v>3.1833519999999997E-2</v>
      </c>
      <c r="H87" s="40">
        <v>5.32</v>
      </c>
    </row>
    <row r="88" spans="1:8" x14ac:dyDescent="0.2">
      <c r="A88" s="51"/>
      <c r="B88" s="51"/>
      <c r="C88" s="52" t="s">
        <v>130</v>
      </c>
      <c r="D88" s="51"/>
      <c r="E88" s="51" t="s">
        <v>131</v>
      </c>
      <c r="F88" s="53">
        <v>4417.2976549880004</v>
      </c>
      <c r="G88" s="54">
        <v>3.1833519999999997E-2</v>
      </c>
      <c r="H88" s="40" t="s">
        <v>131</v>
      </c>
    </row>
    <row r="89" spans="1:8" x14ac:dyDescent="0.2">
      <c r="A89" s="51"/>
      <c r="B89" s="51"/>
      <c r="C89" s="55"/>
      <c r="D89" s="51"/>
      <c r="E89" s="51"/>
      <c r="F89" s="56"/>
      <c r="G89" s="56"/>
      <c r="H89" s="40" t="s">
        <v>131</v>
      </c>
    </row>
    <row r="90" spans="1:8" x14ac:dyDescent="0.2">
      <c r="A90" s="51"/>
      <c r="B90" s="51"/>
      <c r="C90" s="52" t="s">
        <v>150</v>
      </c>
      <c r="D90" s="51"/>
      <c r="E90" s="51"/>
      <c r="F90" s="53">
        <v>4417.2976549880004</v>
      </c>
      <c r="G90" s="54">
        <v>3.1833519999999997E-2</v>
      </c>
      <c r="H90" s="40" t="s">
        <v>131</v>
      </c>
    </row>
    <row r="91" spans="1:8" x14ac:dyDescent="0.2">
      <c r="A91" s="51"/>
      <c r="B91" s="51"/>
      <c r="C91" s="56"/>
      <c r="D91" s="51"/>
      <c r="E91" s="51"/>
      <c r="F91" s="51"/>
      <c r="G91" s="51"/>
      <c r="H91" s="40" t="s">
        <v>131</v>
      </c>
    </row>
    <row r="92" spans="1:8" x14ac:dyDescent="0.2">
      <c r="A92" s="51"/>
      <c r="B92" s="51"/>
      <c r="C92" s="52" t="s">
        <v>151</v>
      </c>
      <c r="D92" s="51"/>
      <c r="E92" s="51"/>
      <c r="F92" s="51"/>
      <c r="G92" s="51"/>
      <c r="H92" s="40" t="s">
        <v>131</v>
      </c>
    </row>
    <row r="93" spans="1:8" x14ac:dyDescent="0.2">
      <c r="A93" s="51"/>
      <c r="B93" s="51"/>
      <c r="C93" s="52" t="s">
        <v>152</v>
      </c>
      <c r="D93" s="51"/>
      <c r="E93" s="51"/>
      <c r="F93" s="51"/>
      <c r="G93" s="51"/>
      <c r="H93" s="40" t="s">
        <v>131</v>
      </c>
    </row>
    <row r="94" spans="1:8" x14ac:dyDescent="0.2">
      <c r="A94" s="51"/>
      <c r="B94" s="51"/>
      <c r="C94" s="52" t="s">
        <v>130</v>
      </c>
      <c r="D94" s="51"/>
      <c r="E94" s="51" t="s">
        <v>131</v>
      </c>
      <c r="F94" s="57" t="s">
        <v>133</v>
      </c>
      <c r="G94" s="54">
        <v>0</v>
      </c>
      <c r="H94" s="40" t="s">
        <v>131</v>
      </c>
    </row>
    <row r="95" spans="1:8" x14ac:dyDescent="0.2">
      <c r="A95" s="51"/>
      <c r="B95" s="51"/>
      <c r="C95" s="55"/>
      <c r="D95" s="51"/>
      <c r="E95" s="51"/>
      <c r="F95" s="56"/>
      <c r="G95" s="56"/>
      <c r="H95" s="40" t="s">
        <v>131</v>
      </c>
    </row>
    <row r="96" spans="1:8" x14ac:dyDescent="0.2">
      <c r="A96" s="51"/>
      <c r="B96" s="51"/>
      <c r="C96" s="52" t="s">
        <v>153</v>
      </c>
      <c r="D96" s="51"/>
      <c r="E96" s="51"/>
      <c r="F96" s="51"/>
      <c r="G96" s="51"/>
      <c r="H96" s="40" t="s">
        <v>131</v>
      </c>
    </row>
    <row r="97" spans="1:17" x14ac:dyDescent="0.2">
      <c r="A97" s="51"/>
      <c r="B97" s="51"/>
      <c r="C97" s="52" t="s">
        <v>154</v>
      </c>
      <c r="D97" s="51"/>
      <c r="E97" s="51"/>
      <c r="F97" s="51"/>
      <c r="G97" s="51"/>
      <c r="H97" s="40" t="s">
        <v>131</v>
      </c>
    </row>
    <row r="98" spans="1:17" x14ac:dyDescent="0.2">
      <c r="A98" s="51"/>
      <c r="B98" s="51"/>
      <c r="C98" s="52" t="s">
        <v>130</v>
      </c>
      <c r="D98" s="51"/>
      <c r="E98" s="51" t="s">
        <v>131</v>
      </c>
      <c r="F98" s="57" t="s">
        <v>133</v>
      </c>
      <c r="G98" s="54">
        <v>0</v>
      </c>
      <c r="H98" s="40" t="s">
        <v>131</v>
      </c>
    </row>
    <row r="99" spans="1:17" x14ac:dyDescent="0.2">
      <c r="A99" s="51"/>
      <c r="B99" s="51"/>
      <c r="C99" s="55"/>
      <c r="D99" s="51"/>
      <c r="E99" s="51"/>
      <c r="F99" s="56"/>
      <c r="G99" s="56"/>
      <c r="H99" s="40" t="s">
        <v>131</v>
      </c>
    </row>
    <row r="100" spans="1:17" x14ac:dyDescent="0.2">
      <c r="A100" s="51"/>
      <c r="B100" s="51"/>
      <c r="C100" s="52" t="s">
        <v>155</v>
      </c>
      <c r="D100" s="51"/>
      <c r="E100" s="51"/>
      <c r="F100" s="56"/>
      <c r="G100" s="56"/>
      <c r="H100" s="40" t="s">
        <v>131</v>
      </c>
    </row>
    <row r="101" spans="1:17" x14ac:dyDescent="0.2">
      <c r="A101" s="51"/>
      <c r="B101" s="51"/>
      <c r="C101" s="52" t="s">
        <v>130</v>
      </c>
      <c r="D101" s="51"/>
      <c r="E101" s="51" t="s">
        <v>131</v>
      </c>
      <c r="F101" s="57" t="s">
        <v>133</v>
      </c>
      <c r="G101" s="54">
        <v>0</v>
      </c>
      <c r="H101" s="40" t="s">
        <v>131</v>
      </c>
    </row>
    <row r="102" spans="1:17" x14ac:dyDescent="0.2">
      <c r="A102" s="51"/>
      <c r="B102" s="51"/>
      <c r="C102" s="55"/>
      <c r="D102" s="51"/>
      <c r="E102" s="51"/>
      <c r="F102" s="56"/>
      <c r="G102" s="56"/>
      <c r="H102" s="40" t="s">
        <v>131</v>
      </c>
    </row>
    <row r="103" spans="1:17" x14ac:dyDescent="0.2">
      <c r="A103" s="58"/>
      <c r="B103" s="47"/>
      <c r="C103" s="47" t="s">
        <v>641</v>
      </c>
      <c r="D103" s="47"/>
      <c r="E103" s="58"/>
      <c r="F103" s="49">
        <v>999.99979310000003</v>
      </c>
      <c r="G103" s="50">
        <v>7.2065599999999999E-3</v>
      </c>
      <c r="H103" s="40" t="s">
        <v>131</v>
      </c>
    </row>
    <row r="104" spans="1:17" x14ac:dyDescent="0.2">
      <c r="A104" s="58"/>
      <c r="B104" s="47"/>
      <c r="C104" s="47" t="s">
        <v>156</v>
      </c>
      <c r="D104" s="47"/>
      <c r="E104" s="58"/>
      <c r="F104" s="49">
        <v>-2664.00610555</v>
      </c>
      <c r="G104" s="50">
        <v>-1.9198320000000001E-2</v>
      </c>
      <c r="H104" s="40" t="s">
        <v>131</v>
      </c>
    </row>
    <row r="105" spans="1:17" x14ac:dyDescent="0.2">
      <c r="A105" s="55"/>
      <c r="B105" s="55"/>
      <c r="C105" s="52" t="s">
        <v>157</v>
      </c>
      <c r="D105" s="56"/>
      <c r="E105" s="56"/>
      <c r="F105" s="53">
        <v>138762.48343553799</v>
      </c>
      <c r="G105" s="59">
        <v>1.00000003</v>
      </c>
      <c r="H105" s="40" t="s">
        <v>131</v>
      </c>
    </row>
    <row r="106" spans="1:17" x14ac:dyDescent="0.2">
      <c r="A106" s="60"/>
      <c r="B106" s="60"/>
      <c r="C106" s="61"/>
      <c r="D106" s="62"/>
      <c r="E106" s="62"/>
      <c r="F106" s="63"/>
      <c r="G106" s="64"/>
      <c r="H106" s="65"/>
    </row>
    <row r="107" spans="1:17" x14ac:dyDescent="0.2">
      <c r="A107" s="60"/>
      <c r="B107" s="259" t="s">
        <v>933</v>
      </c>
      <c r="C107" s="259"/>
      <c r="D107" s="259"/>
      <c r="E107" s="259"/>
      <c r="F107" s="259"/>
      <c r="G107" s="259"/>
      <c r="H107" s="259"/>
      <c r="J107" s="67"/>
    </row>
    <row r="108" spans="1:17" x14ac:dyDescent="0.2">
      <c r="A108" s="60"/>
      <c r="B108" s="259" t="s">
        <v>934</v>
      </c>
      <c r="C108" s="259"/>
      <c r="D108" s="259"/>
      <c r="E108" s="259"/>
      <c r="F108" s="259"/>
      <c r="G108" s="259"/>
      <c r="H108" s="259"/>
      <c r="J108" s="67"/>
    </row>
    <row r="109" spans="1:17" x14ac:dyDescent="0.2">
      <c r="A109" s="60"/>
      <c r="B109" s="259" t="s">
        <v>935</v>
      </c>
      <c r="C109" s="259"/>
      <c r="D109" s="259"/>
      <c r="E109" s="259"/>
      <c r="F109" s="259"/>
      <c r="G109" s="259"/>
      <c r="H109" s="259"/>
      <c r="J109" s="67"/>
    </row>
    <row r="110" spans="1:17" s="69" customFormat="1" ht="52.5" customHeight="1" x14ac:dyDescent="0.25">
      <c r="A110" s="68"/>
      <c r="B110" s="263" t="s">
        <v>936</v>
      </c>
      <c r="C110" s="263"/>
      <c r="D110" s="263"/>
      <c r="E110" s="263"/>
      <c r="F110" s="263"/>
      <c r="G110" s="263"/>
      <c r="H110" s="263"/>
      <c r="I110"/>
      <c r="J110" s="67"/>
      <c r="K110"/>
      <c r="L110"/>
      <c r="M110"/>
      <c r="N110"/>
      <c r="O110"/>
      <c r="P110"/>
      <c r="Q110"/>
    </row>
    <row r="111" spans="1:17" x14ac:dyDescent="0.2">
      <c r="A111" s="60"/>
      <c r="B111" s="259" t="s">
        <v>937</v>
      </c>
      <c r="C111" s="259"/>
      <c r="D111" s="259"/>
      <c r="E111" s="259"/>
      <c r="F111" s="259"/>
      <c r="G111" s="259"/>
      <c r="H111" s="259"/>
      <c r="J111" s="67"/>
    </row>
    <row r="112" spans="1:17" x14ac:dyDescent="0.2">
      <c r="A112" s="60"/>
      <c r="B112" s="60"/>
      <c r="C112" s="60"/>
      <c r="D112" s="62"/>
      <c r="E112" s="62"/>
      <c r="F112" s="62"/>
      <c r="G112" s="62"/>
    </row>
    <row r="113" spans="1:10" x14ac:dyDescent="0.2">
      <c r="A113" s="60"/>
      <c r="B113" s="260" t="s">
        <v>158</v>
      </c>
      <c r="C113" s="261"/>
      <c r="D113" s="262"/>
      <c r="E113" s="70"/>
      <c r="F113" s="62"/>
      <c r="G113" s="62"/>
    </row>
    <row r="114" spans="1:10" ht="27.75" customHeight="1" x14ac:dyDescent="0.2">
      <c r="A114" s="60"/>
      <c r="B114" s="254" t="s">
        <v>159</v>
      </c>
      <c r="C114" s="255"/>
      <c r="D114" s="71" t="s">
        <v>160</v>
      </c>
      <c r="E114" s="70"/>
      <c r="F114" s="62"/>
      <c r="G114" s="62"/>
    </row>
    <row r="115" spans="1:10" x14ac:dyDescent="0.2">
      <c r="A115" s="60"/>
      <c r="B115" s="254" t="s">
        <v>939</v>
      </c>
      <c r="C115" s="255"/>
      <c r="D115" s="71" t="s">
        <v>160</v>
      </c>
      <c r="E115" s="70"/>
      <c r="F115" s="62"/>
      <c r="G115" s="62"/>
    </row>
    <row r="116" spans="1:10" x14ac:dyDescent="0.2">
      <c r="A116" s="60"/>
      <c r="B116" s="254" t="s">
        <v>161</v>
      </c>
      <c r="C116" s="255"/>
      <c r="D116" s="72" t="s">
        <v>131</v>
      </c>
      <c r="E116" s="70"/>
      <c r="F116" s="62"/>
      <c r="G116" s="62"/>
    </row>
    <row r="117" spans="1:10" x14ac:dyDescent="0.2">
      <c r="A117" s="73"/>
      <c r="B117" s="74" t="s">
        <v>131</v>
      </c>
      <c r="C117" s="74" t="s">
        <v>940</v>
      </c>
      <c r="D117" s="74" t="s">
        <v>162</v>
      </c>
      <c r="E117" s="73"/>
      <c r="F117" s="73"/>
      <c r="G117" s="73"/>
      <c r="H117" s="73"/>
      <c r="J117" s="67"/>
    </row>
    <row r="118" spans="1:10" x14ac:dyDescent="0.2">
      <c r="A118" s="73"/>
      <c r="B118" s="75" t="s">
        <v>163</v>
      </c>
      <c r="C118" s="76">
        <v>46142</v>
      </c>
      <c r="D118" s="76">
        <v>46173</v>
      </c>
      <c r="E118" s="73"/>
      <c r="F118" s="73"/>
      <c r="G118" s="73"/>
      <c r="J118" s="67"/>
    </row>
    <row r="119" spans="1:10" x14ac:dyDescent="0.2">
      <c r="A119" s="77"/>
      <c r="B119" s="78" t="s">
        <v>164</v>
      </c>
      <c r="C119" s="79">
        <v>99.075900000000004</v>
      </c>
      <c r="D119" s="79">
        <v>96.749099999999999</v>
      </c>
      <c r="E119" s="77"/>
      <c r="F119" s="80"/>
      <c r="G119" s="81"/>
    </row>
    <row r="120" spans="1:10" x14ac:dyDescent="0.2">
      <c r="A120" s="77"/>
      <c r="B120" s="78" t="s">
        <v>941</v>
      </c>
      <c r="C120" s="79">
        <v>26.347100000000001</v>
      </c>
      <c r="D120" s="79">
        <v>25.728300000000001</v>
      </c>
      <c r="E120" s="77"/>
      <c r="F120" s="80"/>
      <c r="G120" s="81"/>
    </row>
    <row r="121" spans="1:10" x14ac:dyDescent="0.2">
      <c r="A121" s="77"/>
      <c r="B121" s="78" t="s">
        <v>165</v>
      </c>
      <c r="C121" s="79">
        <v>89.743499999999997</v>
      </c>
      <c r="D121" s="79">
        <v>87.570800000000006</v>
      </c>
      <c r="E121" s="77"/>
      <c r="F121" s="80"/>
      <c r="G121" s="81"/>
    </row>
    <row r="122" spans="1:10" x14ac:dyDescent="0.2">
      <c r="A122" s="77"/>
      <c r="B122" s="78" t="s">
        <v>942</v>
      </c>
      <c r="C122" s="79">
        <v>23.455200000000001</v>
      </c>
      <c r="D122" s="79">
        <v>22.8873</v>
      </c>
      <c r="E122" s="77"/>
      <c r="F122" s="80"/>
      <c r="G122" s="81"/>
    </row>
    <row r="123" spans="1:10" x14ac:dyDescent="0.2">
      <c r="A123" s="77"/>
      <c r="B123" s="77"/>
      <c r="C123" s="77"/>
      <c r="D123" s="77"/>
      <c r="E123" s="77"/>
      <c r="F123" s="77"/>
      <c r="G123" s="77"/>
    </row>
    <row r="124" spans="1:10" x14ac:dyDescent="0.2">
      <c r="A124" s="77"/>
      <c r="B124" s="299" t="s">
        <v>166</v>
      </c>
      <c r="C124" s="300"/>
      <c r="D124" s="52" t="s">
        <v>160</v>
      </c>
      <c r="E124" s="77"/>
      <c r="F124" s="77"/>
      <c r="G124" s="77"/>
    </row>
    <row r="125" spans="1:10" x14ac:dyDescent="0.2">
      <c r="A125" s="77"/>
      <c r="B125" s="82"/>
      <c r="C125" s="82"/>
      <c r="D125" s="82"/>
      <c r="E125" s="77"/>
      <c r="F125" s="77"/>
      <c r="G125" s="77"/>
    </row>
    <row r="126" spans="1:10" x14ac:dyDescent="0.2">
      <c r="A126" s="73"/>
      <c r="B126" s="254" t="s">
        <v>167</v>
      </c>
      <c r="C126" s="255"/>
      <c r="D126" s="71" t="s">
        <v>160</v>
      </c>
      <c r="E126" s="83"/>
      <c r="F126" s="73"/>
      <c r="G126" s="73"/>
    </row>
    <row r="127" spans="1:10" x14ac:dyDescent="0.2">
      <c r="A127" s="73"/>
      <c r="B127" s="254" t="s">
        <v>168</v>
      </c>
      <c r="C127" s="255"/>
      <c r="D127" s="71" t="s">
        <v>160</v>
      </c>
      <c r="E127" s="83"/>
      <c r="F127" s="73"/>
      <c r="G127" s="73"/>
    </row>
    <row r="128" spans="1:10" ht="17.100000000000001" customHeight="1" x14ac:dyDescent="0.2">
      <c r="A128" s="73"/>
      <c r="B128" s="254" t="s">
        <v>169</v>
      </c>
      <c r="C128" s="255"/>
      <c r="D128" s="71" t="s">
        <v>160</v>
      </c>
      <c r="E128" s="83"/>
      <c r="F128" s="73"/>
      <c r="G128" s="73"/>
    </row>
    <row r="129" spans="1:7" ht="17.100000000000001" customHeight="1" x14ac:dyDescent="0.2">
      <c r="A129" s="73"/>
      <c r="B129" s="254" t="s">
        <v>170</v>
      </c>
      <c r="C129" s="255"/>
      <c r="D129" s="84">
        <v>0.48616992383345126</v>
      </c>
      <c r="E129" s="73"/>
      <c r="F129" s="66"/>
      <c r="G129" s="85"/>
    </row>
    <row r="131" spans="1:7" x14ac:dyDescent="0.2">
      <c r="B131" s="256" t="s">
        <v>944</v>
      </c>
      <c r="C131" s="256"/>
    </row>
    <row r="133" spans="1:7" ht="153.75" customHeight="1" x14ac:dyDescent="0.2"/>
    <row r="136" spans="1:7" x14ac:dyDescent="0.2">
      <c r="B136" s="86" t="s">
        <v>945</v>
      </c>
      <c r="C136" s="87"/>
      <c r="D136" s="86"/>
    </row>
    <row r="137" spans="1:7" x14ac:dyDescent="0.2">
      <c r="B137" s="86" t="s">
        <v>1101</v>
      </c>
      <c r="D137" s="86"/>
    </row>
    <row r="138" spans="1:7" ht="165" customHeight="1" x14ac:dyDescent="0.2"/>
    <row r="140" spans="1:7" ht="12.75" customHeight="1" x14ac:dyDescent="0.2"/>
    <row r="141" spans="1:7" ht="12.75" customHeight="1" x14ac:dyDescent="0.2"/>
    <row r="142" spans="1:7" ht="12.75" customHeight="1" x14ac:dyDescent="0.2"/>
    <row r="143" spans="1:7" ht="12.75" customHeight="1" x14ac:dyDescent="0.2"/>
    <row r="144" spans="1:7" ht="12.75" customHeight="1" x14ac:dyDescent="0.2"/>
    <row r="145" customFormat="1" ht="12.75" customHeight="1" x14ac:dyDescent="0.2"/>
  </sheetData>
  <mergeCells count="18">
    <mergeCell ref="B113:D113"/>
    <mergeCell ref="B114:C114"/>
    <mergeCell ref="B126:C126"/>
    <mergeCell ref="B127:C127"/>
    <mergeCell ref="B131:C131"/>
    <mergeCell ref="B129:C129"/>
    <mergeCell ref="A1:H1"/>
    <mergeCell ref="A2:H2"/>
    <mergeCell ref="A3:H3"/>
    <mergeCell ref="B124:C124"/>
    <mergeCell ref="B128:C128"/>
    <mergeCell ref="B107:H107"/>
    <mergeCell ref="B108:H108"/>
    <mergeCell ref="B115:C115"/>
    <mergeCell ref="B116:C116"/>
    <mergeCell ref="B109:H109"/>
    <mergeCell ref="B110:H110"/>
    <mergeCell ref="B111:H111"/>
  </mergeCells>
  <hyperlinks>
    <hyperlink ref="I1" location="Index!B2" display="Index" xr:uid="{753C6837-6002-4121-B947-755081B5A7B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E33E-215C-4DF0-B72E-C17F698ECAE2}">
  <sheetPr>
    <outlinePr summaryBelow="0" summaryRight="0"/>
  </sheetPr>
  <dimension ref="A1:Q159"/>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13.5703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863</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14</v>
      </c>
      <c r="C7" s="47" t="s">
        <v>15</v>
      </c>
      <c r="D7" s="47" t="s">
        <v>16</v>
      </c>
      <c r="E7" s="48">
        <v>1570793</v>
      </c>
      <c r="F7" s="49">
        <v>28729.803970000001</v>
      </c>
      <c r="G7" s="50">
        <v>6.0899330000000002E-2</v>
      </c>
      <c r="H7" s="40" t="s">
        <v>131</v>
      </c>
    </row>
    <row r="8" spans="1:9" x14ac:dyDescent="0.2">
      <c r="A8" s="46">
        <v>2</v>
      </c>
      <c r="B8" s="47" t="s">
        <v>474</v>
      </c>
      <c r="C8" s="47" t="s">
        <v>475</v>
      </c>
      <c r="D8" s="47" t="s">
        <v>48</v>
      </c>
      <c r="E8" s="48">
        <v>3555508</v>
      </c>
      <c r="F8" s="49">
        <v>26472.534813999999</v>
      </c>
      <c r="G8" s="50">
        <v>5.6114530000000003E-2</v>
      </c>
      <c r="H8" s="40" t="s">
        <v>131</v>
      </c>
    </row>
    <row r="9" spans="1:9" x14ac:dyDescent="0.2">
      <c r="A9" s="46">
        <v>3</v>
      </c>
      <c r="B9" s="47" t="s">
        <v>424</v>
      </c>
      <c r="C9" s="47" t="s">
        <v>425</v>
      </c>
      <c r="D9" s="47" t="s">
        <v>48</v>
      </c>
      <c r="E9" s="48">
        <v>1823721</v>
      </c>
      <c r="F9" s="49">
        <v>23463.994385999998</v>
      </c>
      <c r="G9" s="50">
        <v>4.9737249999999997E-2</v>
      </c>
      <c r="H9" s="40" t="s">
        <v>131</v>
      </c>
    </row>
    <row r="10" spans="1:9" x14ac:dyDescent="0.2">
      <c r="A10" s="46">
        <v>4</v>
      </c>
      <c r="B10" s="47" t="s">
        <v>320</v>
      </c>
      <c r="C10" s="47" t="s">
        <v>321</v>
      </c>
      <c r="D10" s="47" t="s">
        <v>229</v>
      </c>
      <c r="E10" s="48">
        <v>8968568</v>
      </c>
      <c r="F10" s="49">
        <v>22473.4376944</v>
      </c>
      <c r="G10" s="50">
        <v>4.7637539999999999E-2</v>
      </c>
      <c r="H10" s="40" t="s">
        <v>131</v>
      </c>
    </row>
    <row r="11" spans="1:9" x14ac:dyDescent="0.2">
      <c r="A11" s="46">
        <v>5</v>
      </c>
      <c r="B11" s="47" t="s">
        <v>17</v>
      </c>
      <c r="C11" s="47" t="s">
        <v>18</v>
      </c>
      <c r="D11" s="47" t="s">
        <v>19</v>
      </c>
      <c r="E11" s="48">
        <v>1616287</v>
      </c>
      <c r="F11" s="49">
        <v>21354.383844</v>
      </c>
      <c r="G11" s="50">
        <v>4.5265449999999999E-2</v>
      </c>
      <c r="H11" s="40" t="s">
        <v>131</v>
      </c>
    </row>
    <row r="12" spans="1:9" x14ac:dyDescent="0.2">
      <c r="A12" s="46">
        <v>6</v>
      </c>
      <c r="B12" s="47" t="s">
        <v>51</v>
      </c>
      <c r="C12" s="47" t="s">
        <v>52</v>
      </c>
      <c r="D12" s="47" t="s">
        <v>53</v>
      </c>
      <c r="E12" s="48">
        <v>1090073</v>
      </c>
      <c r="F12" s="49">
        <v>19671.457358</v>
      </c>
      <c r="G12" s="50">
        <v>4.1698109999999997E-2</v>
      </c>
      <c r="H12" s="40" t="s">
        <v>131</v>
      </c>
    </row>
    <row r="13" spans="1:9" x14ac:dyDescent="0.2">
      <c r="A13" s="46">
        <v>7</v>
      </c>
      <c r="B13" s="47" t="s">
        <v>81</v>
      </c>
      <c r="C13" s="47" t="s">
        <v>82</v>
      </c>
      <c r="D13" s="47" t="s">
        <v>83</v>
      </c>
      <c r="E13" s="48">
        <v>164533</v>
      </c>
      <c r="F13" s="49">
        <v>13453.040745</v>
      </c>
      <c r="G13" s="50">
        <v>2.851677E-2</v>
      </c>
      <c r="H13" s="40" t="s">
        <v>131</v>
      </c>
    </row>
    <row r="14" spans="1:9" x14ac:dyDescent="0.2">
      <c r="A14" s="46">
        <v>8</v>
      </c>
      <c r="B14" s="47" t="s">
        <v>328</v>
      </c>
      <c r="C14" s="47" t="s">
        <v>329</v>
      </c>
      <c r="D14" s="47" t="s">
        <v>200</v>
      </c>
      <c r="E14" s="48">
        <v>1702927</v>
      </c>
      <c r="F14" s="49">
        <v>12711.4985915</v>
      </c>
      <c r="G14" s="50">
        <v>2.6944900000000001E-2</v>
      </c>
      <c r="H14" s="40" t="s">
        <v>131</v>
      </c>
    </row>
    <row r="15" spans="1:9" x14ac:dyDescent="0.2">
      <c r="A15" s="46">
        <v>9</v>
      </c>
      <c r="B15" s="47" t="s">
        <v>49</v>
      </c>
      <c r="C15" s="47" t="s">
        <v>50</v>
      </c>
      <c r="D15" s="47" t="s">
        <v>48</v>
      </c>
      <c r="E15" s="48">
        <v>982972</v>
      </c>
      <c r="F15" s="49">
        <v>12350.060208000001</v>
      </c>
      <c r="G15" s="50">
        <v>2.6178750000000001E-2</v>
      </c>
      <c r="H15" s="40" t="s">
        <v>131</v>
      </c>
    </row>
    <row r="16" spans="1:9" x14ac:dyDescent="0.2">
      <c r="A16" s="46">
        <v>10</v>
      </c>
      <c r="B16" s="47" t="s">
        <v>314</v>
      </c>
      <c r="C16" s="47" t="s">
        <v>315</v>
      </c>
      <c r="D16" s="47" t="s">
        <v>177</v>
      </c>
      <c r="E16" s="48">
        <v>1286643</v>
      </c>
      <c r="F16" s="49">
        <v>12186.439174499999</v>
      </c>
      <c r="G16" s="50">
        <v>2.5831920000000001E-2</v>
      </c>
      <c r="H16" s="40" t="s">
        <v>131</v>
      </c>
    </row>
    <row r="17" spans="1:8" x14ac:dyDescent="0.2">
      <c r="A17" s="46">
        <v>11</v>
      </c>
      <c r="B17" s="47" t="s">
        <v>675</v>
      </c>
      <c r="C17" s="47" t="s">
        <v>676</v>
      </c>
      <c r="D17" s="47" t="s">
        <v>177</v>
      </c>
      <c r="E17" s="48">
        <v>677831</v>
      </c>
      <c r="F17" s="49">
        <v>12089.793716</v>
      </c>
      <c r="G17" s="50">
        <v>2.562706E-2</v>
      </c>
      <c r="H17" s="40" t="s">
        <v>131</v>
      </c>
    </row>
    <row r="18" spans="1:8" x14ac:dyDescent="0.2">
      <c r="A18" s="46">
        <v>12</v>
      </c>
      <c r="B18" s="47" t="s">
        <v>347</v>
      </c>
      <c r="C18" s="47" t="s">
        <v>348</v>
      </c>
      <c r="D18" s="47" t="s">
        <v>83</v>
      </c>
      <c r="E18" s="48">
        <v>1639820</v>
      </c>
      <c r="F18" s="49">
        <v>11943.62897</v>
      </c>
      <c r="G18" s="50">
        <v>2.531723E-2</v>
      </c>
      <c r="H18" s="40" t="s">
        <v>131</v>
      </c>
    </row>
    <row r="19" spans="1:8" x14ac:dyDescent="0.2">
      <c r="A19" s="46">
        <v>13</v>
      </c>
      <c r="B19" s="47" t="s">
        <v>373</v>
      </c>
      <c r="C19" s="47" t="s">
        <v>374</v>
      </c>
      <c r="D19" s="47" t="s">
        <v>177</v>
      </c>
      <c r="E19" s="48">
        <v>1145939</v>
      </c>
      <c r="F19" s="49">
        <v>11808.901395000001</v>
      </c>
      <c r="G19" s="50">
        <v>2.5031640000000001E-2</v>
      </c>
      <c r="H19" s="40" t="s">
        <v>131</v>
      </c>
    </row>
    <row r="20" spans="1:8" x14ac:dyDescent="0.2">
      <c r="A20" s="46">
        <v>14</v>
      </c>
      <c r="B20" s="47" t="s">
        <v>833</v>
      </c>
      <c r="C20" s="47" t="s">
        <v>834</v>
      </c>
      <c r="D20" s="47" t="s">
        <v>115</v>
      </c>
      <c r="E20" s="48">
        <v>275874</v>
      </c>
      <c r="F20" s="49">
        <v>11241.589626000001</v>
      </c>
      <c r="G20" s="50">
        <v>2.3829099999999999E-2</v>
      </c>
      <c r="H20" s="40" t="s">
        <v>131</v>
      </c>
    </row>
    <row r="21" spans="1:8" x14ac:dyDescent="0.2">
      <c r="A21" s="46">
        <v>15</v>
      </c>
      <c r="B21" s="47" t="s">
        <v>95</v>
      </c>
      <c r="C21" s="47" t="s">
        <v>96</v>
      </c>
      <c r="D21" s="47" t="s">
        <v>92</v>
      </c>
      <c r="E21" s="48">
        <v>254570</v>
      </c>
      <c r="F21" s="49">
        <v>11213.808499999999</v>
      </c>
      <c r="G21" s="50">
        <v>2.377021E-2</v>
      </c>
      <c r="H21" s="40" t="s">
        <v>131</v>
      </c>
    </row>
    <row r="22" spans="1:8" x14ac:dyDescent="0.2">
      <c r="A22" s="46">
        <v>16</v>
      </c>
      <c r="B22" s="47" t="s">
        <v>295</v>
      </c>
      <c r="C22" s="47" t="s">
        <v>296</v>
      </c>
      <c r="D22" s="47" t="s">
        <v>229</v>
      </c>
      <c r="E22" s="48">
        <v>1070215</v>
      </c>
      <c r="F22" s="49">
        <v>10648.63925</v>
      </c>
      <c r="G22" s="50">
        <v>2.2572200000000001E-2</v>
      </c>
      <c r="H22" s="40" t="s">
        <v>131</v>
      </c>
    </row>
    <row r="23" spans="1:8" x14ac:dyDescent="0.2">
      <c r="A23" s="46">
        <v>17</v>
      </c>
      <c r="B23" s="47" t="s">
        <v>375</v>
      </c>
      <c r="C23" s="47" t="s">
        <v>376</v>
      </c>
      <c r="D23" s="47" t="s">
        <v>177</v>
      </c>
      <c r="E23" s="48">
        <v>661187</v>
      </c>
      <c r="F23" s="49">
        <v>10459.97834</v>
      </c>
      <c r="G23" s="50">
        <v>2.2172290000000001E-2</v>
      </c>
      <c r="H23" s="40" t="s">
        <v>131</v>
      </c>
    </row>
    <row r="24" spans="1:8" x14ac:dyDescent="0.2">
      <c r="A24" s="46">
        <v>18</v>
      </c>
      <c r="B24" s="47" t="s">
        <v>198</v>
      </c>
      <c r="C24" s="47" t="s">
        <v>199</v>
      </c>
      <c r="D24" s="47" t="s">
        <v>200</v>
      </c>
      <c r="E24" s="48">
        <v>682973</v>
      </c>
      <c r="F24" s="49">
        <v>9710.5101140000006</v>
      </c>
      <c r="G24" s="50">
        <v>2.0583629999999999E-2</v>
      </c>
      <c r="H24" s="40" t="s">
        <v>131</v>
      </c>
    </row>
    <row r="25" spans="1:8" x14ac:dyDescent="0.2">
      <c r="A25" s="46">
        <v>19</v>
      </c>
      <c r="B25" s="47" t="s">
        <v>67</v>
      </c>
      <c r="C25" s="47" t="s">
        <v>68</v>
      </c>
      <c r="D25" s="47" t="s">
        <v>16</v>
      </c>
      <c r="E25" s="48">
        <v>2158174</v>
      </c>
      <c r="F25" s="49">
        <v>9540.2081670000007</v>
      </c>
      <c r="G25" s="50">
        <v>2.0222629999999998E-2</v>
      </c>
      <c r="H25" s="40" t="s">
        <v>131</v>
      </c>
    </row>
    <row r="26" spans="1:8" x14ac:dyDescent="0.2">
      <c r="A26" s="46">
        <v>20</v>
      </c>
      <c r="B26" s="47" t="s">
        <v>326</v>
      </c>
      <c r="C26" s="47" t="s">
        <v>327</v>
      </c>
      <c r="D26" s="47" t="s">
        <v>256</v>
      </c>
      <c r="E26" s="48">
        <v>604734</v>
      </c>
      <c r="F26" s="49">
        <v>8847.2584200000001</v>
      </c>
      <c r="G26" s="50">
        <v>1.8753769999999999E-2</v>
      </c>
      <c r="H26" s="40" t="s">
        <v>131</v>
      </c>
    </row>
    <row r="27" spans="1:8" x14ac:dyDescent="0.2">
      <c r="A27" s="46">
        <v>21</v>
      </c>
      <c r="B27" s="47" t="s">
        <v>395</v>
      </c>
      <c r="C27" s="47" t="s">
        <v>396</v>
      </c>
      <c r="D27" s="47" t="s">
        <v>177</v>
      </c>
      <c r="E27" s="48">
        <v>635015</v>
      </c>
      <c r="F27" s="49">
        <v>8528.8864649999996</v>
      </c>
      <c r="G27" s="50">
        <v>1.807891E-2</v>
      </c>
      <c r="H27" s="40" t="s">
        <v>131</v>
      </c>
    </row>
    <row r="28" spans="1:8" x14ac:dyDescent="0.2">
      <c r="A28" s="46">
        <v>22</v>
      </c>
      <c r="B28" s="47" t="s">
        <v>259</v>
      </c>
      <c r="C28" s="47" t="s">
        <v>260</v>
      </c>
      <c r="D28" s="47" t="s">
        <v>197</v>
      </c>
      <c r="E28" s="48">
        <v>726081</v>
      </c>
      <c r="F28" s="49">
        <v>8123.3942280000001</v>
      </c>
      <c r="G28" s="50">
        <v>1.7219370000000001E-2</v>
      </c>
      <c r="H28" s="40" t="s">
        <v>131</v>
      </c>
    </row>
    <row r="29" spans="1:8" x14ac:dyDescent="0.2">
      <c r="A29" s="46">
        <v>23</v>
      </c>
      <c r="B29" s="47" t="s">
        <v>464</v>
      </c>
      <c r="C29" s="47" t="s">
        <v>465</v>
      </c>
      <c r="D29" s="47" t="s">
        <v>48</v>
      </c>
      <c r="E29" s="48">
        <v>3768018</v>
      </c>
      <c r="F29" s="49">
        <v>7848.7814939999998</v>
      </c>
      <c r="G29" s="50">
        <v>1.6637269999999999E-2</v>
      </c>
      <c r="H29" s="40" t="s">
        <v>131</v>
      </c>
    </row>
    <row r="30" spans="1:8" x14ac:dyDescent="0.2">
      <c r="A30" s="46">
        <v>24</v>
      </c>
      <c r="B30" s="47" t="s">
        <v>476</v>
      </c>
      <c r="C30" s="47" t="s">
        <v>477</v>
      </c>
      <c r="D30" s="47" t="s">
        <v>48</v>
      </c>
      <c r="E30" s="48">
        <v>1877791</v>
      </c>
      <c r="F30" s="49">
        <v>7214.4730220000001</v>
      </c>
      <c r="G30" s="50">
        <v>1.5292709999999999E-2</v>
      </c>
      <c r="H30" s="40" t="s">
        <v>131</v>
      </c>
    </row>
    <row r="31" spans="1:8" x14ac:dyDescent="0.2">
      <c r="A31" s="46">
        <v>25</v>
      </c>
      <c r="B31" s="47" t="s">
        <v>324</v>
      </c>
      <c r="C31" s="47" t="s">
        <v>325</v>
      </c>
      <c r="D31" s="47" t="s">
        <v>174</v>
      </c>
      <c r="E31" s="48">
        <v>2047480</v>
      </c>
      <c r="F31" s="49">
        <v>6906.1500400000004</v>
      </c>
      <c r="G31" s="50">
        <v>1.463915E-2</v>
      </c>
      <c r="H31" s="40" t="s">
        <v>131</v>
      </c>
    </row>
    <row r="32" spans="1:8" x14ac:dyDescent="0.2">
      <c r="A32" s="46">
        <v>26</v>
      </c>
      <c r="B32" s="47" t="s">
        <v>90</v>
      </c>
      <c r="C32" s="47" t="s">
        <v>91</v>
      </c>
      <c r="D32" s="47" t="s">
        <v>92</v>
      </c>
      <c r="E32" s="48">
        <v>1343146</v>
      </c>
      <c r="F32" s="49">
        <v>6075.7209309999998</v>
      </c>
      <c r="G32" s="50">
        <v>1.2878870000000001E-2</v>
      </c>
      <c r="H32" s="40" t="s">
        <v>131</v>
      </c>
    </row>
    <row r="33" spans="1:8" x14ac:dyDescent="0.2">
      <c r="A33" s="46">
        <v>27</v>
      </c>
      <c r="B33" s="47" t="s">
        <v>195</v>
      </c>
      <c r="C33" s="47" t="s">
        <v>196</v>
      </c>
      <c r="D33" s="47" t="s">
        <v>197</v>
      </c>
      <c r="E33" s="48">
        <v>339403</v>
      </c>
      <c r="F33" s="49">
        <v>5778.3360750000002</v>
      </c>
      <c r="G33" s="50">
        <v>1.2248490000000001E-2</v>
      </c>
      <c r="H33" s="40" t="s">
        <v>131</v>
      </c>
    </row>
    <row r="34" spans="1:8" x14ac:dyDescent="0.2">
      <c r="A34" s="46">
        <v>28</v>
      </c>
      <c r="B34" s="47" t="s">
        <v>439</v>
      </c>
      <c r="C34" s="47" t="s">
        <v>440</v>
      </c>
      <c r="D34" s="47" t="s">
        <v>115</v>
      </c>
      <c r="E34" s="48">
        <v>1639084</v>
      </c>
      <c r="F34" s="49">
        <v>5674.5088079999996</v>
      </c>
      <c r="G34" s="50">
        <v>1.202841E-2</v>
      </c>
      <c r="H34" s="40" t="s">
        <v>131</v>
      </c>
    </row>
    <row r="35" spans="1:8" x14ac:dyDescent="0.2">
      <c r="A35" s="46">
        <v>29</v>
      </c>
      <c r="B35" s="47" t="s">
        <v>201</v>
      </c>
      <c r="C35" s="47" t="s">
        <v>202</v>
      </c>
      <c r="D35" s="47" t="s">
        <v>108</v>
      </c>
      <c r="E35" s="48">
        <v>297297</v>
      </c>
      <c r="F35" s="49">
        <v>5265.7244639999999</v>
      </c>
      <c r="G35" s="50">
        <v>1.1161900000000001E-2</v>
      </c>
      <c r="H35" s="40" t="s">
        <v>131</v>
      </c>
    </row>
    <row r="36" spans="1:8" x14ac:dyDescent="0.2">
      <c r="A36" s="46">
        <v>30</v>
      </c>
      <c r="B36" s="47" t="s">
        <v>291</v>
      </c>
      <c r="C36" s="47" t="s">
        <v>292</v>
      </c>
      <c r="D36" s="47" t="s">
        <v>222</v>
      </c>
      <c r="E36" s="48">
        <v>663825</v>
      </c>
      <c r="F36" s="49">
        <v>5208.3709500000004</v>
      </c>
      <c r="G36" s="50">
        <v>1.1040319999999999E-2</v>
      </c>
      <c r="H36" s="40" t="s">
        <v>131</v>
      </c>
    </row>
    <row r="37" spans="1:8" x14ac:dyDescent="0.2">
      <c r="A37" s="46">
        <v>31</v>
      </c>
      <c r="B37" s="47" t="s">
        <v>336</v>
      </c>
      <c r="C37" s="47" t="s">
        <v>337</v>
      </c>
      <c r="D37" s="47" t="s">
        <v>48</v>
      </c>
      <c r="E37" s="48">
        <v>9476160</v>
      </c>
      <c r="F37" s="49">
        <v>5154.0834240000004</v>
      </c>
      <c r="G37" s="50">
        <v>1.0925249999999999E-2</v>
      </c>
      <c r="H37" s="40" t="s">
        <v>131</v>
      </c>
    </row>
    <row r="38" spans="1:8" x14ac:dyDescent="0.2">
      <c r="A38" s="46">
        <v>32</v>
      </c>
      <c r="B38" s="47" t="s">
        <v>385</v>
      </c>
      <c r="C38" s="47" t="s">
        <v>386</v>
      </c>
      <c r="D38" s="47" t="s">
        <v>240</v>
      </c>
      <c r="E38" s="48">
        <v>1353240</v>
      </c>
      <c r="F38" s="49">
        <v>5133.5159400000002</v>
      </c>
      <c r="G38" s="50">
        <v>1.088165E-2</v>
      </c>
      <c r="H38" s="40" t="s">
        <v>131</v>
      </c>
    </row>
    <row r="39" spans="1:8" x14ac:dyDescent="0.2">
      <c r="A39" s="46">
        <v>33</v>
      </c>
      <c r="B39" s="47" t="s">
        <v>357</v>
      </c>
      <c r="C39" s="47" t="s">
        <v>358</v>
      </c>
      <c r="D39" s="47" t="s">
        <v>222</v>
      </c>
      <c r="E39" s="48">
        <v>2799984</v>
      </c>
      <c r="F39" s="49">
        <v>5066.5710479999998</v>
      </c>
      <c r="G39" s="50">
        <v>1.0739749999999999E-2</v>
      </c>
      <c r="H39" s="40" t="s">
        <v>131</v>
      </c>
    </row>
    <row r="40" spans="1:8" x14ac:dyDescent="0.2">
      <c r="A40" s="46">
        <v>34</v>
      </c>
      <c r="B40" s="47" t="s">
        <v>758</v>
      </c>
      <c r="C40" s="47" t="s">
        <v>759</v>
      </c>
      <c r="D40" s="47" t="s">
        <v>83</v>
      </c>
      <c r="E40" s="48">
        <v>825004</v>
      </c>
      <c r="F40" s="49">
        <v>4581.6597140000003</v>
      </c>
      <c r="G40" s="50">
        <v>9.7118699999999992E-3</v>
      </c>
      <c r="H40" s="40" t="s">
        <v>131</v>
      </c>
    </row>
    <row r="41" spans="1:8" x14ac:dyDescent="0.2">
      <c r="A41" s="46">
        <v>35</v>
      </c>
      <c r="B41" s="47" t="s">
        <v>104</v>
      </c>
      <c r="C41" s="47" t="s">
        <v>105</v>
      </c>
      <c r="D41" s="47" t="s">
        <v>16</v>
      </c>
      <c r="E41" s="48">
        <v>300424</v>
      </c>
      <c r="F41" s="49">
        <v>4492.8409199999996</v>
      </c>
      <c r="G41" s="50">
        <v>9.5235900000000002E-3</v>
      </c>
      <c r="H41" s="40" t="s">
        <v>131</v>
      </c>
    </row>
    <row r="42" spans="1:8" x14ac:dyDescent="0.2">
      <c r="A42" s="46">
        <v>36</v>
      </c>
      <c r="B42" s="47" t="s">
        <v>443</v>
      </c>
      <c r="C42" s="47" t="s">
        <v>444</v>
      </c>
      <c r="D42" s="47" t="s">
        <v>180</v>
      </c>
      <c r="E42" s="48">
        <v>1169277</v>
      </c>
      <c r="F42" s="49">
        <v>4309.9550220000001</v>
      </c>
      <c r="G42" s="50">
        <v>9.1359300000000004E-3</v>
      </c>
      <c r="H42" s="40" t="s">
        <v>131</v>
      </c>
    </row>
    <row r="43" spans="1:8" x14ac:dyDescent="0.2">
      <c r="A43" s="46">
        <v>37</v>
      </c>
      <c r="B43" s="47" t="s">
        <v>361</v>
      </c>
      <c r="C43" s="47" t="s">
        <v>362</v>
      </c>
      <c r="D43" s="47" t="s">
        <v>363</v>
      </c>
      <c r="E43" s="48">
        <v>1066170</v>
      </c>
      <c r="F43" s="49">
        <v>4294.5327600000001</v>
      </c>
      <c r="G43" s="50">
        <v>9.1032400000000003E-3</v>
      </c>
      <c r="H43" s="40" t="s">
        <v>131</v>
      </c>
    </row>
    <row r="44" spans="1:8" x14ac:dyDescent="0.2">
      <c r="A44" s="46">
        <v>38</v>
      </c>
      <c r="B44" s="47" t="s">
        <v>349</v>
      </c>
      <c r="C44" s="47" t="s">
        <v>350</v>
      </c>
      <c r="D44" s="47" t="s">
        <v>48</v>
      </c>
      <c r="E44" s="48">
        <v>1211462</v>
      </c>
      <c r="F44" s="49">
        <v>4274.6436670000003</v>
      </c>
      <c r="G44" s="50">
        <v>9.0610799999999991E-3</v>
      </c>
      <c r="H44" s="40" t="s">
        <v>131</v>
      </c>
    </row>
    <row r="45" spans="1:8" x14ac:dyDescent="0.2">
      <c r="A45" s="46">
        <v>39</v>
      </c>
      <c r="B45" s="47" t="s">
        <v>353</v>
      </c>
      <c r="C45" s="47" t="s">
        <v>354</v>
      </c>
      <c r="D45" s="47" t="s">
        <v>48</v>
      </c>
      <c r="E45" s="48">
        <v>5993073</v>
      </c>
      <c r="F45" s="49">
        <v>4207.7365533000002</v>
      </c>
      <c r="G45" s="50">
        <v>8.9192500000000001E-3</v>
      </c>
      <c r="H45" s="40" t="s">
        <v>131</v>
      </c>
    </row>
    <row r="46" spans="1:8" x14ac:dyDescent="0.2">
      <c r="A46" s="46">
        <v>40</v>
      </c>
      <c r="B46" s="47" t="s">
        <v>691</v>
      </c>
      <c r="C46" s="47" t="s">
        <v>692</v>
      </c>
      <c r="D46" s="47" t="s">
        <v>200</v>
      </c>
      <c r="E46" s="48">
        <v>359855</v>
      </c>
      <c r="F46" s="49">
        <v>4177.5566950000002</v>
      </c>
      <c r="G46" s="50">
        <v>8.8552800000000001E-3</v>
      </c>
      <c r="H46" s="40" t="s">
        <v>131</v>
      </c>
    </row>
    <row r="47" spans="1:8" x14ac:dyDescent="0.2">
      <c r="A47" s="46">
        <v>41</v>
      </c>
      <c r="B47" s="47" t="s">
        <v>651</v>
      </c>
      <c r="C47" s="47" t="s">
        <v>652</v>
      </c>
      <c r="D47" s="47" t="s">
        <v>177</v>
      </c>
      <c r="E47" s="48">
        <v>1120613</v>
      </c>
      <c r="F47" s="49">
        <v>3783.7497945</v>
      </c>
      <c r="G47" s="50">
        <v>8.0205199999999997E-3</v>
      </c>
      <c r="H47" s="40" t="s">
        <v>131</v>
      </c>
    </row>
    <row r="48" spans="1:8" x14ac:dyDescent="0.2">
      <c r="A48" s="46">
        <v>42</v>
      </c>
      <c r="B48" s="47" t="s">
        <v>441</v>
      </c>
      <c r="C48" s="47" t="s">
        <v>442</v>
      </c>
      <c r="D48" s="47" t="s">
        <v>174</v>
      </c>
      <c r="E48" s="48">
        <v>130000</v>
      </c>
      <c r="F48" s="49">
        <v>3536.26</v>
      </c>
      <c r="G48" s="50">
        <v>7.4958999999999998E-3</v>
      </c>
      <c r="H48" s="40" t="s">
        <v>131</v>
      </c>
    </row>
    <row r="49" spans="1:8" x14ac:dyDescent="0.2">
      <c r="A49" s="46">
        <v>43</v>
      </c>
      <c r="B49" s="47" t="s">
        <v>455</v>
      </c>
      <c r="C49" s="47" t="s">
        <v>456</v>
      </c>
      <c r="D49" s="47" t="s">
        <v>174</v>
      </c>
      <c r="E49" s="48">
        <v>372949</v>
      </c>
      <c r="F49" s="49">
        <v>3508.3312430000001</v>
      </c>
      <c r="G49" s="50">
        <v>7.4367000000000001E-3</v>
      </c>
      <c r="H49" s="40" t="s">
        <v>131</v>
      </c>
    </row>
    <row r="50" spans="1:8" x14ac:dyDescent="0.2">
      <c r="A50" s="46">
        <v>44</v>
      </c>
      <c r="B50" s="47" t="s">
        <v>437</v>
      </c>
      <c r="C50" s="47" t="s">
        <v>438</v>
      </c>
      <c r="D50" s="47" t="s">
        <v>177</v>
      </c>
      <c r="E50" s="48">
        <v>1282788</v>
      </c>
      <c r="F50" s="49">
        <v>3495.0841848</v>
      </c>
      <c r="G50" s="50">
        <v>7.4086200000000003E-3</v>
      </c>
      <c r="H50" s="40" t="s">
        <v>131</v>
      </c>
    </row>
    <row r="51" spans="1:8" x14ac:dyDescent="0.2">
      <c r="A51" s="46">
        <v>45</v>
      </c>
      <c r="B51" s="47" t="s">
        <v>370</v>
      </c>
      <c r="C51" s="47" t="s">
        <v>371</v>
      </c>
      <c r="D51" s="47" t="s">
        <v>372</v>
      </c>
      <c r="E51" s="48">
        <v>352255</v>
      </c>
      <c r="F51" s="49">
        <v>3390.80663</v>
      </c>
      <c r="G51" s="50">
        <v>7.1875799999999998E-3</v>
      </c>
      <c r="H51" s="40" t="s">
        <v>131</v>
      </c>
    </row>
    <row r="52" spans="1:8" x14ac:dyDescent="0.2">
      <c r="A52" s="46">
        <v>46</v>
      </c>
      <c r="B52" s="47" t="s">
        <v>193</v>
      </c>
      <c r="C52" s="47" t="s">
        <v>194</v>
      </c>
      <c r="D52" s="47" t="s">
        <v>83</v>
      </c>
      <c r="E52" s="48">
        <v>331338</v>
      </c>
      <c r="F52" s="49">
        <v>3076.3076609999998</v>
      </c>
      <c r="G52" s="50">
        <v>6.5209300000000003E-3</v>
      </c>
      <c r="H52" s="40" t="s">
        <v>131</v>
      </c>
    </row>
    <row r="53" spans="1:8" x14ac:dyDescent="0.2">
      <c r="A53" s="46">
        <v>47</v>
      </c>
      <c r="B53" s="47" t="s">
        <v>397</v>
      </c>
      <c r="C53" s="47" t="s">
        <v>398</v>
      </c>
      <c r="D53" s="47" t="s">
        <v>256</v>
      </c>
      <c r="E53" s="48">
        <v>1096915</v>
      </c>
      <c r="F53" s="49">
        <v>2907.3732074999998</v>
      </c>
      <c r="G53" s="50">
        <v>6.1628400000000002E-3</v>
      </c>
      <c r="H53" s="40" t="s">
        <v>131</v>
      </c>
    </row>
    <row r="54" spans="1:8" x14ac:dyDescent="0.2">
      <c r="A54" s="46">
        <v>48</v>
      </c>
      <c r="B54" s="47" t="s">
        <v>847</v>
      </c>
      <c r="C54" s="47" t="s">
        <v>848</v>
      </c>
      <c r="D54" s="47" t="s">
        <v>200</v>
      </c>
      <c r="E54" s="48">
        <v>71455</v>
      </c>
      <c r="F54" s="49">
        <v>2902.2162800000001</v>
      </c>
      <c r="G54" s="50">
        <v>6.15191E-3</v>
      </c>
      <c r="H54" s="40" t="s">
        <v>131</v>
      </c>
    </row>
    <row r="55" spans="1:8" x14ac:dyDescent="0.2">
      <c r="A55" s="46">
        <v>49</v>
      </c>
      <c r="B55" s="47" t="s">
        <v>391</v>
      </c>
      <c r="C55" s="47" t="s">
        <v>392</v>
      </c>
      <c r="D55" s="47" t="s">
        <v>222</v>
      </c>
      <c r="E55" s="48">
        <v>593602</v>
      </c>
      <c r="F55" s="49">
        <v>2670.6153979999999</v>
      </c>
      <c r="G55" s="50">
        <v>5.6609700000000004E-3</v>
      </c>
      <c r="H55" s="40" t="s">
        <v>131</v>
      </c>
    </row>
    <row r="56" spans="1:8" x14ac:dyDescent="0.2">
      <c r="A56" s="46">
        <v>50</v>
      </c>
      <c r="B56" s="47" t="s">
        <v>864</v>
      </c>
      <c r="C56" s="47" t="s">
        <v>865</v>
      </c>
      <c r="D56" s="47" t="s">
        <v>180</v>
      </c>
      <c r="E56" s="48">
        <v>181425</v>
      </c>
      <c r="F56" s="49">
        <v>914.29128749999995</v>
      </c>
      <c r="G56" s="50">
        <v>1.93805E-3</v>
      </c>
      <c r="H56" s="40" t="s">
        <v>131</v>
      </c>
    </row>
    <row r="57" spans="1:8" x14ac:dyDescent="0.2">
      <c r="A57" s="46">
        <v>51</v>
      </c>
      <c r="B57" s="47" t="s">
        <v>289</v>
      </c>
      <c r="C57" s="47" t="s">
        <v>290</v>
      </c>
      <c r="D57" s="47" t="s">
        <v>229</v>
      </c>
      <c r="E57" s="48">
        <v>354103</v>
      </c>
      <c r="F57" s="49">
        <v>913.23163699999998</v>
      </c>
      <c r="G57" s="50">
        <v>1.9358000000000001E-3</v>
      </c>
      <c r="H57" s="40" t="s">
        <v>131</v>
      </c>
    </row>
    <row r="58" spans="1:8" x14ac:dyDescent="0.2">
      <c r="A58" s="51"/>
      <c r="B58" s="51"/>
      <c r="C58" s="52" t="s">
        <v>130</v>
      </c>
      <c r="D58" s="51"/>
      <c r="E58" s="51" t="s">
        <v>131</v>
      </c>
      <c r="F58" s="53">
        <v>443786.67682699999</v>
      </c>
      <c r="G58" s="54">
        <v>0.94070642000000004</v>
      </c>
      <c r="H58" s="40" t="s">
        <v>131</v>
      </c>
    </row>
    <row r="59" spans="1:8" x14ac:dyDescent="0.2">
      <c r="A59" s="51"/>
      <c r="B59" s="51"/>
      <c r="C59" s="55"/>
      <c r="D59" s="51"/>
      <c r="E59" s="51"/>
      <c r="F59" s="56"/>
      <c r="G59" s="56"/>
      <c r="H59" s="40" t="s">
        <v>131</v>
      </c>
    </row>
    <row r="60" spans="1:8" x14ac:dyDescent="0.2">
      <c r="A60" s="51"/>
      <c r="B60" s="51"/>
      <c r="C60" s="52" t="s">
        <v>132</v>
      </c>
      <c r="D60" s="51"/>
      <c r="E60" s="51"/>
      <c r="F60" s="51"/>
      <c r="G60" s="51"/>
      <c r="H60" s="40" t="s">
        <v>131</v>
      </c>
    </row>
    <row r="61" spans="1:8" x14ac:dyDescent="0.2">
      <c r="A61" s="146">
        <v>1</v>
      </c>
      <c r="B61" s="147" t="s">
        <v>866</v>
      </c>
      <c r="C61" s="147" t="s">
        <v>1102</v>
      </c>
      <c r="D61" s="147" t="s">
        <v>222</v>
      </c>
      <c r="E61" s="48">
        <v>74187</v>
      </c>
      <c r="F61" s="49">
        <v>3307.4578999609998</v>
      </c>
      <c r="G61" s="50">
        <v>7.0109100000000004E-3</v>
      </c>
      <c r="H61" s="40" t="s">
        <v>131</v>
      </c>
    </row>
    <row r="62" spans="1:8" x14ac:dyDescent="0.2">
      <c r="A62" s="51"/>
      <c r="B62" s="51"/>
      <c r="C62" s="52" t="s">
        <v>130</v>
      </c>
      <c r="D62" s="51"/>
      <c r="E62" s="51" t="s">
        <v>131</v>
      </c>
      <c r="F62" s="53">
        <v>3307.4578999609998</v>
      </c>
      <c r="G62" s="54">
        <v>7.0109100000000004E-3</v>
      </c>
      <c r="H62" s="40" t="s">
        <v>131</v>
      </c>
    </row>
    <row r="63" spans="1:8" x14ac:dyDescent="0.2">
      <c r="A63" s="51"/>
      <c r="B63" s="51"/>
      <c r="C63" s="55"/>
      <c r="D63" s="51"/>
      <c r="E63" s="51"/>
      <c r="F63" s="56"/>
      <c r="G63" s="56"/>
      <c r="H63" s="40" t="s">
        <v>131</v>
      </c>
    </row>
    <row r="64" spans="1:8" x14ac:dyDescent="0.2">
      <c r="A64" s="51"/>
      <c r="B64" s="51"/>
      <c r="C64" s="52" t="s">
        <v>134</v>
      </c>
      <c r="D64" s="51"/>
      <c r="E64" s="51"/>
      <c r="F64" s="51"/>
      <c r="G64" s="51"/>
      <c r="H64" s="40" t="s">
        <v>131</v>
      </c>
    </row>
    <row r="65" spans="1:8" x14ac:dyDescent="0.2">
      <c r="A65" s="51"/>
      <c r="B65" s="51"/>
      <c r="C65" s="52" t="s">
        <v>130</v>
      </c>
      <c r="D65" s="51"/>
      <c r="E65" s="51" t="s">
        <v>131</v>
      </c>
      <c r="F65" s="57" t="s">
        <v>133</v>
      </c>
      <c r="G65" s="54">
        <v>0</v>
      </c>
      <c r="H65" s="40" t="s">
        <v>131</v>
      </c>
    </row>
    <row r="66" spans="1:8" x14ac:dyDescent="0.2">
      <c r="A66" s="51"/>
      <c r="B66" s="51"/>
      <c r="C66" s="55"/>
      <c r="D66" s="51"/>
      <c r="E66" s="51"/>
      <c r="F66" s="56"/>
      <c r="G66" s="56"/>
      <c r="H66" s="40" t="s">
        <v>131</v>
      </c>
    </row>
    <row r="67" spans="1:8" x14ac:dyDescent="0.2">
      <c r="A67" s="51"/>
      <c r="B67" s="51"/>
      <c r="C67" s="52" t="s">
        <v>135</v>
      </c>
      <c r="D67" s="51"/>
      <c r="E67" s="51"/>
      <c r="F67" s="51"/>
      <c r="G67" s="51"/>
      <c r="H67" s="40" t="s">
        <v>131</v>
      </c>
    </row>
    <row r="68" spans="1:8" x14ac:dyDescent="0.2">
      <c r="A68" s="51"/>
      <c r="B68" s="51"/>
      <c r="C68" s="52" t="s">
        <v>130</v>
      </c>
      <c r="D68" s="51"/>
      <c r="E68" s="51" t="s">
        <v>131</v>
      </c>
      <c r="F68" s="57" t="s">
        <v>133</v>
      </c>
      <c r="G68" s="54">
        <v>0</v>
      </c>
      <c r="H68" s="40" t="s">
        <v>131</v>
      </c>
    </row>
    <row r="69" spans="1:8" x14ac:dyDescent="0.2">
      <c r="A69" s="51"/>
      <c r="B69" s="51"/>
      <c r="C69" s="55"/>
      <c r="D69" s="51"/>
      <c r="E69" s="51"/>
      <c r="F69" s="56"/>
      <c r="G69" s="56"/>
      <c r="H69" s="40" t="s">
        <v>131</v>
      </c>
    </row>
    <row r="70" spans="1:8" x14ac:dyDescent="0.2">
      <c r="A70" s="51"/>
      <c r="B70" s="51"/>
      <c r="C70" s="52" t="s">
        <v>136</v>
      </c>
      <c r="D70" s="51"/>
      <c r="E70" s="51"/>
      <c r="F70" s="56"/>
      <c r="G70" s="56"/>
      <c r="H70" s="40" t="s">
        <v>131</v>
      </c>
    </row>
    <row r="71" spans="1:8" x14ac:dyDescent="0.2">
      <c r="A71" s="51"/>
      <c r="B71" s="51"/>
      <c r="C71" s="52" t="s">
        <v>130</v>
      </c>
      <c r="D71" s="51"/>
      <c r="E71" s="51" t="s">
        <v>131</v>
      </c>
      <c r="F71" s="57" t="s">
        <v>133</v>
      </c>
      <c r="G71" s="54">
        <v>0</v>
      </c>
      <c r="H71" s="40" t="s">
        <v>131</v>
      </c>
    </row>
    <row r="72" spans="1:8" x14ac:dyDescent="0.2">
      <c r="A72" s="51"/>
      <c r="B72" s="51"/>
      <c r="C72" s="55"/>
      <c r="D72" s="51"/>
      <c r="E72" s="51"/>
      <c r="F72" s="56"/>
      <c r="G72" s="56"/>
      <c r="H72" s="40" t="s">
        <v>131</v>
      </c>
    </row>
    <row r="73" spans="1:8" x14ac:dyDescent="0.2">
      <c r="A73" s="51"/>
      <c r="B73" s="51"/>
      <c r="C73" s="52" t="s">
        <v>137</v>
      </c>
      <c r="D73" s="51"/>
      <c r="E73" s="51"/>
      <c r="F73" s="56"/>
      <c r="G73" s="56"/>
      <c r="H73" s="40" t="s">
        <v>131</v>
      </c>
    </row>
    <row r="74" spans="1:8" x14ac:dyDescent="0.2">
      <c r="A74" s="51"/>
      <c r="B74" s="51"/>
      <c r="C74" s="52" t="s">
        <v>130</v>
      </c>
      <c r="D74" s="51"/>
      <c r="E74" s="51" t="s">
        <v>131</v>
      </c>
      <c r="F74" s="57" t="s">
        <v>133</v>
      </c>
      <c r="G74" s="54">
        <v>0</v>
      </c>
      <c r="H74" s="40" t="s">
        <v>131</v>
      </c>
    </row>
    <row r="75" spans="1:8" x14ac:dyDescent="0.2">
      <c r="A75" s="51"/>
      <c r="B75" s="51"/>
      <c r="C75" s="55"/>
      <c r="D75" s="51"/>
      <c r="E75" s="51"/>
      <c r="F75" s="56"/>
      <c r="G75" s="56"/>
      <c r="H75" s="40" t="s">
        <v>131</v>
      </c>
    </row>
    <row r="76" spans="1:8" x14ac:dyDescent="0.2">
      <c r="A76" s="51"/>
      <c r="B76" s="51"/>
      <c r="C76" s="52" t="s">
        <v>138</v>
      </c>
      <c r="D76" s="51"/>
      <c r="E76" s="51"/>
      <c r="F76" s="53">
        <v>447094.13472696103</v>
      </c>
      <c r="G76" s="54">
        <v>0.94771733000000002</v>
      </c>
      <c r="H76" s="40" t="s">
        <v>131</v>
      </c>
    </row>
    <row r="77" spans="1:8" x14ac:dyDescent="0.2">
      <c r="A77" s="51"/>
      <c r="B77" s="51"/>
      <c r="C77" s="55"/>
      <c r="D77" s="51"/>
      <c r="E77" s="51"/>
      <c r="F77" s="56"/>
      <c r="G77" s="56"/>
      <c r="H77" s="40" t="s">
        <v>131</v>
      </c>
    </row>
    <row r="78" spans="1:8" x14ac:dyDescent="0.2">
      <c r="A78" s="51"/>
      <c r="B78" s="51"/>
      <c r="C78" s="52" t="s">
        <v>139</v>
      </c>
      <c r="D78" s="51"/>
      <c r="E78" s="51"/>
      <c r="F78" s="56"/>
      <c r="G78" s="56"/>
      <c r="H78" s="40" t="s">
        <v>131</v>
      </c>
    </row>
    <row r="79" spans="1:8" x14ac:dyDescent="0.2">
      <c r="A79" s="51"/>
      <c r="B79" s="51"/>
      <c r="C79" s="52" t="s">
        <v>10</v>
      </c>
      <c r="D79" s="51"/>
      <c r="E79" s="51"/>
      <c r="F79" s="56"/>
      <c r="G79" s="56"/>
      <c r="H79" s="40" t="s">
        <v>131</v>
      </c>
    </row>
    <row r="80" spans="1:8" x14ac:dyDescent="0.2">
      <c r="A80" s="51"/>
      <c r="B80" s="51"/>
      <c r="C80" s="52" t="s">
        <v>130</v>
      </c>
      <c r="D80" s="51"/>
      <c r="E80" s="51" t="s">
        <v>131</v>
      </c>
      <c r="F80" s="57" t="s">
        <v>133</v>
      </c>
      <c r="G80" s="54">
        <v>0</v>
      </c>
      <c r="H80" s="40" t="s">
        <v>131</v>
      </c>
    </row>
    <row r="81" spans="1:8" x14ac:dyDescent="0.2">
      <c r="A81" s="51"/>
      <c r="B81" s="51"/>
      <c r="C81" s="55"/>
      <c r="D81" s="51"/>
      <c r="E81" s="51"/>
      <c r="F81" s="56"/>
      <c r="G81" s="56"/>
      <c r="H81" s="40" t="s">
        <v>131</v>
      </c>
    </row>
    <row r="82" spans="1:8" x14ac:dyDescent="0.2">
      <c r="A82" s="51"/>
      <c r="B82" s="51"/>
      <c r="C82" s="52" t="s">
        <v>140</v>
      </c>
      <c r="D82" s="51"/>
      <c r="E82" s="51"/>
      <c r="F82" s="51"/>
      <c r="G82" s="51"/>
      <c r="H82" s="40" t="s">
        <v>131</v>
      </c>
    </row>
    <row r="83" spans="1:8" x14ac:dyDescent="0.2">
      <c r="A83" s="51"/>
      <c r="B83" s="51"/>
      <c r="C83" s="52" t="s">
        <v>130</v>
      </c>
      <c r="D83" s="51"/>
      <c r="E83" s="51" t="s">
        <v>131</v>
      </c>
      <c r="F83" s="57" t="s">
        <v>133</v>
      </c>
      <c r="G83" s="54">
        <v>0</v>
      </c>
      <c r="H83" s="40" t="s">
        <v>131</v>
      </c>
    </row>
    <row r="84" spans="1:8" x14ac:dyDescent="0.2">
      <c r="A84" s="51"/>
      <c r="B84" s="51"/>
      <c r="C84" s="55"/>
      <c r="D84" s="51"/>
      <c r="E84" s="51"/>
      <c r="F84" s="56"/>
      <c r="G84" s="56"/>
      <c r="H84" s="40" t="s">
        <v>131</v>
      </c>
    </row>
    <row r="85" spans="1:8" x14ac:dyDescent="0.2">
      <c r="A85" s="51"/>
      <c r="B85" s="51"/>
      <c r="C85" s="52" t="s">
        <v>141</v>
      </c>
      <c r="D85" s="51"/>
      <c r="E85" s="51"/>
      <c r="F85" s="51"/>
      <c r="G85" s="51"/>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142</v>
      </c>
      <c r="D88" s="51"/>
      <c r="E88" s="51"/>
      <c r="F88" s="56"/>
      <c r="G88" s="56"/>
      <c r="H88" s="40" t="s">
        <v>131</v>
      </c>
    </row>
    <row r="89" spans="1:8" x14ac:dyDescent="0.2">
      <c r="A89" s="51"/>
      <c r="B89" s="51"/>
      <c r="C89" s="52" t="s">
        <v>130</v>
      </c>
      <c r="D89" s="51"/>
      <c r="E89" s="51" t="s">
        <v>131</v>
      </c>
      <c r="F89" s="57" t="s">
        <v>133</v>
      </c>
      <c r="G89" s="54">
        <v>0</v>
      </c>
      <c r="H89" s="40" t="s">
        <v>131</v>
      </c>
    </row>
    <row r="90" spans="1:8" x14ac:dyDescent="0.2">
      <c r="A90" s="51"/>
      <c r="B90" s="51"/>
      <c r="C90" s="55"/>
      <c r="D90" s="51"/>
      <c r="E90" s="51"/>
      <c r="F90" s="56"/>
      <c r="G90" s="56"/>
      <c r="H90" s="40" t="s">
        <v>131</v>
      </c>
    </row>
    <row r="91" spans="1:8" x14ac:dyDescent="0.2">
      <c r="A91" s="51"/>
      <c r="B91" s="51"/>
      <c r="C91" s="52" t="s">
        <v>143</v>
      </c>
      <c r="D91" s="51"/>
      <c r="E91" s="51"/>
      <c r="F91" s="53">
        <v>0</v>
      </c>
      <c r="G91" s="54">
        <v>0</v>
      </c>
      <c r="H91" s="40" t="s">
        <v>131</v>
      </c>
    </row>
    <row r="92" spans="1:8" x14ac:dyDescent="0.2">
      <c r="A92" s="51"/>
      <c r="B92" s="51"/>
      <c r="C92" s="55"/>
      <c r="D92" s="51"/>
      <c r="E92" s="51"/>
      <c r="F92" s="56"/>
      <c r="G92" s="56"/>
      <c r="H92" s="40" t="s">
        <v>131</v>
      </c>
    </row>
    <row r="93" spans="1:8" x14ac:dyDescent="0.2">
      <c r="A93" s="51"/>
      <c r="B93" s="51"/>
      <c r="C93" s="52" t="s">
        <v>144</v>
      </c>
      <c r="D93" s="51"/>
      <c r="E93" s="51"/>
      <c r="F93" s="56"/>
      <c r="G93" s="56"/>
      <c r="H93" s="40" t="s">
        <v>131</v>
      </c>
    </row>
    <row r="94" spans="1:8" x14ac:dyDescent="0.2">
      <c r="A94" s="51"/>
      <c r="B94" s="51"/>
      <c r="C94" s="52" t="s">
        <v>145</v>
      </c>
      <c r="D94" s="51"/>
      <c r="E94" s="51"/>
      <c r="F94" s="56"/>
      <c r="G94" s="56"/>
      <c r="H94" s="40" t="s">
        <v>131</v>
      </c>
    </row>
    <row r="95" spans="1:8" x14ac:dyDescent="0.2">
      <c r="A95" s="51"/>
      <c r="B95" s="51"/>
      <c r="C95" s="52" t="s">
        <v>130</v>
      </c>
      <c r="D95" s="51"/>
      <c r="E95" s="51" t="s">
        <v>131</v>
      </c>
      <c r="F95" s="57" t="s">
        <v>133</v>
      </c>
      <c r="G95" s="54">
        <v>0</v>
      </c>
      <c r="H95" s="40" t="s">
        <v>131</v>
      </c>
    </row>
    <row r="96" spans="1:8" x14ac:dyDescent="0.2">
      <c r="A96" s="51"/>
      <c r="B96" s="51"/>
      <c r="C96" s="55"/>
      <c r="D96" s="51"/>
      <c r="E96" s="51"/>
      <c r="F96" s="56"/>
      <c r="G96" s="56"/>
      <c r="H96" s="40" t="s">
        <v>131</v>
      </c>
    </row>
    <row r="97" spans="1:8" x14ac:dyDescent="0.2">
      <c r="A97" s="51"/>
      <c r="B97" s="51"/>
      <c r="C97" s="52" t="s">
        <v>146</v>
      </c>
      <c r="D97" s="51"/>
      <c r="E97" s="51"/>
      <c r="F97" s="56"/>
      <c r="G97" s="56"/>
      <c r="H97" s="40" t="s">
        <v>131</v>
      </c>
    </row>
    <row r="98" spans="1:8" x14ac:dyDescent="0.2">
      <c r="A98" s="51"/>
      <c r="B98" s="51"/>
      <c r="C98" s="52" t="s">
        <v>130</v>
      </c>
      <c r="D98" s="51"/>
      <c r="E98" s="51" t="s">
        <v>131</v>
      </c>
      <c r="F98" s="57" t="s">
        <v>133</v>
      </c>
      <c r="G98" s="54">
        <v>0</v>
      </c>
      <c r="H98" s="40" t="s">
        <v>131</v>
      </c>
    </row>
    <row r="99" spans="1:8" x14ac:dyDescent="0.2">
      <c r="A99" s="51"/>
      <c r="B99" s="51"/>
      <c r="C99" s="55"/>
      <c r="D99" s="51"/>
      <c r="E99" s="51"/>
      <c r="F99" s="56"/>
      <c r="G99" s="56"/>
      <c r="H99" s="40" t="s">
        <v>131</v>
      </c>
    </row>
    <row r="100" spans="1:8" x14ac:dyDescent="0.2">
      <c r="A100" s="51"/>
      <c r="B100" s="51"/>
      <c r="C100" s="52" t="s">
        <v>147</v>
      </c>
      <c r="D100" s="51"/>
      <c r="E100" s="51"/>
      <c r="F100" s="56"/>
      <c r="G100" s="56"/>
      <c r="H100" s="40" t="s">
        <v>131</v>
      </c>
    </row>
    <row r="101" spans="1:8" x14ac:dyDescent="0.2">
      <c r="A101" s="46">
        <v>1</v>
      </c>
      <c r="B101" s="47" t="s">
        <v>468</v>
      </c>
      <c r="C101" s="47" t="s">
        <v>469</v>
      </c>
      <c r="D101" s="47" t="s">
        <v>470</v>
      </c>
      <c r="E101" s="48">
        <v>5000000</v>
      </c>
      <c r="F101" s="49">
        <v>4727.66</v>
      </c>
      <c r="G101" s="50">
        <v>1.002135E-2</v>
      </c>
      <c r="H101" s="40" t="s">
        <v>131</v>
      </c>
    </row>
    <row r="102" spans="1:8" x14ac:dyDescent="0.2">
      <c r="A102" s="51"/>
      <c r="B102" s="51"/>
      <c r="C102" s="52" t="s">
        <v>130</v>
      </c>
      <c r="D102" s="51"/>
      <c r="E102" s="51" t="s">
        <v>131</v>
      </c>
      <c r="F102" s="53">
        <v>4727.66</v>
      </c>
      <c r="G102" s="54">
        <v>1.002135E-2</v>
      </c>
      <c r="H102" s="40" t="s">
        <v>131</v>
      </c>
    </row>
    <row r="103" spans="1:8" x14ac:dyDescent="0.2">
      <c r="A103" s="51"/>
      <c r="B103" s="51"/>
      <c r="C103" s="55"/>
      <c r="D103" s="51"/>
      <c r="E103" s="51"/>
      <c r="F103" s="56"/>
      <c r="G103" s="56"/>
      <c r="H103" s="40" t="s">
        <v>131</v>
      </c>
    </row>
    <row r="104" spans="1:8" x14ac:dyDescent="0.2">
      <c r="A104" s="51"/>
      <c r="B104" s="51"/>
      <c r="C104" s="52" t="s">
        <v>148</v>
      </c>
      <c r="D104" s="51"/>
      <c r="E104" s="51"/>
      <c r="F104" s="56"/>
      <c r="G104" s="56"/>
      <c r="H104" s="40" t="s">
        <v>131</v>
      </c>
    </row>
    <row r="105" spans="1:8" x14ac:dyDescent="0.2">
      <c r="A105" s="46">
        <v>1</v>
      </c>
      <c r="B105" s="47"/>
      <c r="C105" s="47" t="s">
        <v>149</v>
      </c>
      <c r="D105" s="47"/>
      <c r="E105" s="58"/>
      <c r="F105" s="49">
        <v>16708.865980952</v>
      </c>
      <c r="G105" s="50">
        <v>3.5418230000000002E-2</v>
      </c>
      <c r="H105" s="40">
        <v>5.32</v>
      </c>
    </row>
    <row r="106" spans="1:8" x14ac:dyDescent="0.2">
      <c r="A106" s="51"/>
      <c r="B106" s="51"/>
      <c r="C106" s="52" t="s">
        <v>130</v>
      </c>
      <c r="D106" s="51"/>
      <c r="E106" s="51" t="s">
        <v>131</v>
      </c>
      <c r="F106" s="53">
        <v>16708.865980952</v>
      </c>
      <c r="G106" s="54">
        <v>3.5418230000000002E-2</v>
      </c>
      <c r="H106" s="40" t="s">
        <v>131</v>
      </c>
    </row>
    <row r="107" spans="1:8" x14ac:dyDescent="0.2">
      <c r="A107" s="51"/>
      <c r="B107" s="51"/>
      <c r="C107" s="55"/>
      <c r="D107" s="51"/>
      <c r="E107" s="51"/>
      <c r="F107" s="56"/>
      <c r="G107" s="56"/>
      <c r="H107" s="40" t="s">
        <v>131</v>
      </c>
    </row>
    <row r="108" spans="1:8" x14ac:dyDescent="0.2">
      <c r="A108" s="51"/>
      <c r="B108" s="51"/>
      <c r="C108" s="52" t="s">
        <v>150</v>
      </c>
      <c r="D108" s="51"/>
      <c r="E108" s="51"/>
      <c r="F108" s="53">
        <v>21436.525980951999</v>
      </c>
      <c r="G108" s="54">
        <v>4.543958E-2</v>
      </c>
      <c r="H108" s="40" t="s">
        <v>131</v>
      </c>
    </row>
    <row r="109" spans="1:8" x14ac:dyDescent="0.2">
      <c r="A109" s="51"/>
      <c r="B109" s="51"/>
      <c r="C109" s="56"/>
      <c r="D109" s="51"/>
      <c r="E109" s="51"/>
      <c r="F109" s="51"/>
      <c r="G109" s="51"/>
      <c r="H109" s="40" t="s">
        <v>131</v>
      </c>
    </row>
    <row r="110" spans="1:8" x14ac:dyDescent="0.2">
      <c r="A110" s="51"/>
      <c r="B110" s="51"/>
      <c r="C110" s="52" t="s">
        <v>151</v>
      </c>
      <c r="D110" s="51"/>
      <c r="E110" s="51"/>
      <c r="F110" s="51"/>
      <c r="G110" s="51"/>
      <c r="H110" s="40" t="s">
        <v>131</v>
      </c>
    </row>
    <row r="111" spans="1:8" x14ac:dyDescent="0.2">
      <c r="A111" s="51"/>
      <c r="B111" s="51"/>
      <c r="C111" s="52" t="s">
        <v>152</v>
      </c>
      <c r="D111" s="51"/>
      <c r="E111" s="51"/>
      <c r="F111" s="51"/>
      <c r="G111" s="51"/>
      <c r="H111" s="40" t="s">
        <v>131</v>
      </c>
    </row>
    <row r="112" spans="1:8" x14ac:dyDescent="0.2">
      <c r="A112" s="46">
        <v>1</v>
      </c>
      <c r="B112" s="47" t="s">
        <v>471</v>
      </c>
      <c r="C112" s="47" t="s">
        <v>1160</v>
      </c>
      <c r="D112" s="47"/>
      <c r="E112" s="97">
        <v>33026302.7575</v>
      </c>
      <c r="F112" s="49">
        <v>5257.1598992420004</v>
      </c>
      <c r="G112" s="50">
        <v>1.1143739999999999E-2</v>
      </c>
      <c r="H112" s="40" t="s">
        <v>131</v>
      </c>
    </row>
    <row r="113" spans="1:17" x14ac:dyDescent="0.2">
      <c r="A113" s="51"/>
      <c r="B113" s="51"/>
      <c r="C113" s="52" t="s">
        <v>130</v>
      </c>
      <c r="D113" s="51"/>
      <c r="E113" s="51" t="s">
        <v>131</v>
      </c>
      <c r="F113" s="53">
        <v>5257.1598992420004</v>
      </c>
      <c r="G113" s="54">
        <v>1.1143739999999999E-2</v>
      </c>
      <c r="H113" s="40" t="s">
        <v>131</v>
      </c>
    </row>
    <row r="114" spans="1:17" x14ac:dyDescent="0.2">
      <c r="A114" s="51"/>
      <c r="B114" s="51"/>
      <c r="C114" s="55"/>
      <c r="D114" s="51"/>
      <c r="E114" s="51"/>
      <c r="F114" s="56"/>
      <c r="G114" s="56"/>
      <c r="H114" s="40" t="s">
        <v>131</v>
      </c>
    </row>
    <row r="115" spans="1:17" x14ac:dyDescent="0.2">
      <c r="A115" s="51"/>
      <c r="B115" s="51"/>
      <c r="C115" s="52" t="s">
        <v>153</v>
      </c>
      <c r="D115" s="51"/>
      <c r="E115" s="51"/>
      <c r="F115" s="51"/>
      <c r="G115" s="51"/>
      <c r="H115" s="40" t="s">
        <v>131</v>
      </c>
    </row>
    <row r="116" spans="1:17" x14ac:dyDescent="0.2">
      <c r="A116" s="51"/>
      <c r="B116" s="51"/>
      <c r="C116" s="52" t="s">
        <v>154</v>
      </c>
      <c r="D116" s="51"/>
      <c r="E116" s="51"/>
      <c r="F116" s="51"/>
      <c r="G116" s="51"/>
      <c r="H116" s="40" t="s">
        <v>131</v>
      </c>
    </row>
    <row r="117" spans="1:17" x14ac:dyDescent="0.2">
      <c r="A117" s="51"/>
      <c r="B117" s="51"/>
      <c r="C117" s="52" t="s">
        <v>130</v>
      </c>
      <c r="D117" s="51"/>
      <c r="E117" s="51" t="s">
        <v>131</v>
      </c>
      <c r="F117" s="57" t="s">
        <v>133</v>
      </c>
      <c r="G117" s="54">
        <v>0</v>
      </c>
      <c r="H117" s="40" t="s">
        <v>131</v>
      </c>
    </row>
    <row r="118" spans="1:17" x14ac:dyDescent="0.2">
      <c r="A118" s="51"/>
      <c r="B118" s="51"/>
      <c r="C118" s="55"/>
      <c r="D118" s="51"/>
      <c r="E118" s="51"/>
      <c r="F118" s="56"/>
      <c r="G118" s="56"/>
      <c r="H118" s="40" t="s">
        <v>131</v>
      </c>
    </row>
    <row r="119" spans="1:17" x14ac:dyDescent="0.2">
      <c r="A119" s="51"/>
      <c r="B119" s="51"/>
      <c r="C119" s="52" t="s">
        <v>155</v>
      </c>
      <c r="D119" s="51"/>
      <c r="E119" s="51"/>
      <c r="F119" s="56"/>
      <c r="G119" s="56"/>
      <c r="H119" s="40" t="s">
        <v>131</v>
      </c>
    </row>
    <row r="120" spans="1:17" x14ac:dyDescent="0.2">
      <c r="A120" s="51"/>
      <c r="B120" s="51"/>
      <c r="C120" s="52" t="s">
        <v>130</v>
      </c>
      <c r="D120" s="51"/>
      <c r="E120" s="51" t="s">
        <v>131</v>
      </c>
      <c r="F120" s="57" t="s">
        <v>133</v>
      </c>
      <c r="G120" s="54">
        <v>0</v>
      </c>
      <c r="H120" s="40" t="s">
        <v>131</v>
      </c>
    </row>
    <row r="121" spans="1:17" x14ac:dyDescent="0.2">
      <c r="A121" s="51"/>
      <c r="B121" s="51"/>
      <c r="C121" s="55"/>
      <c r="D121" s="51"/>
      <c r="E121" s="51"/>
      <c r="F121" s="56"/>
      <c r="G121" s="56"/>
      <c r="H121" s="40" t="s">
        <v>131</v>
      </c>
    </row>
    <row r="122" spans="1:17" x14ac:dyDescent="0.2">
      <c r="A122" s="58"/>
      <c r="B122" s="47"/>
      <c r="C122" s="47" t="s">
        <v>156</v>
      </c>
      <c r="D122" s="47"/>
      <c r="E122" s="58"/>
      <c r="F122" s="49">
        <v>-2028.83407956</v>
      </c>
      <c r="G122" s="50">
        <v>-4.3005700000000001E-3</v>
      </c>
      <c r="H122" s="40" t="s">
        <v>131</v>
      </c>
    </row>
    <row r="123" spans="1:17" x14ac:dyDescent="0.2">
      <c r="A123" s="55"/>
      <c r="B123" s="55"/>
      <c r="C123" s="52" t="s">
        <v>157</v>
      </c>
      <c r="D123" s="56"/>
      <c r="E123" s="56"/>
      <c r="F123" s="53">
        <v>471758.98652759503</v>
      </c>
      <c r="G123" s="59">
        <v>1.00000008</v>
      </c>
      <c r="H123" s="40" t="s">
        <v>131</v>
      </c>
    </row>
    <row r="124" spans="1:17" x14ac:dyDescent="0.2">
      <c r="A124" s="60"/>
      <c r="B124" s="60"/>
      <c r="C124" s="61"/>
      <c r="D124" s="62"/>
      <c r="E124" s="62"/>
      <c r="F124" s="63"/>
      <c r="G124" s="64"/>
      <c r="H124" s="65"/>
    </row>
    <row r="125" spans="1:17" x14ac:dyDescent="0.2">
      <c r="A125" s="60"/>
      <c r="B125" s="259" t="s">
        <v>933</v>
      </c>
      <c r="C125" s="259"/>
      <c r="D125" s="259"/>
      <c r="E125" s="259"/>
      <c r="F125" s="259"/>
      <c r="G125" s="259"/>
      <c r="H125" s="259"/>
      <c r="J125" s="67"/>
    </row>
    <row r="126" spans="1:17" x14ac:dyDescent="0.2">
      <c r="A126" s="60"/>
      <c r="B126" s="259" t="s">
        <v>934</v>
      </c>
      <c r="C126" s="259"/>
      <c r="D126" s="259"/>
      <c r="E126" s="259"/>
      <c r="F126" s="259"/>
      <c r="G126" s="259"/>
      <c r="H126" s="259"/>
      <c r="J126" s="67"/>
    </row>
    <row r="127" spans="1:17" x14ac:dyDescent="0.2">
      <c r="A127" s="60"/>
      <c r="B127" s="259" t="s">
        <v>935</v>
      </c>
      <c r="C127" s="259"/>
      <c r="D127" s="259"/>
      <c r="E127" s="259"/>
      <c r="F127" s="259"/>
      <c r="G127" s="259"/>
      <c r="H127" s="259"/>
      <c r="J127" s="67"/>
    </row>
    <row r="128" spans="1:17" s="69" customFormat="1" ht="52.5" customHeight="1" x14ac:dyDescent="0.25">
      <c r="A128" s="68"/>
      <c r="B128" s="263" t="s">
        <v>936</v>
      </c>
      <c r="C128" s="263"/>
      <c r="D128" s="263"/>
      <c r="E128" s="263"/>
      <c r="F128" s="263"/>
      <c r="G128" s="263"/>
      <c r="H128" s="263"/>
      <c r="I128"/>
      <c r="J128" s="67"/>
      <c r="K128"/>
      <c r="L128"/>
      <c r="M128"/>
      <c r="N128"/>
      <c r="O128"/>
      <c r="P128"/>
      <c r="Q128"/>
    </row>
    <row r="129" spans="1:10" x14ac:dyDescent="0.2">
      <c r="A129" s="60"/>
      <c r="B129" s="259" t="s">
        <v>937</v>
      </c>
      <c r="C129" s="259"/>
      <c r="D129" s="259"/>
      <c r="E129" s="259"/>
      <c r="F129" s="259"/>
      <c r="G129" s="259"/>
      <c r="H129" s="259"/>
      <c r="J129" s="67"/>
    </row>
    <row r="130" spans="1:10" x14ac:dyDescent="0.2">
      <c r="A130" s="60"/>
      <c r="B130" s="60"/>
      <c r="C130" s="60"/>
      <c r="D130" s="62"/>
      <c r="E130" s="62"/>
      <c r="F130" s="62"/>
      <c r="G130" s="62"/>
    </row>
    <row r="131" spans="1:10" x14ac:dyDescent="0.2">
      <c r="A131" s="60"/>
      <c r="B131" s="260" t="s">
        <v>158</v>
      </c>
      <c r="C131" s="261"/>
      <c r="D131" s="262"/>
      <c r="E131" s="70"/>
      <c r="F131" s="62"/>
      <c r="G131" s="62"/>
    </row>
    <row r="132" spans="1:10" ht="27.75" customHeight="1" x14ac:dyDescent="0.2">
      <c r="A132" s="60"/>
      <c r="B132" s="254" t="s">
        <v>159</v>
      </c>
      <c r="C132" s="255"/>
      <c r="D132" s="71" t="s">
        <v>160</v>
      </c>
      <c r="E132" s="70"/>
      <c r="F132" s="62"/>
      <c r="G132" s="62"/>
    </row>
    <row r="133" spans="1:10" x14ac:dyDescent="0.2">
      <c r="A133" s="60"/>
      <c r="B133" s="254" t="s">
        <v>939</v>
      </c>
      <c r="C133" s="255"/>
      <c r="D133" s="71" t="s">
        <v>160</v>
      </c>
      <c r="E133" s="70"/>
      <c r="F133" s="62"/>
      <c r="G133" s="62"/>
    </row>
    <row r="134" spans="1:10" x14ac:dyDescent="0.2">
      <c r="A134" s="60"/>
      <c r="B134" s="254" t="s">
        <v>161</v>
      </c>
      <c r="C134" s="255"/>
      <c r="D134" s="72" t="s">
        <v>131</v>
      </c>
      <c r="E134" s="70"/>
      <c r="F134" s="62"/>
      <c r="G134" s="62"/>
    </row>
    <row r="135" spans="1:10" x14ac:dyDescent="0.2">
      <c r="A135" s="73"/>
      <c r="B135" s="74" t="s">
        <v>131</v>
      </c>
      <c r="C135" s="74" t="s">
        <v>940</v>
      </c>
      <c r="D135" s="74" t="s">
        <v>162</v>
      </c>
      <c r="E135" s="73"/>
      <c r="F135" s="73"/>
      <c r="G135" s="73"/>
      <c r="H135" s="73"/>
      <c r="J135" s="67"/>
    </row>
    <row r="136" spans="1:10" x14ac:dyDescent="0.2">
      <c r="A136" s="73"/>
      <c r="B136" s="75" t="s">
        <v>163</v>
      </c>
      <c r="C136" s="76">
        <v>46142</v>
      </c>
      <c r="D136" s="76">
        <v>46173</v>
      </c>
      <c r="E136" s="73"/>
      <c r="F136" s="73"/>
      <c r="G136" s="73"/>
      <c r="J136" s="67"/>
    </row>
    <row r="137" spans="1:10" x14ac:dyDescent="0.2">
      <c r="A137" s="77"/>
      <c r="B137" s="78" t="s">
        <v>164</v>
      </c>
      <c r="C137" s="79">
        <v>36.5503</v>
      </c>
      <c r="D137" s="79">
        <v>37.024999999999999</v>
      </c>
      <c r="E137" s="77"/>
      <c r="F137" s="80"/>
      <c r="G137" s="81"/>
    </row>
    <row r="138" spans="1:10" x14ac:dyDescent="0.2">
      <c r="A138" s="77"/>
      <c r="B138" s="78" t="s">
        <v>941</v>
      </c>
      <c r="C138" s="79">
        <v>21.768599999999999</v>
      </c>
      <c r="D138" s="79">
        <v>22.051300000000001</v>
      </c>
      <c r="E138" s="77"/>
      <c r="F138" s="80"/>
      <c r="G138" s="81"/>
    </row>
    <row r="139" spans="1:10" x14ac:dyDescent="0.2">
      <c r="A139" s="77"/>
      <c r="B139" s="78" t="s">
        <v>165</v>
      </c>
      <c r="C139" s="79">
        <v>33.462800000000001</v>
      </c>
      <c r="D139" s="79">
        <v>33.865299999999998</v>
      </c>
      <c r="E139" s="77"/>
      <c r="F139" s="80"/>
      <c r="G139" s="81"/>
    </row>
    <row r="140" spans="1:10" x14ac:dyDescent="0.2">
      <c r="A140" s="77"/>
      <c r="B140" s="78" t="s">
        <v>942</v>
      </c>
      <c r="C140" s="79">
        <v>19.891999999999999</v>
      </c>
      <c r="D140" s="79">
        <v>20.1312</v>
      </c>
      <c r="E140" s="77"/>
      <c r="F140" s="80"/>
      <c r="G140" s="81"/>
    </row>
    <row r="141" spans="1:10" x14ac:dyDescent="0.2">
      <c r="A141" s="77"/>
      <c r="B141" s="77"/>
      <c r="C141" s="77"/>
      <c r="D141" s="77"/>
      <c r="E141" s="77"/>
      <c r="F141" s="77"/>
      <c r="G141" s="77"/>
    </row>
    <row r="142" spans="1:10" x14ac:dyDescent="0.2">
      <c r="A142" s="77"/>
      <c r="B142" s="299" t="s">
        <v>166</v>
      </c>
      <c r="C142" s="300"/>
      <c r="D142" s="52" t="s">
        <v>160</v>
      </c>
      <c r="E142" s="77"/>
      <c r="F142" s="77"/>
      <c r="G142" s="77"/>
    </row>
    <row r="143" spans="1:10" x14ac:dyDescent="0.2">
      <c r="A143" s="73"/>
      <c r="B143" s="82"/>
      <c r="C143" s="82"/>
      <c r="D143" s="82"/>
      <c r="E143" s="73"/>
      <c r="F143" s="73"/>
      <c r="G143" s="73"/>
    </row>
    <row r="144" spans="1:10" x14ac:dyDescent="0.2">
      <c r="A144" s="73"/>
      <c r="B144" s="254" t="s">
        <v>167</v>
      </c>
      <c r="C144" s="255"/>
      <c r="D144" s="71" t="s">
        <v>160</v>
      </c>
      <c r="E144" s="73"/>
      <c r="F144" s="73"/>
      <c r="G144" s="73"/>
      <c r="H144" s="73"/>
    </row>
    <row r="145" spans="1:8" x14ac:dyDescent="0.2">
      <c r="A145" s="73"/>
      <c r="B145" s="254" t="s">
        <v>168</v>
      </c>
      <c r="C145" s="255"/>
      <c r="D145" s="148" t="str">
        <f>"Rs. "&amp;TEXT(F61,"0.00")&amp;" Lacs"</f>
        <v>Rs. 3307.46 Lacs</v>
      </c>
      <c r="E145" s="83"/>
      <c r="F145" s="73"/>
      <c r="G145" s="73"/>
      <c r="H145" s="73"/>
    </row>
    <row r="146" spans="1:8" x14ac:dyDescent="0.2">
      <c r="A146" s="73"/>
      <c r="B146" s="254" t="s">
        <v>169</v>
      </c>
      <c r="C146" s="255"/>
      <c r="D146" s="71" t="s">
        <v>160</v>
      </c>
      <c r="E146" s="83"/>
      <c r="F146" s="73"/>
      <c r="G146" s="73"/>
      <c r="H146" s="73"/>
    </row>
    <row r="147" spans="1:8" x14ac:dyDescent="0.2">
      <c r="A147" s="73"/>
      <c r="B147" s="254" t="s">
        <v>170</v>
      </c>
      <c r="C147" s="255"/>
      <c r="D147" s="84">
        <v>0.27836428927190454</v>
      </c>
      <c r="E147" s="73"/>
      <c r="F147" s="66"/>
      <c r="G147" s="85"/>
      <c r="H147" s="85"/>
    </row>
    <row r="149" spans="1:8" x14ac:dyDescent="0.2">
      <c r="B149" s="256" t="s">
        <v>944</v>
      </c>
      <c r="C149" s="256"/>
    </row>
    <row r="151" spans="1:8" ht="153.75" customHeight="1" x14ac:dyDescent="0.2"/>
    <row r="154" spans="1:8" x14ac:dyDescent="0.2">
      <c r="B154" s="86" t="s">
        <v>945</v>
      </c>
      <c r="C154" s="87"/>
      <c r="D154" s="86" t="s">
        <v>949</v>
      </c>
    </row>
    <row r="155" spans="1:8" x14ac:dyDescent="0.2">
      <c r="B155" s="86" t="s">
        <v>1103</v>
      </c>
      <c r="D155" s="86" t="s">
        <v>1104</v>
      </c>
    </row>
    <row r="156" spans="1:8" x14ac:dyDescent="0.2">
      <c r="B156" s="149"/>
    </row>
    <row r="157" spans="1:8" ht="165" customHeight="1" x14ac:dyDescent="0.2"/>
    <row r="159" spans="1:8" ht="12.75" customHeight="1" x14ac:dyDescent="0.2"/>
  </sheetData>
  <mergeCells count="18">
    <mergeCell ref="B129:H129"/>
    <mergeCell ref="B131:D131"/>
    <mergeCell ref="B132:C132"/>
    <mergeCell ref="B144:C144"/>
    <mergeCell ref="B149:C149"/>
    <mergeCell ref="A1:H1"/>
    <mergeCell ref="A2:H2"/>
    <mergeCell ref="A3:H3"/>
    <mergeCell ref="B142:C142"/>
    <mergeCell ref="B145:C145"/>
    <mergeCell ref="B146:C146"/>
    <mergeCell ref="B147:C147"/>
    <mergeCell ref="B125:H125"/>
    <mergeCell ref="B126:H126"/>
    <mergeCell ref="B133:C133"/>
    <mergeCell ref="B134:C134"/>
    <mergeCell ref="B127:H127"/>
    <mergeCell ref="B128:H128"/>
  </mergeCells>
  <hyperlinks>
    <hyperlink ref="I1" location="Index!B2" display="Index" xr:uid="{6DA8BC99-595E-4A87-B15C-85D1203BF75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E1DB8-5323-424B-906D-93F8DF41EB05}">
  <sheetPr>
    <outlinePr summaryBelow="0" summaryRight="0"/>
  </sheetPr>
  <dimension ref="A1:Q152"/>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867</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1192000</v>
      </c>
      <c r="F7" s="49">
        <v>8875.0360000000001</v>
      </c>
      <c r="G7" s="50">
        <v>6.9109489999999996E-2</v>
      </c>
      <c r="H7" s="40" t="s">
        <v>131</v>
      </c>
    </row>
    <row r="8" spans="1:9" x14ac:dyDescent="0.2">
      <c r="A8" s="46">
        <v>2</v>
      </c>
      <c r="B8" s="47" t="s">
        <v>17</v>
      </c>
      <c r="C8" s="47" t="s">
        <v>18</v>
      </c>
      <c r="D8" s="47" t="s">
        <v>19</v>
      </c>
      <c r="E8" s="48">
        <v>545000</v>
      </c>
      <c r="F8" s="49">
        <v>7200.54</v>
      </c>
      <c r="G8" s="50">
        <v>5.6070269999999998E-2</v>
      </c>
      <c r="H8" s="40" t="s">
        <v>131</v>
      </c>
    </row>
    <row r="9" spans="1:9" x14ac:dyDescent="0.2">
      <c r="A9" s="46">
        <v>3</v>
      </c>
      <c r="B9" s="47" t="s">
        <v>49</v>
      </c>
      <c r="C9" s="47" t="s">
        <v>50</v>
      </c>
      <c r="D9" s="47" t="s">
        <v>48</v>
      </c>
      <c r="E9" s="48">
        <v>529000</v>
      </c>
      <c r="F9" s="49">
        <v>6646.3559999999998</v>
      </c>
      <c r="G9" s="50">
        <v>5.175486E-2</v>
      </c>
      <c r="H9" s="40" t="s">
        <v>131</v>
      </c>
    </row>
    <row r="10" spans="1:9" x14ac:dyDescent="0.2">
      <c r="A10" s="46">
        <v>4</v>
      </c>
      <c r="B10" s="47" t="s">
        <v>424</v>
      </c>
      <c r="C10" s="47" t="s">
        <v>425</v>
      </c>
      <c r="D10" s="47" t="s">
        <v>48</v>
      </c>
      <c r="E10" s="48">
        <v>500000</v>
      </c>
      <c r="F10" s="49">
        <v>6433</v>
      </c>
      <c r="G10" s="50">
        <v>5.0093470000000001E-2</v>
      </c>
      <c r="H10" s="40" t="s">
        <v>131</v>
      </c>
    </row>
    <row r="11" spans="1:9" x14ac:dyDescent="0.2">
      <c r="A11" s="46">
        <v>5</v>
      </c>
      <c r="B11" s="47" t="s">
        <v>46</v>
      </c>
      <c r="C11" s="47" t="s">
        <v>47</v>
      </c>
      <c r="D11" s="47" t="s">
        <v>48</v>
      </c>
      <c r="E11" s="48">
        <v>530000</v>
      </c>
      <c r="F11" s="49">
        <v>5111.32</v>
      </c>
      <c r="G11" s="50">
        <v>3.9801610000000001E-2</v>
      </c>
      <c r="H11" s="40" t="s">
        <v>131</v>
      </c>
    </row>
    <row r="12" spans="1:9" x14ac:dyDescent="0.2">
      <c r="A12" s="46">
        <v>6</v>
      </c>
      <c r="B12" s="47" t="s">
        <v>36</v>
      </c>
      <c r="C12" s="47" t="s">
        <v>37</v>
      </c>
      <c r="D12" s="47" t="s">
        <v>38</v>
      </c>
      <c r="E12" s="48">
        <v>256337</v>
      </c>
      <c r="F12" s="49">
        <v>4942.1773599999997</v>
      </c>
      <c r="G12" s="50">
        <v>3.8484499999999998E-2</v>
      </c>
      <c r="H12" s="40" t="s">
        <v>131</v>
      </c>
    </row>
    <row r="13" spans="1:9" x14ac:dyDescent="0.2">
      <c r="A13" s="46">
        <v>7</v>
      </c>
      <c r="B13" s="47" t="s">
        <v>20</v>
      </c>
      <c r="C13" s="47" t="s">
        <v>21</v>
      </c>
      <c r="D13" s="47" t="s">
        <v>22</v>
      </c>
      <c r="E13" s="48">
        <v>1215766</v>
      </c>
      <c r="F13" s="49">
        <v>4703.7986540000002</v>
      </c>
      <c r="G13" s="50">
        <v>3.6628260000000003E-2</v>
      </c>
      <c r="H13" s="40" t="s">
        <v>131</v>
      </c>
    </row>
    <row r="14" spans="1:9" x14ac:dyDescent="0.2">
      <c r="A14" s="46">
        <v>8</v>
      </c>
      <c r="B14" s="47" t="s">
        <v>691</v>
      </c>
      <c r="C14" s="47" t="s">
        <v>692</v>
      </c>
      <c r="D14" s="47" t="s">
        <v>200</v>
      </c>
      <c r="E14" s="48">
        <v>400000</v>
      </c>
      <c r="F14" s="49">
        <v>4643.6000000000004</v>
      </c>
      <c r="G14" s="50">
        <v>3.6159499999999997E-2</v>
      </c>
      <c r="H14" s="40" t="s">
        <v>131</v>
      </c>
    </row>
    <row r="15" spans="1:9" x14ac:dyDescent="0.2">
      <c r="A15" s="46">
        <v>9</v>
      </c>
      <c r="B15" s="47" t="s">
        <v>14</v>
      </c>
      <c r="C15" s="47" t="s">
        <v>15</v>
      </c>
      <c r="D15" s="47" t="s">
        <v>16</v>
      </c>
      <c r="E15" s="48">
        <v>240000</v>
      </c>
      <c r="F15" s="49">
        <v>4389.6000000000004</v>
      </c>
      <c r="G15" s="50">
        <v>3.4181610000000001E-2</v>
      </c>
      <c r="H15" s="40" t="s">
        <v>131</v>
      </c>
    </row>
    <row r="16" spans="1:9" x14ac:dyDescent="0.2">
      <c r="A16" s="46">
        <v>10</v>
      </c>
      <c r="B16" s="47" t="s">
        <v>11</v>
      </c>
      <c r="C16" s="47" t="s">
        <v>12</v>
      </c>
      <c r="D16" s="47" t="s">
        <v>13</v>
      </c>
      <c r="E16" s="48">
        <v>103000</v>
      </c>
      <c r="F16" s="49">
        <v>4198.7950000000001</v>
      </c>
      <c r="G16" s="50">
        <v>3.269582E-2</v>
      </c>
      <c r="H16" s="40" t="s">
        <v>131</v>
      </c>
    </row>
    <row r="17" spans="1:8" x14ac:dyDescent="0.2">
      <c r="A17" s="46">
        <v>11</v>
      </c>
      <c r="B17" s="47" t="s">
        <v>852</v>
      </c>
      <c r="C17" s="47" t="s">
        <v>853</v>
      </c>
      <c r="D17" s="47" t="s">
        <v>240</v>
      </c>
      <c r="E17" s="48">
        <v>19735</v>
      </c>
      <c r="F17" s="49">
        <v>3842.9965499999998</v>
      </c>
      <c r="G17" s="50">
        <v>2.9925239999999999E-2</v>
      </c>
      <c r="H17" s="40" t="s">
        <v>131</v>
      </c>
    </row>
    <row r="18" spans="1:8" x14ac:dyDescent="0.2">
      <c r="A18" s="46">
        <v>12</v>
      </c>
      <c r="B18" s="47" t="s">
        <v>649</v>
      </c>
      <c r="C18" s="47" t="s">
        <v>650</v>
      </c>
      <c r="D18" s="47" t="s">
        <v>486</v>
      </c>
      <c r="E18" s="48">
        <v>1210000</v>
      </c>
      <c r="F18" s="49">
        <v>3471.49</v>
      </c>
      <c r="G18" s="50">
        <v>2.703233E-2</v>
      </c>
      <c r="H18" s="40" t="s">
        <v>131</v>
      </c>
    </row>
    <row r="19" spans="1:8" x14ac:dyDescent="0.2">
      <c r="A19" s="46">
        <v>13</v>
      </c>
      <c r="B19" s="47" t="s">
        <v>241</v>
      </c>
      <c r="C19" s="47" t="s">
        <v>242</v>
      </c>
      <c r="D19" s="47" t="s">
        <v>205</v>
      </c>
      <c r="E19" s="48">
        <v>54500</v>
      </c>
      <c r="F19" s="49">
        <v>2996.41</v>
      </c>
      <c r="G19" s="50">
        <v>2.3332909999999998E-2</v>
      </c>
      <c r="H19" s="40" t="s">
        <v>131</v>
      </c>
    </row>
    <row r="20" spans="1:8" x14ac:dyDescent="0.2">
      <c r="A20" s="46">
        <v>14</v>
      </c>
      <c r="B20" s="47" t="s">
        <v>99</v>
      </c>
      <c r="C20" s="47" t="s">
        <v>100</v>
      </c>
      <c r="D20" s="47" t="s">
        <v>101</v>
      </c>
      <c r="E20" s="48">
        <v>1700000</v>
      </c>
      <c r="F20" s="49">
        <v>2796.67</v>
      </c>
      <c r="G20" s="50">
        <v>2.1777540000000001E-2</v>
      </c>
      <c r="H20" s="40" t="s">
        <v>131</v>
      </c>
    </row>
    <row r="21" spans="1:8" x14ac:dyDescent="0.2">
      <c r="A21" s="46">
        <v>15</v>
      </c>
      <c r="B21" s="47" t="s">
        <v>419</v>
      </c>
      <c r="C21" s="47" t="s">
        <v>420</v>
      </c>
      <c r="D21" s="47" t="s">
        <v>48</v>
      </c>
      <c r="E21" s="48">
        <v>1536000</v>
      </c>
      <c r="F21" s="49">
        <v>2578.6368000000002</v>
      </c>
      <c r="G21" s="50">
        <v>2.0079719999999999E-2</v>
      </c>
      <c r="H21" s="40" t="s">
        <v>131</v>
      </c>
    </row>
    <row r="22" spans="1:8" x14ac:dyDescent="0.2">
      <c r="A22" s="46">
        <v>16</v>
      </c>
      <c r="B22" s="47" t="s">
        <v>247</v>
      </c>
      <c r="C22" s="47" t="s">
        <v>248</v>
      </c>
      <c r="D22" s="47" t="s">
        <v>48</v>
      </c>
      <c r="E22" s="48">
        <v>270000</v>
      </c>
      <c r="F22" s="49">
        <v>2468.7449999999999</v>
      </c>
      <c r="G22" s="50">
        <v>1.9224000000000002E-2</v>
      </c>
      <c r="H22" s="40" t="s">
        <v>131</v>
      </c>
    </row>
    <row r="23" spans="1:8" x14ac:dyDescent="0.2">
      <c r="A23" s="46">
        <v>17</v>
      </c>
      <c r="B23" s="47" t="s">
        <v>868</v>
      </c>
      <c r="C23" s="47" t="s">
        <v>869</v>
      </c>
      <c r="D23" s="47" t="s">
        <v>122</v>
      </c>
      <c r="E23" s="48">
        <v>515000</v>
      </c>
      <c r="F23" s="49">
        <v>2240.7649999999999</v>
      </c>
      <c r="G23" s="50">
        <v>1.7448729999999999E-2</v>
      </c>
      <c r="H23" s="40" t="s">
        <v>131</v>
      </c>
    </row>
    <row r="24" spans="1:8" x14ac:dyDescent="0.2">
      <c r="A24" s="46">
        <v>18</v>
      </c>
      <c r="B24" s="47" t="s">
        <v>34</v>
      </c>
      <c r="C24" s="47" t="s">
        <v>35</v>
      </c>
      <c r="D24" s="47" t="s">
        <v>22</v>
      </c>
      <c r="E24" s="48">
        <v>768264</v>
      </c>
      <c r="F24" s="49">
        <v>2232.1910520000001</v>
      </c>
      <c r="G24" s="50">
        <v>1.738197E-2</v>
      </c>
      <c r="H24" s="40" t="s">
        <v>131</v>
      </c>
    </row>
    <row r="25" spans="1:8" x14ac:dyDescent="0.2">
      <c r="A25" s="46">
        <v>19</v>
      </c>
      <c r="B25" s="47" t="s">
        <v>688</v>
      </c>
      <c r="C25" s="47" t="s">
        <v>689</v>
      </c>
      <c r="D25" s="47" t="s">
        <v>690</v>
      </c>
      <c r="E25" s="48">
        <v>483000</v>
      </c>
      <c r="F25" s="49">
        <v>2211.6570000000002</v>
      </c>
      <c r="G25" s="50">
        <v>1.7222069999999999E-2</v>
      </c>
      <c r="H25" s="40" t="s">
        <v>131</v>
      </c>
    </row>
    <row r="26" spans="1:8" x14ac:dyDescent="0.2">
      <c r="A26" s="46">
        <v>20</v>
      </c>
      <c r="B26" s="47" t="s">
        <v>357</v>
      </c>
      <c r="C26" s="47" t="s">
        <v>358</v>
      </c>
      <c r="D26" s="47" t="s">
        <v>222</v>
      </c>
      <c r="E26" s="48">
        <v>1176000</v>
      </c>
      <c r="F26" s="49">
        <v>2127.9720000000002</v>
      </c>
      <c r="G26" s="50">
        <v>1.6570419999999999E-2</v>
      </c>
      <c r="H26" s="40" t="s">
        <v>131</v>
      </c>
    </row>
    <row r="27" spans="1:8" x14ac:dyDescent="0.2">
      <c r="A27" s="46">
        <v>21</v>
      </c>
      <c r="B27" s="47" t="s">
        <v>270</v>
      </c>
      <c r="C27" s="47" t="s">
        <v>271</v>
      </c>
      <c r="D27" s="47" t="s">
        <v>251</v>
      </c>
      <c r="E27" s="48">
        <v>530885</v>
      </c>
      <c r="F27" s="49">
        <v>2118.7620350000002</v>
      </c>
      <c r="G27" s="50">
        <v>1.6498700000000002E-2</v>
      </c>
      <c r="H27" s="40" t="s">
        <v>131</v>
      </c>
    </row>
    <row r="28" spans="1:8" x14ac:dyDescent="0.2">
      <c r="A28" s="46">
        <v>22</v>
      </c>
      <c r="B28" s="47" t="s">
        <v>657</v>
      </c>
      <c r="C28" s="47" t="s">
        <v>658</v>
      </c>
      <c r="D28" s="47" t="s">
        <v>25</v>
      </c>
      <c r="E28" s="48">
        <v>465833</v>
      </c>
      <c r="F28" s="49">
        <v>2086.2330904999999</v>
      </c>
      <c r="G28" s="50">
        <v>1.62454E-2</v>
      </c>
      <c r="H28" s="40" t="s">
        <v>131</v>
      </c>
    </row>
    <row r="29" spans="1:8" x14ac:dyDescent="0.2">
      <c r="A29" s="46">
        <v>23</v>
      </c>
      <c r="B29" s="47" t="s">
        <v>805</v>
      </c>
      <c r="C29" s="47" t="s">
        <v>806</v>
      </c>
      <c r="D29" s="47" t="s">
        <v>25</v>
      </c>
      <c r="E29" s="48">
        <v>65250</v>
      </c>
      <c r="F29" s="49">
        <v>2037.366</v>
      </c>
      <c r="G29" s="50">
        <v>1.586487E-2</v>
      </c>
      <c r="H29" s="40" t="s">
        <v>131</v>
      </c>
    </row>
    <row r="30" spans="1:8" x14ac:dyDescent="0.2">
      <c r="A30" s="46">
        <v>24</v>
      </c>
      <c r="B30" s="47" t="s">
        <v>663</v>
      </c>
      <c r="C30" s="47" t="s">
        <v>664</v>
      </c>
      <c r="D30" s="47" t="s">
        <v>205</v>
      </c>
      <c r="E30" s="48">
        <v>137000</v>
      </c>
      <c r="F30" s="49">
        <v>1919.37</v>
      </c>
      <c r="G30" s="50">
        <v>1.4946040000000001E-2</v>
      </c>
      <c r="H30" s="40" t="s">
        <v>131</v>
      </c>
    </row>
    <row r="31" spans="1:8" ht="25.5" x14ac:dyDescent="0.2">
      <c r="A31" s="46">
        <v>25</v>
      </c>
      <c r="B31" s="47" t="s">
        <v>416</v>
      </c>
      <c r="C31" s="47" t="s">
        <v>417</v>
      </c>
      <c r="D31" s="47" t="s">
        <v>418</v>
      </c>
      <c r="E31" s="48">
        <v>480000</v>
      </c>
      <c r="F31" s="49">
        <v>1821.6</v>
      </c>
      <c r="G31" s="50">
        <v>1.418471E-2</v>
      </c>
      <c r="H31" s="40" t="s">
        <v>131</v>
      </c>
    </row>
    <row r="32" spans="1:8" x14ac:dyDescent="0.2">
      <c r="A32" s="46">
        <v>26</v>
      </c>
      <c r="B32" s="47" t="s">
        <v>709</v>
      </c>
      <c r="C32" s="47" t="s">
        <v>710</v>
      </c>
      <c r="D32" s="47" t="s">
        <v>200</v>
      </c>
      <c r="E32" s="48">
        <v>74734</v>
      </c>
      <c r="F32" s="49">
        <v>1688.166326</v>
      </c>
      <c r="G32" s="50">
        <v>1.314567E-2</v>
      </c>
      <c r="H32" s="40" t="s">
        <v>131</v>
      </c>
    </row>
    <row r="33" spans="1:8" x14ac:dyDescent="0.2">
      <c r="A33" s="46">
        <v>27</v>
      </c>
      <c r="B33" s="47" t="s">
        <v>330</v>
      </c>
      <c r="C33" s="47" t="s">
        <v>331</v>
      </c>
      <c r="D33" s="47" t="s">
        <v>301</v>
      </c>
      <c r="E33" s="48">
        <v>305000</v>
      </c>
      <c r="F33" s="49">
        <v>1610.4</v>
      </c>
      <c r="G33" s="50">
        <v>1.254011E-2</v>
      </c>
      <c r="H33" s="40" t="s">
        <v>131</v>
      </c>
    </row>
    <row r="34" spans="1:8" x14ac:dyDescent="0.2">
      <c r="A34" s="46">
        <v>28</v>
      </c>
      <c r="B34" s="47" t="s">
        <v>856</v>
      </c>
      <c r="C34" s="47" t="s">
        <v>857</v>
      </c>
      <c r="D34" s="47" t="s">
        <v>115</v>
      </c>
      <c r="E34" s="48">
        <v>183700</v>
      </c>
      <c r="F34" s="49">
        <v>1510.9324999999999</v>
      </c>
      <c r="G34" s="50">
        <v>1.176556E-2</v>
      </c>
      <c r="H34" s="40" t="s">
        <v>131</v>
      </c>
    </row>
    <row r="35" spans="1:8" x14ac:dyDescent="0.2">
      <c r="A35" s="46">
        <v>29</v>
      </c>
      <c r="B35" s="47" t="s">
        <v>223</v>
      </c>
      <c r="C35" s="47" t="s">
        <v>224</v>
      </c>
      <c r="D35" s="47" t="s">
        <v>19</v>
      </c>
      <c r="E35" s="48">
        <v>380000</v>
      </c>
      <c r="F35" s="49">
        <v>1496.63</v>
      </c>
      <c r="G35" s="50">
        <v>1.165419E-2</v>
      </c>
      <c r="H35" s="40" t="s">
        <v>131</v>
      </c>
    </row>
    <row r="36" spans="1:8" x14ac:dyDescent="0.2">
      <c r="A36" s="46">
        <v>30</v>
      </c>
      <c r="B36" s="47" t="s">
        <v>480</v>
      </c>
      <c r="C36" s="47" t="s">
        <v>481</v>
      </c>
      <c r="D36" s="47" t="s">
        <v>200</v>
      </c>
      <c r="E36" s="48">
        <v>125000</v>
      </c>
      <c r="F36" s="49">
        <v>1479.75</v>
      </c>
      <c r="G36" s="50">
        <v>1.152274E-2</v>
      </c>
      <c r="H36" s="40" t="s">
        <v>131</v>
      </c>
    </row>
    <row r="37" spans="1:8" x14ac:dyDescent="0.2">
      <c r="A37" s="46">
        <v>31</v>
      </c>
      <c r="B37" s="47" t="s">
        <v>870</v>
      </c>
      <c r="C37" s="47" t="s">
        <v>871</v>
      </c>
      <c r="D37" s="47" t="s">
        <v>101</v>
      </c>
      <c r="E37" s="48">
        <v>132100</v>
      </c>
      <c r="F37" s="49">
        <v>1446.4949999999999</v>
      </c>
      <c r="G37" s="50">
        <v>1.1263789999999999E-2</v>
      </c>
      <c r="H37" s="40" t="s">
        <v>131</v>
      </c>
    </row>
    <row r="38" spans="1:8" x14ac:dyDescent="0.2">
      <c r="A38" s="46">
        <v>32</v>
      </c>
      <c r="B38" s="47" t="s">
        <v>872</v>
      </c>
      <c r="C38" s="47" t="s">
        <v>873</v>
      </c>
      <c r="D38" s="47" t="s">
        <v>43</v>
      </c>
      <c r="E38" s="48">
        <v>363500</v>
      </c>
      <c r="F38" s="49">
        <v>1434.0074999999999</v>
      </c>
      <c r="G38" s="50">
        <v>1.1166550000000001E-2</v>
      </c>
      <c r="H38" s="40" t="s">
        <v>131</v>
      </c>
    </row>
    <row r="39" spans="1:8" x14ac:dyDescent="0.2">
      <c r="A39" s="46">
        <v>33</v>
      </c>
      <c r="B39" s="47" t="s">
        <v>487</v>
      </c>
      <c r="C39" s="47" t="s">
        <v>488</v>
      </c>
      <c r="D39" s="47" t="s">
        <v>43</v>
      </c>
      <c r="E39" s="48">
        <v>160700</v>
      </c>
      <c r="F39" s="49">
        <v>1423.9627</v>
      </c>
      <c r="G39" s="50">
        <v>1.108833E-2</v>
      </c>
      <c r="H39" s="40" t="s">
        <v>131</v>
      </c>
    </row>
    <row r="40" spans="1:8" x14ac:dyDescent="0.2">
      <c r="A40" s="46">
        <v>34</v>
      </c>
      <c r="B40" s="47" t="s">
        <v>289</v>
      </c>
      <c r="C40" s="47" t="s">
        <v>290</v>
      </c>
      <c r="D40" s="47" t="s">
        <v>229</v>
      </c>
      <c r="E40" s="48">
        <v>540000</v>
      </c>
      <c r="F40" s="49">
        <v>1392.66</v>
      </c>
      <c r="G40" s="50">
        <v>1.0844579999999999E-2</v>
      </c>
      <c r="H40" s="40" t="s">
        <v>131</v>
      </c>
    </row>
    <row r="41" spans="1:8" x14ac:dyDescent="0.2">
      <c r="A41" s="46">
        <v>35</v>
      </c>
      <c r="B41" s="47" t="s">
        <v>693</v>
      </c>
      <c r="C41" s="47" t="s">
        <v>694</v>
      </c>
      <c r="D41" s="47" t="s">
        <v>200</v>
      </c>
      <c r="E41" s="48">
        <v>90000</v>
      </c>
      <c r="F41" s="49">
        <v>1335.51</v>
      </c>
      <c r="G41" s="50">
        <v>1.039955E-2</v>
      </c>
      <c r="H41" s="40" t="s">
        <v>131</v>
      </c>
    </row>
    <row r="42" spans="1:8" x14ac:dyDescent="0.2">
      <c r="A42" s="46">
        <v>36</v>
      </c>
      <c r="B42" s="47" t="s">
        <v>220</v>
      </c>
      <c r="C42" s="47" t="s">
        <v>221</v>
      </c>
      <c r="D42" s="47" t="s">
        <v>222</v>
      </c>
      <c r="E42" s="48">
        <v>307500</v>
      </c>
      <c r="F42" s="49">
        <v>1314.5625</v>
      </c>
      <c r="G42" s="50">
        <v>1.0236439999999999E-2</v>
      </c>
      <c r="H42" s="40" t="s">
        <v>131</v>
      </c>
    </row>
    <row r="43" spans="1:8" x14ac:dyDescent="0.2">
      <c r="A43" s="46">
        <v>37</v>
      </c>
      <c r="B43" s="47" t="s">
        <v>703</v>
      </c>
      <c r="C43" s="47" t="s">
        <v>704</v>
      </c>
      <c r="D43" s="47" t="s">
        <v>64</v>
      </c>
      <c r="E43" s="48">
        <v>274000</v>
      </c>
      <c r="F43" s="49">
        <v>1304.6510000000001</v>
      </c>
      <c r="G43" s="50">
        <v>1.015926E-2</v>
      </c>
      <c r="H43" s="40" t="s">
        <v>131</v>
      </c>
    </row>
    <row r="44" spans="1:8" x14ac:dyDescent="0.2">
      <c r="A44" s="46">
        <v>38</v>
      </c>
      <c r="B44" s="47" t="s">
        <v>651</v>
      </c>
      <c r="C44" s="47" t="s">
        <v>652</v>
      </c>
      <c r="D44" s="47" t="s">
        <v>177</v>
      </c>
      <c r="E44" s="48">
        <v>385000</v>
      </c>
      <c r="F44" s="49">
        <v>1299.9525000000001</v>
      </c>
      <c r="G44" s="50">
        <v>1.012267E-2</v>
      </c>
      <c r="H44" s="40" t="s">
        <v>131</v>
      </c>
    </row>
    <row r="45" spans="1:8" x14ac:dyDescent="0.2">
      <c r="A45" s="46">
        <v>39</v>
      </c>
      <c r="B45" s="47" t="s">
        <v>304</v>
      </c>
      <c r="C45" s="47" t="s">
        <v>305</v>
      </c>
      <c r="D45" s="47" t="s">
        <v>185</v>
      </c>
      <c r="E45" s="48">
        <v>46500</v>
      </c>
      <c r="F45" s="49">
        <v>1290.375</v>
      </c>
      <c r="G45" s="50">
        <v>1.0048090000000001E-2</v>
      </c>
      <c r="H45" s="40" t="s">
        <v>131</v>
      </c>
    </row>
    <row r="46" spans="1:8" x14ac:dyDescent="0.2">
      <c r="A46" s="46">
        <v>40</v>
      </c>
      <c r="B46" s="47" t="s">
        <v>23</v>
      </c>
      <c r="C46" s="47" t="s">
        <v>24</v>
      </c>
      <c r="D46" s="47" t="s">
        <v>25</v>
      </c>
      <c r="E46" s="48">
        <v>11000</v>
      </c>
      <c r="F46" s="49">
        <v>1263.02</v>
      </c>
      <c r="G46" s="50">
        <v>9.8350799999999995E-3</v>
      </c>
      <c r="H46" s="40" t="s">
        <v>131</v>
      </c>
    </row>
    <row r="47" spans="1:8" x14ac:dyDescent="0.2">
      <c r="A47" s="46">
        <v>41</v>
      </c>
      <c r="B47" s="47" t="s">
        <v>506</v>
      </c>
      <c r="C47" s="47" t="s">
        <v>507</v>
      </c>
      <c r="D47" s="47" t="s">
        <v>101</v>
      </c>
      <c r="E47" s="48">
        <v>770000</v>
      </c>
      <c r="F47" s="49">
        <v>1235.6189999999999</v>
      </c>
      <c r="G47" s="50">
        <v>9.6217100000000003E-3</v>
      </c>
      <c r="H47" s="40" t="s">
        <v>131</v>
      </c>
    </row>
    <row r="48" spans="1:8" x14ac:dyDescent="0.2">
      <c r="A48" s="46">
        <v>42</v>
      </c>
      <c r="B48" s="47" t="s">
        <v>854</v>
      </c>
      <c r="C48" s="47" t="s">
        <v>855</v>
      </c>
      <c r="D48" s="47" t="s">
        <v>25</v>
      </c>
      <c r="E48" s="48">
        <v>206000</v>
      </c>
      <c r="F48" s="49">
        <v>1216.1210000000001</v>
      </c>
      <c r="G48" s="50">
        <v>9.46988E-3</v>
      </c>
      <c r="H48" s="40" t="s">
        <v>131</v>
      </c>
    </row>
    <row r="49" spans="1:8" x14ac:dyDescent="0.2">
      <c r="A49" s="46">
        <v>43</v>
      </c>
      <c r="B49" s="47" t="s">
        <v>453</v>
      </c>
      <c r="C49" s="47" t="s">
        <v>454</v>
      </c>
      <c r="D49" s="47" t="s">
        <v>256</v>
      </c>
      <c r="E49" s="48">
        <v>125000</v>
      </c>
      <c r="F49" s="49">
        <v>1135.3125</v>
      </c>
      <c r="G49" s="50">
        <v>8.8406300000000004E-3</v>
      </c>
      <c r="H49" s="40" t="s">
        <v>131</v>
      </c>
    </row>
    <row r="50" spans="1:8" x14ac:dyDescent="0.2">
      <c r="A50" s="46">
        <v>44</v>
      </c>
      <c r="B50" s="47" t="s">
        <v>858</v>
      </c>
      <c r="C50" s="47" t="s">
        <v>859</v>
      </c>
      <c r="D50" s="47" t="s">
        <v>463</v>
      </c>
      <c r="E50" s="48">
        <v>292785</v>
      </c>
      <c r="F50" s="49">
        <v>1031.4815550000001</v>
      </c>
      <c r="G50" s="50">
        <v>8.0321000000000004E-3</v>
      </c>
      <c r="H50" s="40" t="s">
        <v>131</v>
      </c>
    </row>
    <row r="51" spans="1:8" x14ac:dyDescent="0.2">
      <c r="A51" s="46">
        <v>45</v>
      </c>
      <c r="B51" s="47" t="s">
        <v>459</v>
      </c>
      <c r="C51" s="47" t="s">
        <v>460</v>
      </c>
      <c r="D51" s="47" t="s">
        <v>38</v>
      </c>
      <c r="E51" s="48">
        <v>40500</v>
      </c>
      <c r="F51" s="49">
        <v>876.05550000000005</v>
      </c>
      <c r="G51" s="50">
        <v>6.8218000000000003E-3</v>
      </c>
      <c r="H51" s="40" t="s">
        <v>131</v>
      </c>
    </row>
    <row r="52" spans="1:8" x14ac:dyDescent="0.2">
      <c r="A52" s="46">
        <v>46</v>
      </c>
      <c r="B52" s="47" t="s">
        <v>874</v>
      </c>
      <c r="C52" s="47" t="s">
        <v>875</v>
      </c>
      <c r="D52" s="47" t="s">
        <v>43</v>
      </c>
      <c r="E52" s="48">
        <v>35000</v>
      </c>
      <c r="F52" s="49">
        <v>573.92999999999995</v>
      </c>
      <c r="G52" s="50">
        <v>4.4691699999999997E-3</v>
      </c>
      <c r="H52" s="40" t="s">
        <v>131</v>
      </c>
    </row>
    <row r="53" spans="1:8" x14ac:dyDescent="0.2">
      <c r="A53" s="46">
        <v>47</v>
      </c>
      <c r="B53" s="47" t="s">
        <v>383</v>
      </c>
      <c r="C53" s="47" t="s">
        <v>384</v>
      </c>
      <c r="D53" s="47" t="s">
        <v>108</v>
      </c>
      <c r="E53" s="48">
        <v>84000</v>
      </c>
      <c r="F53" s="49">
        <v>547.97400000000005</v>
      </c>
      <c r="G53" s="50">
        <v>4.2670499999999997E-3</v>
      </c>
      <c r="H53" s="40" t="s">
        <v>131</v>
      </c>
    </row>
    <row r="54" spans="1:8" x14ac:dyDescent="0.2">
      <c r="A54" s="46">
        <v>48</v>
      </c>
      <c r="B54" s="47" t="s">
        <v>768</v>
      </c>
      <c r="C54" s="47" t="s">
        <v>769</v>
      </c>
      <c r="D54" s="47" t="s">
        <v>770</v>
      </c>
      <c r="E54" s="48">
        <v>265500</v>
      </c>
      <c r="F54" s="49">
        <v>543.08024999999998</v>
      </c>
      <c r="G54" s="50">
        <v>4.2289399999999996E-3</v>
      </c>
      <c r="H54" s="40" t="s">
        <v>131</v>
      </c>
    </row>
    <row r="55" spans="1:8" x14ac:dyDescent="0.2">
      <c r="A55" s="51"/>
      <c r="B55" s="51"/>
      <c r="C55" s="52" t="s">
        <v>130</v>
      </c>
      <c r="D55" s="51"/>
      <c r="E55" s="51" t="s">
        <v>131</v>
      </c>
      <c r="F55" s="53">
        <v>122545.7363725</v>
      </c>
      <c r="G55" s="54">
        <v>0.95425793000000003</v>
      </c>
      <c r="H55" s="40" t="s">
        <v>131</v>
      </c>
    </row>
    <row r="56" spans="1:8" x14ac:dyDescent="0.2">
      <c r="A56" s="51"/>
      <c r="B56" s="51"/>
      <c r="C56" s="55"/>
      <c r="D56" s="51"/>
      <c r="E56" s="51"/>
      <c r="F56" s="56"/>
      <c r="G56" s="56"/>
      <c r="H56" s="40" t="s">
        <v>131</v>
      </c>
    </row>
    <row r="57" spans="1:8" x14ac:dyDescent="0.2">
      <c r="A57" s="51"/>
      <c r="B57" s="51"/>
      <c r="C57" s="52" t="s">
        <v>132</v>
      </c>
      <c r="D57" s="51"/>
      <c r="E57" s="51"/>
      <c r="F57" s="51"/>
      <c r="G57" s="51"/>
      <c r="H57" s="40" t="s">
        <v>131</v>
      </c>
    </row>
    <row r="58" spans="1:8" x14ac:dyDescent="0.2">
      <c r="A58" s="51"/>
      <c r="B58" s="51"/>
      <c r="C58" s="52" t="s">
        <v>130</v>
      </c>
      <c r="D58" s="51"/>
      <c r="E58" s="51" t="s">
        <v>131</v>
      </c>
      <c r="F58" s="57" t="s">
        <v>133</v>
      </c>
      <c r="G58" s="54">
        <v>0</v>
      </c>
      <c r="H58" s="40" t="s">
        <v>131</v>
      </c>
    </row>
    <row r="59" spans="1:8" x14ac:dyDescent="0.2">
      <c r="A59" s="51"/>
      <c r="B59" s="51"/>
      <c r="C59" s="55"/>
      <c r="D59" s="51"/>
      <c r="E59" s="51"/>
      <c r="F59" s="56"/>
      <c r="G59" s="56"/>
      <c r="H59" s="40" t="s">
        <v>131</v>
      </c>
    </row>
    <row r="60" spans="1:8" x14ac:dyDescent="0.2">
      <c r="A60" s="51"/>
      <c r="B60" s="51"/>
      <c r="C60" s="52" t="s">
        <v>134</v>
      </c>
      <c r="D60" s="51"/>
      <c r="E60" s="51"/>
      <c r="F60" s="51"/>
      <c r="G60" s="51"/>
      <c r="H60" s="40" t="s">
        <v>131</v>
      </c>
    </row>
    <row r="61" spans="1:8" x14ac:dyDescent="0.2">
      <c r="A61" s="51"/>
      <c r="B61" s="51"/>
      <c r="C61" s="52" t="s">
        <v>130</v>
      </c>
      <c r="D61" s="51"/>
      <c r="E61" s="51" t="s">
        <v>131</v>
      </c>
      <c r="F61" s="57" t="s">
        <v>133</v>
      </c>
      <c r="G61" s="54">
        <v>0</v>
      </c>
      <c r="H61" s="40" t="s">
        <v>131</v>
      </c>
    </row>
    <row r="62" spans="1:8" x14ac:dyDescent="0.2">
      <c r="A62" s="51"/>
      <c r="B62" s="51"/>
      <c r="C62" s="55"/>
      <c r="D62" s="51"/>
      <c r="E62" s="51"/>
      <c r="F62" s="56"/>
      <c r="G62" s="56"/>
      <c r="H62" s="40" t="s">
        <v>131</v>
      </c>
    </row>
    <row r="63" spans="1:8" x14ac:dyDescent="0.2">
      <c r="A63" s="51"/>
      <c r="B63" s="51"/>
      <c r="C63" s="52" t="s">
        <v>135</v>
      </c>
      <c r="D63" s="51"/>
      <c r="E63" s="51"/>
      <c r="F63" s="51"/>
      <c r="G63" s="51"/>
      <c r="H63" s="40" t="s">
        <v>131</v>
      </c>
    </row>
    <row r="64" spans="1:8" x14ac:dyDescent="0.2">
      <c r="A64" s="51"/>
      <c r="B64" s="51"/>
      <c r="C64" s="52" t="s">
        <v>130</v>
      </c>
      <c r="D64" s="51"/>
      <c r="E64" s="51" t="s">
        <v>131</v>
      </c>
      <c r="F64" s="57" t="s">
        <v>133</v>
      </c>
      <c r="G64" s="54">
        <v>0</v>
      </c>
      <c r="H64" s="40" t="s">
        <v>131</v>
      </c>
    </row>
    <row r="65" spans="1:8" x14ac:dyDescent="0.2">
      <c r="A65" s="51"/>
      <c r="B65" s="51"/>
      <c r="C65" s="55"/>
      <c r="D65" s="51"/>
      <c r="E65" s="51"/>
      <c r="F65" s="56"/>
      <c r="G65" s="56"/>
      <c r="H65" s="40" t="s">
        <v>131</v>
      </c>
    </row>
    <row r="66" spans="1:8" x14ac:dyDescent="0.2">
      <c r="A66" s="51"/>
      <c r="B66" s="51"/>
      <c r="C66" s="52" t="s">
        <v>136</v>
      </c>
      <c r="D66" s="51"/>
      <c r="E66" s="51"/>
      <c r="F66" s="56"/>
      <c r="G66" s="56"/>
      <c r="H66" s="40" t="s">
        <v>131</v>
      </c>
    </row>
    <row r="67" spans="1:8" x14ac:dyDescent="0.2">
      <c r="A67" s="51"/>
      <c r="B67" s="51"/>
      <c r="C67" s="52" t="s">
        <v>130</v>
      </c>
      <c r="D67" s="51"/>
      <c r="E67" s="51" t="s">
        <v>131</v>
      </c>
      <c r="F67" s="57" t="s">
        <v>133</v>
      </c>
      <c r="G67" s="54">
        <v>0</v>
      </c>
      <c r="H67" s="40" t="s">
        <v>131</v>
      </c>
    </row>
    <row r="68" spans="1:8" x14ac:dyDescent="0.2">
      <c r="A68" s="51"/>
      <c r="B68" s="51"/>
      <c r="C68" s="55"/>
      <c r="D68" s="51"/>
      <c r="E68" s="51"/>
      <c r="F68" s="56"/>
      <c r="G68" s="56"/>
      <c r="H68" s="40" t="s">
        <v>131</v>
      </c>
    </row>
    <row r="69" spans="1:8" x14ac:dyDescent="0.2">
      <c r="A69" s="51"/>
      <c r="B69" s="51"/>
      <c r="C69" s="52" t="s">
        <v>137</v>
      </c>
      <c r="D69" s="51"/>
      <c r="E69" s="51"/>
      <c r="F69" s="56"/>
      <c r="G69" s="56"/>
      <c r="H69" s="40" t="s">
        <v>131</v>
      </c>
    </row>
    <row r="70" spans="1:8" x14ac:dyDescent="0.2">
      <c r="A70" s="51"/>
      <c r="B70" s="51"/>
      <c r="C70" s="52" t="s">
        <v>130</v>
      </c>
      <c r="D70" s="51"/>
      <c r="E70" s="51" t="s">
        <v>131</v>
      </c>
      <c r="F70" s="57" t="s">
        <v>133</v>
      </c>
      <c r="G70" s="54">
        <v>0</v>
      </c>
      <c r="H70" s="40" t="s">
        <v>131</v>
      </c>
    </row>
    <row r="71" spans="1:8" x14ac:dyDescent="0.2">
      <c r="A71" s="51"/>
      <c r="B71" s="51"/>
      <c r="C71" s="55"/>
      <c r="D71" s="51"/>
      <c r="E71" s="51"/>
      <c r="F71" s="56"/>
      <c r="G71" s="56"/>
      <c r="H71" s="40" t="s">
        <v>131</v>
      </c>
    </row>
    <row r="72" spans="1:8" x14ac:dyDescent="0.2">
      <c r="A72" s="51"/>
      <c r="B72" s="51"/>
      <c r="C72" s="52" t="s">
        <v>138</v>
      </c>
      <c r="D72" s="51"/>
      <c r="E72" s="51"/>
      <c r="F72" s="53">
        <v>122545.7363725</v>
      </c>
      <c r="G72" s="54">
        <v>0.95425793000000003</v>
      </c>
      <c r="H72" s="40" t="s">
        <v>131</v>
      </c>
    </row>
    <row r="73" spans="1:8" x14ac:dyDescent="0.2">
      <c r="A73" s="51"/>
      <c r="B73" s="51"/>
      <c r="C73" s="55"/>
      <c r="D73" s="51"/>
      <c r="E73" s="51"/>
      <c r="F73" s="56"/>
      <c r="G73" s="56"/>
      <c r="H73" s="40" t="s">
        <v>131</v>
      </c>
    </row>
    <row r="74" spans="1:8" x14ac:dyDescent="0.2">
      <c r="A74" s="51"/>
      <c r="B74" s="51"/>
      <c r="C74" s="52" t="s">
        <v>139</v>
      </c>
      <c r="D74" s="51"/>
      <c r="E74" s="51"/>
      <c r="F74" s="56"/>
      <c r="G74" s="56"/>
      <c r="H74" s="40" t="s">
        <v>131</v>
      </c>
    </row>
    <row r="75" spans="1:8" x14ac:dyDescent="0.2">
      <c r="A75" s="51"/>
      <c r="B75" s="51"/>
      <c r="C75" s="52" t="s">
        <v>10</v>
      </c>
      <c r="D75" s="51"/>
      <c r="E75" s="51"/>
      <c r="F75" s="56"/>
      <c r="G75" s="56"/>
      <c r="H75" s="40" t="s">
        <v>131</v>
      </c>
    </row>
    <row r="76" spans="1:8" x14ac:dyDescent="0.2">
      <c r="A76" s="51"/>
      <c r="B76" s="51"/>
      <c r="C76" s="52" t="s">
        <v>130</v>
      </c>
      <c r="D76" s="51"/>
      <c r="E76" s="51" t="s">
        <v>131</v>
      </c>
      <c r="F76" s="57" t="s">
        <v>133</v>
      </c>
      <c r="G76" s="54">
        <v>0</v>
      </c>
      <c r="H76" s="40" t="s">
        <v>131</v>
      </c>
    </row>
    <row r="77" spans="1:8" x14ac:dyDescent="0.2">
      <c r="A77" s="51"/>
      <c r="B77" s="51"/>
      <c r="C77" s="55"/>
      <c r="D77" s="51"/>
      <c r="E77" s="51"/>
      <c r="F77" s="56"/>
      <c r="G77" s="56"/>
      <c r="H77" s="40" t="s">
        <v>131</v>
      </c>
    </row>
    <row r="78" spans="1:8" x14ac:dyDescent="0.2">
      <c r="A78" s="51"/>
      <c r="B78" s="51"/>
      <c r="C78" s="52" t="s">
        <v>140</v>
      </c>
      <c r="D78" s="51"/>
      <c r="E78" s="51"/>
      <c r="F78" s="51"/>
      <c r="G78" s="51"/>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8" x14ac:dyDescent="0.2">
      <c r="A81" s="51"/>
      <c r="B81" s="51"/>
      <c r="C81" s="52" t="s">
        <v>141</v>
      </c>
      <c r="D81" s="51"/>
      <c r="E81" s="51"/>
      <c r="F81" s="51"/>
      <c r="G81" s="51"/>
      <c r="H81" s="40" t="s">
        <v>131</v>
      </c>
    </row>
    <row r="82" spans="1:8" x14ac:dyDescent="0.2">
      <c r="A82" s="51"/>
      <c r="B82" s="51"/>
      <c r="C82" s="52" t="s">
        <v>130</v>
      </c>
      <c r="D82" s="51"/>
      <c r="E82" s="51" t="s">
        <v>131</v>
      </c>
      <c r="F82" s="57" t="s">
        <v>133</v>
      </c>
      <c r="G82" s="54">
        <v>0</v>
      </c>
      <c r="H82" s="40" t="s">
        <v>131</v>
      </c>
    </row>
    <row r="83" spans="1:8" x14ac:dyDescent="0.2">
      <c r="A83" s="51"/>
      <c r="B83" s="51"/>
      <c r="C83" s="55"/>
      <c r="D83" s="51"/>
      <c r="E83" s="51"/>
      <c r="F83" s="56"/>
      <c r="G83" s="56"/>
      <c r="H83" s="40" t="s">
        <v>131</v>
      </c>
    </row>
    <row r="84" spans="1:8" x14ac:dyDescent="0.2">
      <c r="A84" s="51"/>
      <c r="B84" s="51"/>
      <c r="C84" s="52" t="s">
        <v>142</v>
      </c>
      <c r="D84" s="51"/>
      <c r="E84" s="51"/>
      <c r="F84" s="56"/>
      <c r="G84" s="56"/>
      <c r="H84" s="40" t="s">
        <v>131</v>
      </c>
    </row>
    <row r="85" spans="1:8" x14ac:dyDescent="0.2">
      <c r="A85" s="51"/>
      <c r="B85" s="51"/>
      <c r="C85" s="52" t="s">
        <v>130</v>
      </c>
      <c r="D85" s="51"/>
      <c r="E85" s="51" t="s">
        <v>131</v>
      </c>
      <c r="F85" s="57" t="s">
        <v>133</v>
      </c>
      <c r="G85" s="54">
        <v>0</v>
      </c>
      <c r="H85" s="40" t="s">
        <v>131</v>
      </c>
    </row>
    <row r="86" spans="1:8" x14ac:dyDescent="0.2">
      <c r="A86" s="51"/>
      <c r="B86" s="51"/>
      <c r="C86" s="55"/>
      <c r="D86" s="51"/>
      <c r="E86" s="51"/>
      <c r="F86" s="56"/>
      <c r="G86" s="56"/>
      <c r="H86" s="40" t="s">
        <v>131</v>
      </c>
    </row>
    <row r="87" spans="1:8" x14ac:dyDescent="0.2">
      <c r="A87" s="51"/>
      <c r="B87" s="51"/>
      <c r="C87" s="52" t="s">
        <v>143</v>
      </c>
      <c r="D87" s="51"/>
      <c r="E87" s="51"/>
      <c r="F87" s="53">
        <v>0</v>
      </c>
      <c r="G87" s="54">
        <v>0</v>
      </c>
      <c r="H87" s="40" t="s">
        <v>131</v>
      </c>
    </row>
    <row r="88" spans="1:8" x14ac:dyDescent="0.2">
      <c r="A88" s="51"/>
      <c r="B88" s="51"/>
      <c r="C88" s="55"/>
      <c r="D88" s="51"/>
      <c r="E88" s="51"/>
      <c r="F88" s="56"/>
      <c r="G88" s="56"/>
      <c r="H88" s="40" t="s">
        <v>131</v>
      </c>
    </row>
    <row r="89" spans="1:8" x14ac:dyDescent="0.2">
      <c r="A89" s="51"/>
      <c r="B89" s="51"/>
      <c r="C89" s="52" t="s">
        <v>144</v>
      </c>
      <c r="D89" s="51"/>
      <c r="E89" s="51"/>
      <c r="F89" s="56"/>
      <c r="G89" s="56"/>
      <c r="H89" s="40" t="s">
        <v>131</v>
      </c>
    </row>
    <row r="90" spans="1:8" x14ac:dyDescent="0.2">
      <c r="A90" s="51"/>
      <c r="B90" s="51"/>
      <c r="C90" s="52" t="s">
        <v>145</v>
      </c>
      <c r="D90" s="51"/>
      <c r="E90" s="51"/>
      <c r="F90" s="56"/>
      <c r="G90" s="56"/>
      <c r="H90" s="40" t="s">
        <v>131</v>
      </c>
    </row>
    <row r="91" spans="1:8" x14ac:dyDescent="0.2">
      <c r="A91" s="51"/>
      <c r="B91" s="51"/>
      <c r="C91" s="52" t="s">
        <v>130</v>
      </c>
      <c r="D91" s="51"/>
      <c r="E91" s="51" t="s">
        <v>131</v>
      </c>
      <c r="F91" s="57" t="s">
        <v>133</v>
      </c>
      <c r="G91" s="54">
        <v>0</v>
      </c>
      <c r="H91" s="40" t="s">
        <v>131</v>
      </c>
    </row>
    <row r="92" spans="1:8" x14ac:dyDescent="0.2">
      <c r="A92" s="51"/>
      <c r="B92" s="51"/>
      <c r="C92" s="55"/>
      <c r="D92" s="51"/>
      <c r="E92" s="51"/>
      <c r="F92" s="56"/>
      <c r="G92" s="56"/>
      <c r="H92" s="40" t="s">
        <v>131</v>
      </c>
    </row>
    <row r="93" spans="1:8" x14ac:dyDescent="0.2">
      <c r="A93" s="51"/>
      <c r="B93" s="51"/>
      <c r="C93" s="52" t="s">
        <v>146</v>
      </c>
      <c r="D93" s="51"/>
      <c r="E93" s="51"/>
      <c r="F93" s="56"/>
      <c r="G93" s="56"/>
      <c r="H93" s="40" t="s">
        <v>131</v>
      </c>
    </row>
    <row r="94" spans="1:8" x14ac:dyDescent="0.2">
      <c r="A94" s="51"/>
      <c r="B94" s="51"/>
      <c r="C94" s="52" t="s">
        <v>130</v>
      </c>
      <c r="D94" s="51"/>
      <c r="E94" s="51" t="s">
        <v>131</v>
      </c>
      <c r="F94" s="57" t="s">
        <v>133</v>
      </c>
      <c r="G94" s="54">
        <v>0</v>
      </c>
      <c r="H94" s="40" t="s">
        <v>131</v>
      </c>
    </row>
    <row r="95" spans="1:8" x14ac:dyDescent="0.2">
      <c r="A95" s="51"/>
      <c r="B95" s="51"/>
      <c r="C95" s="55"/>
      <c r="D95" s="51"/>
      <c r="E95" s="51"/>
      <c r="F95" s="56"/>
      <c r="G95" s="56"/>
      <c r="H95" s="40" t="s">
        <v>131</v>
      </c>
    </row>
    <row r="96" spans="1:8" x14ac:dyDescent="0.2">
      <c r="A96" s="51"/>
      <c r="B96" s="51"/>
      <c r="C96" s="52" t="s">
        <v>147</v>
      </c>
      <c r="D96" s="51"/>
      <c r="E96" s="51"/>
      <c r="F96" s="56"/>
      <c r="G96" s="56"/>
      <c r="H96" s="40" t="s">
        <v>131</v>
      </c>
    </row>
    <row r="97" spans="1:8" x14ac:dyDescent="0.2">
      <c r="A97" s="51"/>
      <c r="B97" s="51"/>
      <c r="C97" s="52" t="s">
        <v>130</v>
      </c>
      <c r="D97" s="51"/>
      <c r="E97" s="51" t="s">
        <v>131</v>
      </c>
      <c r="F97" s="57" t="s">
        <v>133</v>
      </c>
      <c r="G97" s="54">
        <v>0</v>
      </c>
      <c r="H97" s="40" t="s">
        <v>131</v>
      </c>
    </row>
    <row r="98" spans="1:8" x14ac:dyDescent="0.2">
      <c r="A98" s="51"/>
      <c r="B98" s="51"/>
      <c r="C98" s="55"/>
      <c r="D98" s="51"/>
      <c r="E98" s="51"/>
      <c r="F98" s="56"/>
      <c r="G98" s="56"/>
      <c r="H98" s="40" t="s">
        <v>131</v>
      </c>
    </row>
    <row r="99" spans="1:8" x14ac:dyDescent="0.2">
      <c r="A99" s="51"/>
      <c r="B99" s="51"/>
      <c r="C99" s="52" t="s">
        <v>148</v>
      </c>
      <c r="D99" s="51"/>
      <c r="E99" s="51"/>
      <c r="F99" s="56"/>
      <c r="G99" s="56"/>
      <c r="H99" s="40" t="s">
        <v>131</v>
      </c>
    </row>
    <row r="100" spans="1:8" x14ac:dyDescent="0.2">
      <c r="A100" s="46">
        <v>1</v>
      </c>
      <c r="B100" s="47"/>
      <c r="C100" s="47" t="s">
        <v>149</v>
      </c>
      <c r="D100" s="47"/>
      <c r="E100" s="58"/>
      <c r="F100" s="49">
        <v>5405.7825480029996</v>
      </c>
      <c r="G100" s="50">
        <v>4.2094579999999999E-2</v>
      </c>
      <c r="H100" s="40">
        <v>5.32</v>
      </c>
    </row>
    <row r="101" spans="1:8" x14ac:dyDescent="0.2">
      <c r="A101" s="51"/>
      <c r="B101" s="51"/>
      <c r="C101" s="52" t="s">
        <v>130</v>
      </c>
      <c r="D101" s="51"/>
      <c r="E101" s="51" t="s">
        <v>131</v>
      </c>
      <c r="F101" s="53">
        <v>5405.7825480029996</v>
      </c>
      <c r="G101" s="54">
        <v>4.2094579999999999E-2</v>
      </c>
      <c r="H101" s="40" t="s">
        <v>131</v>
      </c>
    </row>
    <row r="102" spans="1:8" x14ac:dyDescent="0.2">
      <c r="A102" s="51"/>
      <c r="B102" s="51"/>
      <c r="C102" s="55"/>
      <c r="D102" s="51"/>
      <c r="E102" s="51"/>
      <c r="F102" s="56"/>
      <c r="G102" s="56"/>
      <c r="H102" s="40" t="s">
        <v>131</v>
      </c>
    </row>
    <row r="103" spans="1:8" x14ac:dyDescent="0.2">
      <c r="A103" s="51"/>
      <c r="B103" s="51"/>
      <c r="C103" s="52" t="s">
        <v>150</v>
      </c>
      <c r="D103" s="51"/>
      <c r="E103" s="51"/>
      <c r="F103" s="53">
        <v>5405.7825480029996</v>
      </c>
      <c r="G103" s="54">
        <v>4.2094579999999999E-2</v>
      </c>
      <c r="H103" s="40" t="s">
        <v>131</v>
      </c>
    </row>
    <row r="104" spans="1:8" x14ac:dyDescent="0.2">
      <c r="A104" s="51"/>
      <c r="B104" s="51"/>
      <c r="C104" s="56"/>
      <c r="D104" s="51"/>
      <c r="E104" s="51"/>
      <c r="F104" s="51"/>
      <c r="G104" s="51"/>
      <c r="H104" s="40" t="s">
        <v>131</v>
      </c>
    </row>
    <row r="105" spans="1:8" x14ac:dyDescent="0.2">
      <c r="A105" s="51"/>
      <c r="B105" s="51"/>
      <c r="C105" s="52" t="s">
        <v>151</v>
      </c>
      <c r="D105" s="51"/>
      <c r="E105" s="51"/>
      <c r="F105" s="51"/>
      <c r="G105" s="51"/>
      <c r="H105" s="40" t="s">
        <v>131</v>
      </c>
    </row>
    <row r="106" spans="1:8" x14ac:dyDescent="0.2">
      <c r="A106" s="51"/>
      <c r="B106" s="51"/>
      <c r="C106" s="52" t="s">
        <v>152</v>
      </c>
      <c r="D106" s="51"/>
      <c r="E106" s="51"/>
      <c r="F106" s="51"/>
      <c r="G106" s="51"/>
      <c r="H106" s="40" t="s">
        <v>131</v>
      </c>
    </row>
    <row r="107" spans="1:8" x14ac:dyDescent="0.2">
      <c r="A107" s="51"/>
      <c r="B107" s="51"/>
      <c r="C107" s="52" t="s">
        <v>130</v>
      </c>
      <c r="D107" s="51"/>
      <c r="E107" s="51" t="s">
        <v>131</v>
      </c>
      <c r="F107" s="57" t="s">
        <v>133</v>
      </c>
      <c r="G107" s="54">
        <v>0</v>
      </c>
      <c r="H107" s="40" t="s">
        <v>131</v>
      </c>
    </row>
    <row r="108" spans="1:8" x14ac:dyDescent="0.2">
      <c r="A108" s="51"/>
      <c r="B108" s="51"/>
      <c r="C108" s="55"/>
      <c r="D108" s="51"/>
      <c r="E108" s="51"/>
      <c r="F108" s="56"/>
      <c r="G108" s="56"/>
      <c r="H108" s="40" t="s">
        <v>131</v>
      </c>
    </row>
    <row r="109" spans="1:8" x14ac:dyDescent="0.2">
      <c r="A109" s="51"/>
      <c r="B109" s="51"/>
      <c r="C109" s="52" t="s">
        <v>153</v>
      </c>
      <c r="D109" s="51"/>
      <c r="E109" s="51"/>
      <c r="F109" s="51"/>
      <c r="G109" s="51"/>
      <c r="H109" s="40" t="s">
        <v>131</v>
      </c>
    </row>
    <row r="110" spans="1:8" x14ac:dyDescent="0.2">
      <c r="A110" s="51"/>
      <c r="B110" s="51"/>
      <c r="C110" s="52" t="s">
        <v>154</v>
      </c>
      <c r="D110" s="51"/>
      <c r="E110" s="51"/>
      <c r="F110" s="51"/>
      <c r="G110" s="51"/>
      <c r="H110" s="40" t="s">
        <v>131</v>
      </c>
    </row>
    <row r="111" spans="1:8" x14ac:dyDescent="0.2">
      <c r="A111" s="51"/>
      <c r="B111" s="51"/>
      <c r="C111" s="52" t="s">
        <v>130</v>
      </c>
      <c r="D111" s="51"/>
      <c r="E111" s="51" t="s">
        <v>131</v>
      </c>
      <c r="F111" s="57" t="s">
        <v>133</v>
      </c>
      <c r="G111" s="54">
        <v>0</v>
      </c>
      <c r="H111" s="40" t="s">
        <v>131</v>
      </c>
    </row>
    <row r="112" spans="1:8" x14ac:dyDescent="0.2">
      <c r="A112" s="51"/>
      <c r="B112" s="51"/>
      <c r="C112" s="55"/>
      <c r="D112" s="51"/>
      <c r="E112" s="51"/>
      <c r="F112" s="56"/>
      <c r="G112" s="56"/>
      <c r="H112" s="40" t="s">
        <v>131</v>
      </c>
    </row>
    <row r="113" spans="1:17" x14ac:dyDescent="0.2">
      <c r="A113" s="51"/>
      <c r="B113" s="51"/>
      <c r="C113" s="52" t="s">
        <v>155</v>
      </c>
      <c r="D113" s="51"/>
      <c r="E113" s="51"/>
      <c r="F113" s="56"/>
      <c r="G113" s="56"/>
      <c r="H113" s="40" t="s">
        <v>131</v>
      </c>
    </row>
    <row r="114" spans="1:17" x14ac:dyDescent="0.2">
      <c r="A114" s="51"/>
      <c r="B114" s="51"/>
      <c r="C114" s="52" t="s">
        <v>130</v>
      </c>
      <c r="D114" s="51"/>
      <c r="E114" s="51" t="s">
        <v>131</v>
      </c>
      <c r="F114" s="57" t="s">
        <v>133</v>
      </c>
      <c r="G114" s="54">
        <v>0</v>
      </c>
      <c r="H114" s="40" t="s">
        <v>131</v>
      </c>
    </row>
    <row r="115" spans="1:17" x14ac:dyDescent="0.2">
      <c r="A115" s="51"/>
      <c r="B115" s="51"/>
      <c r="C115" s="55"/>
      <c r="D115" s="51"/>
      <c r="E115" s="51"/>
      <c r="F115" s="56"/>
      <c r="G115" s="56"/>
      <c r="H115" s="40" t="s">
        <v>131</v>
      </c>
    </row>
    <row r="116" spans="1:17" x14ac:dyDescent="0.2">
      <c r="A116" s="58"/>
      <c r="B116" s="47"/>
      <c r="C116" s="47" t="s">
        <v>156</v>
      </c>
      <c r="D116" s="47"/>
      <c r="E116" s="58"/>
      <c r="F116" s="49">
        <v>468.41194657</v>
      </c>
      <c r="G116" s="50">
        <v>3.6475000000000001E-3</v>
      </c>
      <c r="H116" s="40" t="s">
        <v>131</v>
      </c>
    </row>
    <row r="117" spans="1:17" x14ac:dyDescent="0.2">
      <c r="A117" s="55"/>
      <c r="B117" s="55"/>
      <c r="C117" s="52" t="s">
        <v>157</v>
      </c>
      <c r="D117" s="56"/>
      <c r="E117" s="56"/>
      <c r="F117" s="53">
        <v>128419.930867073</v>
      </c>
      <c r="G117" s="59">
        <v>1.0000000099999999</v>
      </c>
      <c r="H117" s="40" t="s">
        <v>131</v>
      </c>
    </row>
    <row r="118" spans="1:17" x14ac:dyDescent="0.2">
      <c r="A118" s="60"/>
      <c r="B118" s="60"/>
      <c r="C118" s="61"/>
      <c r="D118" s="62"/>
      <c r="E118" s="62"/>
      <c r="F118" s="63"/>
      <c r="G118" s="64"/>
      <c r="H118" s="65"/>
    </row>
    <row r="119" spans="1:17" x14ac:dyDescent="0.2">
      <c r="A119" s="60"/>
      <c r="B119" s="259" t="s">
        <v>933</v>
      </c>
      <c r="C119" s="259"/>
      <c r="D119" s="259"/>
      <c r="E119" s="259"/>
      <c r="F119" s="259"/>
      <c r="G119" s="259"/>
      <c r="H119" s="259"/>
      <c r="J119" s="67"/>
    </row>
    <row r="120" spans="1:17" x14ac:dyDescent="0.2">
      <c r="A120" s="60"/>
      <c r="B120" s="259" t="s">
        <v>934</v>
      </c>
      <c r="C120" s="259"/>
      <c r="D120" s="259"/>
      <c r="E120" s="259"/>
      <c r="F120" s="259"/>
      <c r="G120" s="259"/>
      <c r="H120" s="259"/>
      <c r="J120" s="67"/>
    </row>
    <row r="121" spans="1:17" x14ac:dyDescent="0.2">
      <c r="A121" s="60"/>
      <c r="B121" s="259" t="s">
        <v>935</v>
      </c>
      <c r="C121" s="259"/>
      <c r="D121" s="259"/>
      <c r="E121" s="259"/>
      <c r="F121" s="259"/>
      <c r="G121" s="259"/>
      <c r="H121" s="259"/>
      <c r="J121" s="67"/>
    </row>
    <row r="122" spans="1:17" s="69" customFormat="1" ht="52.5" customHeight="1" x14ac:dyDescent="0.25">
      <c r="A122" s="68"/>
      <c r="B122" s="263" t="s">
        <v>936</v>
      </c>
      <c r="C122" s="263"/>
      <c r="D122" s="263"/>
      <c r="E122" s="263"/>
      <c r="F122" s="263"/>
      <c r="G122" s="263"/>
      <c r="H122" s="263"/>
      <c r="I122"/>
      <c r="J122" s="67"/>
      <c r="K122"/>
      <c r="L122"/>
      <c r="M122"/>
      <c r="N122"/>
      <c r="O122"/>
      <c r="P122"/>
      <c r="Q122"/>
    </row>
    <row r="123" spans="1:17" x14ac:dyDescent="0.2">
      <c r="A123" s="60"/>
      <c r="B123" s="259" t="s">
        <v>937</v>
      </c>
      <c r="C123" s="259"/>
      <c r="D123" s="259"/>
      <c r="E123" s="259"/>
      <c r="F123" s="259"/>
      <c r="G123" s="259"/>
      <c r="H123" s="259"/>
      <c r="J123" s="67"/>
    </row>
    <row r="124" spans="1:17" x14ac:dyDescent="0.2">
      <c r="A124" s="60"/>
      <c r="B124" s="60"/>
      <c r="C124" s="60"/>
      <c r="D124" s="62"/>
      <c r="E124" s="62"/>
      <c r="F124" s="62"/>
      <c r="G124" s="62"/>
    </row>
    <row r="125" spans="1:17" x14ac:dyDescent="0.2">
      <c r="A125" s="60"/>
      <c r="B125" s="260" t="s">
        <v>158</v>
      </c>
      <c r="C125" s="261"/>
      <c r="D125" s="262"/>
      <c r="E125" s="70"/>
      <c r="F125" s="62"/>
      <c r="G125" s="62"/>
    </row>
    <row r="126" spans="1:17" ht="27.75" customHeight="1" x14ac:dyDescent="0.2">
      <c r="A126" s="60"/>
      <c r="B126" s="254" t="s">
        <v>159</v>
      </c>
      <c r="C126" s="255"/>
      <c r="D126" s="71" t="s">
        <v>160</v>
      </c>
      <c r="E126" s="70"/>
      <c r="F126" s="62"/>
      <c r="G126" s="62"/>
    </row>
    <row r="127" spans="1:17" x14ac:dyDescent="0.2">
      <c r="A127" s="60"/>
      <c r="B127" s="254" t="s">
        <v>939</v>
      </c>
      <c r="C127" s="255"/>
      <c r="D127" s="71" t="s">
        <v>160</v>
      </c>
      <c r="E127" s="70"/>
      <c r="F127" s="62"/>
      <c r="G127" s="62"/>
    </row>
    <row r="128" spans="1:17" x14ac:dyDescent="0.2">
      <c r="A128" s="60"/>
      <c r="B128" s="254" t="s">
        <v>161</v>
      </c>
      <c r="C128" s="255"/>
      <c r="D128" s="72" t="s">
        <v>131</v>
      </c>
      <c r="E128" s="70"/>
      <c r="F128" s="62"/>
      <c r="G128" s="62"/>
    </row>
    <row r="129" spans="1:10" x14ac:dyDescent="0.2">
      <c r="A129" s="73"/>
      <c r="B129" s="74" t="s">
        <v>131</v>
      </c>
      <c r="C129" s="74" t="s">
        <v>940</v>
      </c>
      <c r="D129" s="74" t="s">
        <v>162</v>
      </c>
      <c r="E129" s="73"/>
      <c r="F129" s="73"/>
      <c r="G129" s="73"/>
      <c r="H129" s="73"/>
      <c r="J129" s="67"/>
    </row>
    <row r="130" spans="1:10" x14ac:dyDescent="0.2">
      <c r="A130" s="73"/>
      <c r="B130" s="75" t="s">
        <v>163</v>
      </c>
      <c r="C130" s="76">
        <v>46142</v>
      </c>
      <c r="D130" s="76">
        <v>46173</v>
      </c>
      <c r="E130" s="73"/>
      <c r="F130" s="73"/>
      <c r="G130" s="73"/>
      <c r="J130" s="67"/>
    </row>
    <row r="131" spans="1:10" x14ac:dyDescent="0.2">
      <c r="A131" s="77"/>
      <c r="B131" s="78" t="s">
        <v>164</v>
      </c>
      <c r="C131" s="79">
        <v>226.49260000000001</v>
      </c>
      <c r="D131" s="79">
        <v>220.7578</v>
      </c>
      <c r="E131" s="77"/>
      <c r="F131" s="80"/>
      <c r="G131" s="81"/>
    </row>
    <row r="132" spans="1:10" x14ac:dyDescent="0.2">
      <c r="A132" s="77"/>
      <c r="B132" s="78" t="s">
        <v>941</v>
      </c>
      <c r="C132" s="79">
        <v>18.530799999999999</v>
      </c>
      <c r="D132" s="79">
        <v>18.061599999999999</v>
      </c>
      <c r="E132" s="77"/>
      <c r="F132" s="80"/>
      <c r="G132" s="81"/>
    </row>
    <row r="133" spans="1:10" x14ac:dyDescent="0.2">
      <c r="A133" s="77"/>
      <c r="B133" s="78" t="s">
        <v>165</v>
      </c>
      <c r="C133" s="79">
        <v>212.91</v>
      </c>
      <c r="D133" s="79">
        <v>207.42750000000001</v>
      </c>
      <c r="E133" s="77"/>
      <c r="F133" s="80"/>
      <c r="G133" s="81"/>
    </row>
    <row r="134" spans="1:10" x14ac:dyDescent="0.2">
      <c r="A134" s="77"/>
      <c r="B134" s="78" t="s">
        <v>942</v>
      </c>
      <c r="C134" s="79">
        <v>15.1806</v>
      </c>
      <c r="D134" s="79">
        <v>14.7897</v>
      </c>
      <c r="E134" s="77"/>
      <c r="F134" s="80"/>
      <c r="G134" s="81"/>
    </row>
    <row r="135" spans="1:10" x14ac:dyDescent="0.2">
      <c r="A135" s="77"/>
      <c r="B135" s="77"/>
      <c r="C135" s="77"/>
      <c r="D135" s="77"/>
      <c r="E135" s="77"/>
      <c r="F135" s="77"/>
      <c r="G135" s="77"/>
    </row>
    <row r="136" spans="1:10" x14ac:dyDescent="0.2">
      <c r="A136" s="73"/>
      <c r="B136" s="254" t="s">
        <v>166</v>
      </c>
      <c r="C136" s="255"/>
      <c r="D136" s="71" t="s">
        <v>160</v>
      </c>
      <c r="E136" s="73"/>
      <c r="F136" s="73"/>
      <c r="G136" s="73"/>
    </row>
    <row r="137" spans="1:10" x14ac:dyDescent="0.2">
      <c r="A137" s="73"/>
      <c r="B137" s="144"/>
      <c r="C137" s="144"/>
      <c r="D137" s="145"/>
      <c r="E137" s="73"/>
      <c r="F137" s="66"/>
      <c r="G137" s="85"/>
    </row>
    <row r="138" spans="1:10" x14ac:dyDescent="0.2">
      <c r="A138" s="73"/>
      <c r="B138" s="254" t="s">
        <v>167</v>
      </c>
      <c r="C138" s="255"/>
      <c r="D138" s="71" t="s">
        <v>160</v>
      </c>
      <c r="E138" s="83"/>
      <c r="F138" s="73"/>
      <c r="G138" s="73"/>
    </row>
    <row r="139" spans="1:10" x14ac:dyDescent="0.2">
      <c r="A139" s="73"/>
      <c r="B139" s="254" t="s">
        <v>168</v>
      </c>
      <c r="C139" s="255"/>
      <c r="D139" s="71" t="s">
        <v>160</v>
      </c>
      <c r="E139" s="83"/>
      <c r="F139" s="73"/>
      <c r="G139" s="73"/>
    </row>
    <row r="140" spans="1:10" x14ac:dyDescent="0.2">
      <c r="A140" s="73"/>
      <c r="B140" s="254" t="s">
        <v>169</v>
      </c>
      <c r="C140" s="255"/>
      <c r="D140" s="71" t="s">
        <v>160</v>
      </c>
      <c r="E140" s="83"/>
      <c r="F140" s="73"/>
      <c r="G140" s="73"/>
    </row>
    <row r="141" spans="1:10" x14ac:dyDescent="0.2">
      <c r="A141" s="73"/>
      <c r="B141" s="254" t="s">
        <v>170</v>
      </c>
      <c r="C141" s="255"/>
      <c r="D141" s="84">
        <v>0.47518609428851533</v>
      </c>
      <c r="E141" s="73"/>
      <c r="F141" s="66"/>
      <c r="G141" s="85"/>
    </row>
    <row r="143" spans="1:10" x14ac:dyDescent="0.2">
      <c r="B143" s="256" t="s">
        <v>944</v>
      </c>
      <c r="C143" s="256"/>
    </row>
    <row r="145" spans="2:10" ht="153.75" customHeight="1" x14ac:dyDescent="0.2"/>
    <row r="148" spans="2:10" x14ac:dyDescent="0.2">
      <c r="B148" s="86" t="s">
        <v>945</v>
      </c>
      <c r="C148" s="87"/>
      <c r="D148" s="86"/>
    </row>
    <row r="149" spans="2:10" x14ac:dyDescent="0.2">
      <c r="B149" s="86" t="s">
        <v>1105</v>
      </c>
      <c r="D149" s="86"/>
    </row>
    <row r="150" spans="2:10" ht="165" customHeight="1" x14ac:dyDescent="0.2"/>
    <row r="152" spans="2:10" x14ac:dyDescent="0.2">
      <c r="J152" s="37"/>
    </row>
  </sheetData>
  <mergeCells count="18">
    <mergeCell ref="B125:D125"/>
    <mergeCell ref="B126:C126"/>
    <mergeCell ref="B138:C138"/>
    <mergeCell ref="B139:C139"/>
    <mergeCell ref="B143:C143"/>
    <mergeCell ref="B141:C141"/>
    <mergeCell ref="A1:H1"/>
    <mergeCell ref="A2:H2"/>
    <mergeCell ref="A3:H3"/>
    <mergeCell ref="B136:C136"/>
    <mergeCell ref="B140:C140"/>
    <mergeCell ref="B119:H119"/>
    <mergeCell ref="B120:H120"/>
    <mergeCell ref="B127:C127"/>
    <mergeCell ref="B128:C128"/>
    <mergeCell ref="B121:H121"/>
    <mergeCell ref="B122:H122"/>
    <mergeCell ref="B123:H123"/>
  </mergeCells>
  <hyperlinks>
    <hyperlink ref="I1" location="Index!B2" display="Index" xr:uid="{086281FD-5DE1-4B15-9A13-49A536F458B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16F4-4519-475C-AEBD-297969F76436}">
  <sheetPr>
    <outlinePr summaryBelow="0" summaryRight="0"/>
  </sheetPr>
  <dimension ref="A1:Q148"/>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876</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49</v>
      </c>
      <c r="C7" s="47" t="s">
        <v>50</v>
      </c>
      <c r="D7" s="47" t="s">
        <v>48</v>
      </c>
      <c r="E7" s="48">
        <v>1676804</v>
      </c>
      <c r="F7" s="49">
        <v>21067.365456</v>
      </c>
      <c r="G7" s="50">
        <v>7.0206989999999997E-2</v>
      </c>
      <c r="H7" s="40" t="s">
        <v>131</v>
      </c>
    </row>
    <row r="8" spans="1:9" x14ac:dyDescent="0.2">
      <c r="A8" s="46">
        <v>2</v>
      </c>
      <c r="B8" s="47" t="s">
        <v>424</v>
      </c>
      <c r="C8" s="47" t="s">
        <v>425</v>
      </c>
      <c r="D8" s="47" t="s">
        <v>48</v>
      </c>
      <c r="E8" s="48">
        <v>1495369</v>
      </c>
      <c r="F8" s="49">
        <v>19239.417554</v>
      </c>
      <c r="G8" s="50">
        <v>6.4115359999999996E-2</v>
      </c>
      <c r="H8" s="40" t="s">
        <v>131</v>
      </c>
    </row>
    <row r="9" spans="1:9" x14ac:dyDescent="0.2">
      <c r="A9" s="46">
        <v>3</v>
      </c>
      <c r="B9" s="47" t="s">
        <v>14</v>
      </c>
      <c r="C9" s="47" t="s">
        <v>15</v>
      </c>
      <c r="D9" s="47" t="s">
        <v>16</v>
      </c>
      <c r="E9" s="48">
        <v>977000</v>
      </c>
      <c r="F9" s="49">
        <v>17869.330000000002</v>
      </c>
      <c r="G9" s="50">
        <v>5.9549539999999998E-2</v>
      </c>
      <c r="H9" s="40" t="s">
        <v>131</v>
      </c>
    </row>
    <row r="10" spans="1:9" x14ac:dyDescent="0.2">
      <c r="A10" s="46">
        <v>4</v>
      </c>
      <c r="B10" s="47" t="s">
        <v>474</v>
      </c>
      <c r="C10" s="47" t="s">
        <v>475</v>
      </c>
      <c r="D10" s="47" t="s">
        <v>48</v>
      </c>
      <c r="E10" s="48">
        <v>2372311</v>
      </c>
      <c r="F10" s="49">
        <v>17663.041550499998</v>
      </c>
      <c r="G10" s="50">
        <v>5.8862079999999997E-2</v>
      </c>
      <c r="H10" s="40" t="s">
        <v>131</v>
      </c>
    </row>
    <row r="11" spans="1:9" x14ac:dyDescent="0.2">
      <c r="A11" s="46">
        <v>5</v>
      </c>
      <c r="B11" s="47" t="s">
        <v>46</v>
      </c>
      <c r="C11" s="47" t="s">
        <v>47</v>
      </c>
      <c r="D11" s="47" t="s">
        <v>48</v>
      </c>
      <c r="E11" s="48">
        <v>1615408</v>
      </c>
      <c r="F11" s="49">
        <v>15578.994752000001</v>
      </c>
      <c r="G11" s="50">
        <v>5.1916999999999998E-2</v>
      </c>
      <c r="H11" s="40" t="s">
        <v>131</v>
      </c>
    </row>
    <row r="12" spans="1:9" x14ac:dyDescent="0.2">
      <c r="A12" s="46">
        <v>6</v>
      </c>
      <c r="B12" s="47" t="s">
        <v>17</v>
      </c>
      <c r="C12" s="47" t="s">
        <v>18</v>
      </c>
      <c r="D12" s="47" t="s">
        <v>19</v>
      </c>
      <c r="E12" s="48">
        <v>1011076</v>
      </c>
      <c r="F12" s="49">
        <v>13358.336112000001</v>
      </c>
      <c r="G12" s="50">
        <v>4.4516649999999998E-2</v>
      </c>
      <c r="H12" s="40" t="s">
        <v>131</v>
      </c>
    </row>
    <row r="13" spans="1:9" x14ac:dyDescent="0.2">
      <c r="A13" s="46">
        <v>7</v>
      </c>
      <c r="B13" s="47" t="s">
        <v>691</v>
      </c>
      <c r="C13" s="47" t="s">
        <v>692</v>
      </c>
      <c r="D13" s="47" t="s">
        <v>200</v>
      </c>
      <c r="E13" s="48">
        <v>1025318</v>
      </c>
      <c r="F13" s="49">
        <v>11902.916662</v>
      </c>
      <c r="G13" s="50">
        <v>3.9666470000000002E-2</v>
      </c>
      <c r="H13" s="40" t="s">
        <v>131</v>
      </c>
    </row>
    <row r="14" spans="1:9" x14ac:dyDescent="0.2">
      <c r="A14" s="46">
        <v>8</v>
      </c>
      <c r="B14" s="47" t="s">
        <v>11</v>
      </c>
      <c r="C14" s="47" t="s">
        <v>12</v>
      </c>
      <c r="D14" s="47" t="s">
        <v>13</v>
      </c>
      <c r="E14" s="48">
        <v>277730</v>
      </c>
      <c r="F14" s="49">
        <v>11321.66345</v>
      </c>
      <c r="G14" s="50">
        <v>3.7729440000000003E-2</v>
      </c>
      <c r="H14" s="40" t="s">
        <v>131</v>
      </c>
    </row>
    <row r="15" spans="1:9" x14ac:dyDescent="0.2">
      <c r="A15" s="46">
        <v>9</v>
      </c>
      <c r="B15" s="47" t="s">
        <v>743</v>
      </c>
      <c r="C15" s="47" t="s">
        <v>744</v>
      </c>
      <c r="D15" s="47" t="s">
        <v>229</v>
      </c>
      <c r="E15" s="48">
        <v>258923</v>
      </c>
      <c r="F15" s="49">
        <v>10498.033035</v>
      </c>
      <c r="G15" s="50">
        <v>3.4984689999999999E-2</v>
      </c>
      <c r="H15" s="40" t="s">
        <v>131</v>
      </c>
    </row>
    <row r="16" spans="1:9" x14ac:dyDescent="0.2">
      <c r="A16" s="46">
        <v>10</v>
      </c>
      <c r="B16" s="47" t="s">
        <v>65</v>
      </c>
      <c r="C16" s="47" t="s">
        <v>66</v>
      </c>
      <c r="D16" s="47" t="s">
        <v>43</v>
      </c>
      <c r="E16" s="48">
        <v>109075</v>
      </c>
      <c r="F16" s="49">
        <v>9897.4655000000002</v>
      </c>
      <c r="G16" s="50">
        <v>3.29833E-2</v>
      </c>
      <c r="H16" s="40" t="s">
        <v>131</v>
      </c>
    </row>
    <row r="17" spans="1:8" x14ac:dyDescent="0.2">
      <c r="A17" s="46">
        <v>11</v>
      </c>
      <c r="B17" s="47" t="s">
        <v>476</v>
      </c>
      <c r="C17" s="47" t="s">
        <v>477</v>
      </c>
      <c r="D17" s="47" t="s">
        <v>48</v>
      </c>
      <c r="E17" s="48">
        <v>2481765</v>
      </c>
      <c r="F17" s="49">
        <v>9534.9411299999992</v>
      </c>
      <c r="G17" s="50">
        <v>3.1775190000000002E-2</v>
      </c>
      <c r="H17" s="40" t="s">
        <v>131</v>
      </c>
    </row>
    <row r="18" spans="1:8" x14ac:dyDescent="0.2">
      <c r="A18" s="46">
        <v>12</v>
      </c>
      <c r="B18" s="47" t="s">
        <v>238</v>
      </c>
      <c r="C18" s="47" t="s">
        <v>239</v>
      </c>
      <c r="D18" s="47" t="s">
        <v>240</v>
      </c>
      <c r="E18" s="48">
        <v>278803</v>
      </c>
      <c r="F18" s="49">
        <v>9355.7922710000003</v>
      </c>
      <c r="G18" s="50">
        <v>3.117818E-2</v>
      </c>
      <c r="H18" s="40" t="s">
        <v>131</v>
      </c>
    </row>
    <row r="19" spans="1:8" x14ac:dyDescent="0.2">
      <c r="A19" s="46">
        <v>13</v>
      </c>
      <c r="B19" s="47" t="s">
        <v>693</v>
      </c>
      <c r="C19" s="47" t="s">
        <v>694</v>
      </c>
      <c r="D19" s="47" t="s">
        <v>200</v>
      </c>
      <c r="E19" s="48">
        <v>596688</v>
      </c>
      <c r="F19" s="49">
        <v>8854.2532319999991</v>
      </c>
      <c r="G19" s="50">
        <v>2.95068E-2</v>
      </c>
      <c r="H19" s="40" t="s">
        <v>131</v>
      </c>
    </row>
    <row r="20" spans="1:8" x14ac:dyDescent="0.2">
      <c r="A20" s="46">
        <v>14</v>
      </c>
      <c r="B20" s="47" t="s">
        <v>338</v>
      </c>
      <c r="C20" s="47" t="s">
        <v>339</v>
      </c>
      <c r="D20" s="47" t="s">
        <v>240</v>
      </c>
      <c r="E20" s="48">
        <v>271223</v>
      </c>
      <c r="F20" s="49">
        <v>8260.3676880000003</v>
      </c>
      <c r="G20" s="50">
        <v>2.7527670000000001E-2</v>
      </c>
      <c r="H20" s="40" t="s">
        <v>131</v>
      </c>
    </row>
    <row r="21" spans="1:8" x14ac:dyDescent="0.2">
      <c r="A21" s="46">
        <v>15</v>
      </c>
      <c r="B21" s="47" t="s">
        <v>188</v>
      </c>
      <c r="C21" s="47" t="s">
        <v>189</v>
      </c>
      <c r="D21" s="47" t="s">
        <v>190</v>
      </c>
      <c r="E21" s="48">
        <v>943756</v>
      </c>
      <c r="F21" s="49">
        <v>7754.8430520000002</v>
      </c>
      <c r="G21" s="50">
        <v>2.584301E-2</v>
      </c>
      <c r="H21" s="40" t="s">
        <v>131</v>
      </c>
    </row>
    <row r="22" spans="1:8" x14ac:dyDescent="0.2">
      <c r="A22" s="46">
        <v>16</v>
      </c>
      <c r="B22" s="47" t="s">
        <v>20</v>
      </c>
      <c r="C22" s="47" t="s">
        <v>21</v>
      </c>
      <c r="D22" s="47" t="s">
        <v>22</v>
      </c>
      <c r="E22" s="48">
        <v>1967000</v>
      </c>
      <c r="F22" s="49">
        <v>7610.3230000000003</v>
      </c>
      <c r="G22" s="50">
        <v>2.5361399999999999E-2</v>
      </c>
      <c r="H22" s="40" t="s">
        <v>131</v>
      </c>
    </row>
    <row r="23" spans="1:8" x14ac:dyDescent="0.2">
      <c r="A23" s="46">
        <v>17</v>
      </c>
      <c r="B23" s="47" t="s">
        <v>245</v>
      </c>
      <c r="C23" s="47" t="s">
        <v>246</v>
      </c>
      <c r="D23" s="47" t="s">
        <v>205</v>
      </c>
      <c r="E23" s="48">
        <v>315716</v>
      </c>
      <c r="F23" s="49">
        <v>7500.1492959999996</v>
      </c>
      <c r="G23" s="50">
        <v>2.4994249999999999E-2</v>
      </c>
      <c r="H23" s="40" t="s">
        <v>131</v>
      </c>
    </row>
    <row r="24" spans="1:8" x14ac:dyDescent="0.2">
      <c r="A24" s="46">
        <v>18</v>
      </c>
      <c r="B24" s="47" t="s">
        <v>23</v>
      </c>
      <c r="C24" s="47" t="s">
        <v>24</v>
      </c>
      <c r="D24" s="47" t="s">
        <v>25</v>
      </c>
      <c r="E24" s="48">
        <v>62000</v>
      </c>
      <c r="F24" s="49">
        <v>7118.84</v>
      </c>
      <c r="G24" s="50">
        <v>2.372353E-2</v>
      </c>
      <c r="H24" s="40" t="s">
        <v>131</v>
      </c>
    </row>
    <row r="25" spans="1:8" x14ac:dyDescent="0.2">
      <c r="A25" s="46">
        <v>19</v>
      </c>
      <c r="B25" s="47" t="s">
        <v>322</v>
      </c>
      <c r="C25" s="47" t="s">
        <v>323</v>
      </c>
      <c r="D25" s="47" t="s">
        <v>177</v>
      </c>
      <c r="E25" s="48">
        <v>419678</v>
      </c>
      <c r="F25" s="49">
        <v>6453.3886060000004</v>
      </c>
      <c r="G25" s="50">
        <v>2.1505920000000001E-2</v>
      </c>
      <c r="H25" s="40" t="s">
        <v>131</v>
      </c>
    </row>
    <row r="26" spans="1:8" x14ac:dyDescent="0.2">
      <c r="A26" s="46">
        <v>20</v>
      </c>
      <c r="B26" s="47" t="s">
        <v>95</v>
      </c>
      <c r="C26" s="47" t="s">
        <v>96</v>
      </c>
      <c r="D26" s="47" t="s">
        <v>92</v>
      </c>
      <c r="E26" s="48">
        <v>145000</v>
      </c>
      <c r="F26" s="49">
        <v>6387.25</v>
      </c>
      <c r="G26" s="50">
        <v>2.1285510000000001E-2</v>
      </c>
      <c r="H26" s="40" t="s">
        <v>131</v>
      </c>
    </row>
    <row r="27" spans="1:8" x14ac:dyDescent="0.2">
      <c r="A27" s="46">
        <v>21</v>
      </c>
      <c r="B27" s="47" t="s">
        <v>751</v>
      </c>
      <c r="C27" s="47" t="s">
        <v>752</v>
      </c>
      <c r="D27" s="47" t="s">
        <v>229</v>
      </c>
      <c r="E27" s="48">
        <v>145000</v>
      </c>
      <c r="F27" s="49">
        <v>6124.8</v>
      </c>
      <c r="G27" s="50">
        <v>2.0410899999999999E-2</v>
      </c>
      <c r="H27" s="40" t="s">
        <v>131</v>
      </c>
    </row>
    <row r="28" spans="1:8" x14ac:dyDescent="0.2">
      <c r="A28" s="46">
        <v>22</v>
      </c>
      <c r="B28" s="47" t="s">
        <v>745</v>
      </c>
      <c r="C28" s="47" t="s">
        <v>746</v>
      </c>
      <c r="D28" s="47" t="s">
        <v>180</v>
      </c>
      <c r="E28" s="48">
        <v>332646</v>
      </c>
      <c r="F28" s="49">
        <v>6087.7544459999999</v>
      </c>
      <c r="G28" s="50">
        <v>2.028744E-2</v>
      </c>
      <c r="H28" s="40" t="s">
        <v>131</v>
      </c>
    </row>
    <row r="29" spans="1:8" x14ac:dyDescent="0.2">
      <c r="A29" s="46">
        <v>23</v>
      </c>
      <c r="B29" s="47" t="s">
        <v>749</v>
      </c>
      <c r="C29" s="47" t="s">
        <v>750</v>
      </c>
      <c r="D29" s="47" t="s">
        <v>43</v>
      </c>
      <c r="E29" s="48">
        <v>272519</v>
      </c>
      <c r="F29" s="49">
        <v>5845.2600309999998</v>
      </c>
      <c r="G29" s="50">
        <v>1.947933E-2</v>
      </c>
      <c r="H29" s="40" t="s">
        <v>131</v>
      </c>
    </row>
    <row r="30" spans="1:8" x14ac:dyDescent="0.2">
      <c r="A30" s="46">
        <v>24</v>
      </c>
      <c r="B30" s="47" t="s">
        <v>304</v>
      </c>
      <c r="C30" s="47" t="s">
        <v>305</v>
      </c>
      <c r="D30" s="47" t="s">
        <v>185</v>
      </c>
      <c r="E30" s="48">
        <v>202732</v>
      </c>
      <c r="F30" s="49">
        <v>5625.8130000000001</v>
      </c>
      <c r="G30" s="50">
        <v>1.8748020000000001E-2</v>
      </c>
      <c r="H30" s="40" t="s">
        <v>131</v>
      </c>
    </row>
    <row r="31" spans="1:8" x14ac:dyDescent="0.2">
      <c r="A31" s="46">
        <v>25</v>
      </c>
      <c r="B31" s="47" t="s">
        <v>659</v>
      </c>
      <c r="C31" s="47" t="s">
        <v>660</v>
      </c>
      <c r="D31" s="47" t="s">
        <v>222</v>
      </c>
      <c r="E31" s="48">
        <v>725380</v>
      </c>
      <c r="F31" s="49">
        <v>4745.7986499999997</v>
      </c>
      <c r="G31" s="50">
        <v>1.5815369999999999E-2</v>
      </c>
      <c r="H31" s="40" t="s">
        <v>131</v>
      </c>
    </row>
    <row r="32" spans="1:8" x14ac:dyDescent="0.2">
      <c r="A32" s="46">
        <v>26</v>
      </c>
      <c r="B32" s="47" t="s">
        <v>220</v>
      </c>
      <c r="C32" s="47" t="s">
        <v>221</v>
      </c>
      <c r="D32" s="47" t="s">
        <v>222</v>
      </c>
      <c r="E32" s="48">
        <v>1051538</v>
      </c>
      <c r="F32" s="49">
        <v>4495.3249500000002</v>
      </c>
      <c r="G32" s="50">
        <v>1.498067E-2</v>
      </c>
      <c r="H32" s="40" t="s">
        <v>131</v>
      </c>
    </row>
    <row r="33" spans="1:8" x14ac:dyDescent="0.2">
      <c r="A33" s="46">
        <v>27</v>
      </c>
      <c r="B33" s="47" t="s">
        <v>495</v>
      </c>
      <c r="C33" s="47" t="s">
        <v>496</v>
      </c>
      <c r="D33" s="47" t="s">
        <v>205</v>
      </c>
      <c r="E33" s="48">
        <v>235254</v>
      </c>
      <c r="F33" s="49">
        <v>4232.6899679999997</v>
      </c>
      <c r="G33" s="50">
        <v>1.410544E-2</v>
      </c>
      <c r="H33" s="40" t="s">
        <v>131</v>
      </c>
    </row>
    <row r="34" spans="1:8" x14ac:dyDescent="0.2">
      <c r="A34" s="46">
        <v>28</v>
      </c>
      <c r="B34" s="47" t="s">
        <v>289</v>
      </c>
      <c r="C34" s="47" t="s">
        <v>290</v>
      </c>
      <c r="D34" s="47" t="s">
        <v>229</v>
      </c>
      <c r="E34" s="48">
        <v>1598239</v>
      </c>
      <c r="F34" s="49">
        <v>4121.858381</v>
      </c>
      <c r="G34" s="50">
        <v>1.3736089999999999E-2</v>
      </c>
      <c r="H34" s="40" t="s">
        <v>131</v>
      </c>
    </row>
    <row r="35" spans="1:8" x14ac:dyDescent="0.2">
      <c r="A35" s="46">
        <v>29</v>
      </c>
      <c r="B35" s="47" t="s">
        <v>489</v>
      </c>
      <c r="C35" s="47" t="s">
        <v>490</v>
      </c>
      <c r="D35" s="47" t="s">
        <v>190</v>
      </c>
      <c r="E35" s="48">
        <v>319989</v>
      </c>
      <c r="F35" s="49">
        <v>3770.750376</v>
      </c>
      <c r="G35" s="50">
        <v>1.2566030000000001E-2</v>
      </c>
      <c r="H35" s="40" t="s">
        <v>131</v>
      </c>
    </row>
    <row r="36" spans="1:8" x14ac:dyDescent="0.2">
      <c r="A36" s="46">
        <v>30</v>
      </c>
      <c r="B36" s="47" t="s">
        <v>480</v>
      </c>
      <c r="C36" s="47" t="s">
        <v>481</v>
      </c>
      <c r="D36" s="47" t="s">
        <v>200</v>
      </c>
      <c r="E36" s="48">
        <v>285965</v>
      </c>
      <c r="F36" s="49">
        <v>3385.2536700000001</v>
      </c>
      <c r="G36" s="50">
        <v>1.1281360000000001E-2</v>
      </c>
      <c r="H36" s="40" t="s">
        <v>131</v>
      </c>
    </row>
    <row r="37" spans="1:8" x14ac:dyDescent="0.2">
      <c r="A37" s="46">
        <v>31</v>
      </c>
      <c r="B37" s="47" t="s">
        <v>877</v>
      </c>
      <c r="C37" s="47" t="s">
        <v>878</v>
      </c>
      <c r="D37" s="47" t="s">
        <v>180</v>
      </c>
      <c r="E37" s="48">
        <v>176888</v>
      </c>
      <c r="F37" s="49">
        <v>3170.1867360000001</v>
      </c>
      <c r="G37" s="50">
        <v>1.056465E-2</v>
      </c>
      <c r="H37" s="40" t="s">
        <v>131</v>
      </c>
    </row>
    <row r="38" spans="1:8" x14ac:dyDescent="0.2">
      <c r="A38" s="46">
        <v>32</v>
      </c>
      <c r="B38" s="47" t="s">
        <v>340</v>
      </c>
      <c r="C38" s="47" t="s">
        <v>341</v>
      </c>
      <c r="D38" s="47" t="s">
        <v>48</v>
      </c>
      <c r="E38" s="48">
        <v>1168476</v>
      </c>
      <c r="F38" s="49">
        <v>3137.35806</v>
      </c>
      <c r="G38" s="50">
        <v>1.0455249999999999E-2</v>
      </c>
      <c r="H38" s="40" t="s">
        <v>131</v>
      </c>
    </row>
    <row r="39" spans="1:8" x14ac:dyDescent="0.2">
      <c r="A39" s="46">
        <v>33</v>
      </c>
      <c r="B39" s="47" t="s">
        <v>295</v>
      </c>
      <c r="C39" s="47" t="s">
        <v>296</v>
      </c>
      <c r="D39" s="47" t="s">
        <v>229</v>
      </c>
      <c r="E39" s="48">
        <v>235000</v>
      </c>
      <c r="F39" s="49">
        <v>2338.25</v>
      </c>
      <c r="G39" s="50">
        <v>7.7922199999999999E-3</v>
      </c>
      <c r="H39" s="40" t="s">
        <v>131</v>
      </c>
    </row>
    <row r="40" spans="1:8" x14ac:dyDescent="0.2">
      <c r="A40" s="46">
        <v>34</v>
      </c>
      <c r="B40" s="47" t="s">
        <v>829</v>
      </c>
      <c r="C40" s="47" t="s">
        <v>830</v>
      </c>
      <c r="D40" s="47" t="s">
        <v>240</v>
      </c>
      <c r="E40" s="48">
        <v>32414</v>
      </c>
      <c r="F40" s="49">
        <v>2326.3527800000002</v>
      </c>
      <c r="G40" s="50">
        <v>7.7525700000000003E-3</v>
      </c>
      <c r="H40" s="40" t="s">
        <v>131</v>
      </c>
    </row>
    <row r="41" spans="1:8" x14ac:dyDescent="0.2">
      <c r="A41" s="46">
        <v>35</v>
      </c>
      <c r="B41" s="47" t="s">
        <v>493</v>
      </c>
      <c r="C41" s="47" t="s">
        <v>494</v>
      </c>
      <c r="D41" s="47" t="s">
        <v>240</v>
      </c>
      <c r="E41" s="48">
        <v>11785</v>
      </c>
      <c r="F41" s="49">
        <v>1547.01695</v>
      </c>
      <c r="G41" s="50">
        <v>5.1554299999999999E-3</v>
      </c>
      <c r="H41" s="40" t="s">
        <v>131</v>
      </c>
    </row>
    <row r="42" spans="1:8" x14ac:dyDescent="0.2">
      <c r="A42" s="46">
        <v>36</v>
      </c>
      <c r="B42" s="47" t="s">
        <v>58</v>
      </c>
      <c r="C42" s="47" t="s">
        <v>59</v>
      </c>
      <c r="D42" s="47" t="s">
        <v>19</v>
      </c>
      <c r="E42" s="48">
        <v>507741</v>
      </c>
      <c r="F42" s="49">
        <v>1513.5759210000001</v>
      </c>
      <c r="G42" s="50">
        <v>5.0439899999999999E-3</v>
      </c>
      <c r="H42" s="40" t="s">
        <v>131</v>
      </c>
    </row>
    <row r="43" spans="1:8" x14ac:dyDescent="0.2">
      <c r="A43" s="46">
        <v>37</v>
      </c>
      <c r="B43" s="47" t="s">
        <v>71</v>
      </c>
      <c r="C43" s="47" t="s">
        <v>72</v>
      </c>
      <c r="D43" s="47" t="s">
        <v>38</v>
      </c>
      <c r="E43" s="48">
        <v>19444</v>
      </c>
      <c r="F43" s="49">
        <v>1143.50164</v>
      </c>
      <c r="G43" s="50">
        <v>3.8107200000000001E-3</v>
      </c>
      <c r="H43" s="40" t="s">
        <v>131</v>
      </c>
    </row>
    <row r="44" spans="1:8" x14ac:dyDescent="0.2">
      <c r="A44" s="46">
        <v>38</v>
      </c>
      <c r="B44" s="47" t="s">
        <v>257</v>
      </c>
      <c r="C44" s="47" t="s">
        <v>258</v>
      </c>
      <c r="D44" s="47" t="s">
        <v>115</v>
      </c>
      <c r="E44" s="48">
        <v>2000</v>
      </c>
      <c r="F44" s="49">
        <v>30.478000000000002</v>
      </c>
      <c r="G44" s="50">
        <v>1.0157000000000001E-4</v>
      </c>
      <c r="H44" s="40" t="s">
        <v>131</v>
      </c>
    </row>
    <row r="45" spans="1:8" x14ac:dyDescent="0.2">
      <c r="A45" s="51"/>
      <c r="B45" s="51"/>
      <c r="C45" s="52" t="s">
        <v>130</v>
      </c>
      <c r="D45" s="51"/>
      <c r="E45" s="51" t="s">
        <v>131</v>
      </c>
      <c r="F45" s="53">
        <v>290868.73590550001</v>
      </c>
      <c r="G45" s="54">
        <v>0.96932003</v>
      </c>
      <c r="H45" s="40" t="s">
        <v>131</v>
      </c>
    </row>
    <row r="46" spans="1:8" x14ac:dyDescent="0.2">
      <c r="A46" s="51"/>
      <c r="B46" s="51"/>
      <c r="C46" s="55"/>
      <c r="D46" s="51"/>
      <c r="E46" s="51"/>
      <c r="F46" s="56"/>
      <c r="G46" s="56"/>
      <c r="H46" s="40" t="s">
        <v>131</v>
      </c>
    </row>
    <row r="47" spans="1:8" x14ac:dyDescent="0.2">
      <c r="A47" s="51"/>
      <c r="B47" s="51"/>
      <c r="C47" s="52" t="s">
        <v>132</v>
      </c>
      <c r="D47" s="51"/>
      <c r="E47" s="51"/>
      <c r="F47" s="51"/>
      <c r="G47" s="51"/>
      <c r="H47" s="40" t="s">
        <v>131</v>
      </c>
    </row>
    <row r="48" spans="1:8" x14ac:dyDescent="0.2">
      <c r="A48" s="51"/>
      <c r="B48" s="51"/>
      <c r="C48" s="52" t="s">
        <v>130</v>
      </c>
      <c r="D48" s="51"/>
      <c r="E48" s="51" t="s">
        <v>131</v>
      </c>
      <c r="F48" s="57" t="s">
        <v>133</v>
      </c>
      <c r="G48" s="54">
        <v>0</v>
      </c>
      <c r="H48" s="40" t="s">
        <v>131</v>
      </c>
    </row>
    <row r="49" spans="1:8" x14ac:dyDescent="0.2">
      <c r="A49" s="51"/>
      <c r="B49" s="51"/>
      <c r="C49" s="55"/>
      <c r="D49" s="51"/>
      <c r="E49" s="51"/>
      <c r="F49" s="56"/>
      <c r="G49" s="56"/>
      <c r="H49" s="40" t="s">
        <v>131</v>
      </c>
    </row>
    <row r="50" spans="1:8" x14ac:dyDescent="0.2">
      <c r="A50" s="51"/>
      <c r="B50" s="51"/>
      <c r="C50" s="52" t="s">
        <v>134</v>
      </c>
      <c r="D50" s="51"/>
      <c r="E50" s="51"/>
      <c r="F50" s="51"/>
      <c r="G50" s="51"/>
      <c r="H50" s="40" t="s">
        <v>131</v>
      </c>
    </row>
    <row r="51" spans="1:8" x14ac:dyDescent="0.2">
      <c r="A51" s="51"/>
      <c r="B51" s="51"/>
      <c r="C51" s="52" t="s">
        <v>130</v>
      </c>
      <c r="D51" s="51"/>
      <c r="E51" s="51" t="s">
        <v>131</v>
      </c>
      <c r="F51" s="57" t="s">
        <v>133</v>
      </c>
      <c r="G51" s="54">
        <v>0</v>
      </c>
      <c r="H51" s="40" t="s">
        <v>131</v>
      </c>
    </row>
    <row r="52" spans="1:8" x14ac:dyDescent="0.2">
      <c r="A52" s="51"/>
      <c r="B52" s="51"/>
      <c r="C52" s="55"/>
      <c r="D52" s="51"/>
      <c r="E52" s="51"/>
      <c r="F52" s="56"/>
      <c r="G52" s="56"/>
      <c r="H52" s="40" t="s">
        <v>131</v>
      </c>
    </row>
    <row r="53" spans="1:8" x14ac:dyDescent="0.2">
      <c r="A53" s="51"/>
      <c r="B53" s="51"/>
      <c r="C53" s="52" t="s">
        <v>135</v>
      </c>
      <c r="D53" s="51"/>
      <c r="E53" s="51"/>
      <c r="F53" s="51"/>
      <c r="G53" s="51"/>
      <c r="H53" s="40" t="s">
        <v>131</v>
      </c>
    </row>
    <row r="54" spans="1:8" x14ac:dyDescent="0.2">
      <c r="A54" s="51"/>
      <c r="B54" s="51"/>
      <c r="C54" s="52" t="s">
        <v>130</v>
      </c>
      <c r="D54" s="51"/>
      <c r="E54" s="51" t="s">
        <v>131</v>
      </c>
      <c r="F54" s="57" t="s">
        <v>133</v>
      </c>
      <c r="G54" s="54">
        <v>0</v>
      </c>
      <c r="H54" s="40" t="s">
        <v>131</v>
      </c>
    </row>
    <row r="55" spans="1:8" x14ac:dyDescent="0.2">
      <c r="A55" s="51"/>
      <c r="B55" s="51"/>
      <c r="C55" s="55"/>
      <c r="D55" s="51"/>
      <c r="E55" s="51"/>
      <c r="F55" s="56"/>
      <c r="G55" s="56"/>
      <c r="H55" s="40" t="s">
        <v>131</v>
      </c>
    </row>
    <row r="56" spans="1:8" x14ac:dyDescent="0.2">
      <c r="A56" s="51"/>
      <c r="B56" s="51"/>
      <c r="C56" s="52" t="s">
        <v>136</v>
      </c>
      <c r="D56" s="51"/>
      <c r="E56" s="51"/>
      <c r="F56" s="56"/>
      <c r="G56" s="56"/>
      <c r="H56" s="40" t="s">
        <v>131</v>
      </c>
    </row>
    <row r="57" spans="1:8" x14ac:dyDescent="0.2">
      <c r="A57" s="51"/>
      <c r="B57" s="51"/>
      <c r="C57" s="52" t="s">
        <v>130</v>
      </c>
      <c r="D57" s="51"/>
      <c r="E57" s="51" t="s">
        <v>131</v>
      </c>
      <c r="F57" s="57" t="s">
        <v>133</v>
      </c>
      <c r="G57" s="54">
        <v>0</v>
      </c>
      <c r="H57" s="40" t="s">
        <v>131</v>
      </c>
    </row>
    <row r="58" spans="1:8" x14ac:dyDescent="0.2">
      <c r="A58" s="51"/>
      <c r="B58" s="51"/>
      <c r="C58" s="55"/>
      <c r="D58" s="51"/>
      <c r="E58" s="51"/>
      <c r="F58" s="56"/>
      <c r="G58" s="56"/>
      <c r="H58" s="40" t="s">
        <v>131</v>
      </c>
    </row>
    <row r="59" spans="1:8" x14ac:dyDescent="0.2">
      <c r="A59" s="51"/>
      <c r="B59" s="51"/>
      <c r="C59" s="52" t="s">
        <v>137</v>
      </c>
      <c r="D59" s="51"/>
      <c r="E59" s="51"/>
      <c r="F59" s="56"/>
      <c r="G59" s="56"/>
      <c r="H59" s="40" t="s">
        <v>131</v>
      </c>
    </row>
    <row r="60" spans="1:8" x14ac:dyDescent="0.2">
      <c r="A60" s="51"/>
      <c r="B60" s="51"/>
      <c r="C60" s="52" t="s">
        <v>130</v>
      </c>
      <c r="D60" s="51"/>
      <c r="E60" s="51" t="s">
        <v>131</v>
      </c>
      <c r="F60" s="57" t="s">
        <v>133</v>
      </c>
      <c r="G60" s="54">
        <v>0</v>
      </c>
      <c r="H60" s="40" t="s">
        <v>131</v>
      </c>
    </row>
    <row r="61" spans="1:8" x14ac:dyDescent="0.2">
      <c r="A61" s="51"/>
      <c r="B61" s="51"/>
      <c r="C61" s="55"/>
      <c r="D61" s="51"/>
      <c r="E61" s="51"/>
      <c r="F61" s="56"/>
      <c r="G61" s="56"/>
      <c r="H61" s="40" t="s">
        <v>131</v>
      </c>
    </row>
    <row r="62" spans="1:8" x14ac:dyDescent="0.2">
      <c r="A62" s="51"/>
      <c r="B62" s="51"/>
      <c r="C62" s="52" t="s">
        <v>138</v>
      </c>
      <c r="D62" s="51"/>
      <c r="E62" s="51"/>
      <c r="F62" s="53">
        <v>290868.73590550001</v>
      </c>
      <c r="G62" s="54">
        <v>0.96932003</v>
      </c>
      <c r="H62" s="40" t="s">
        <v>131</v>
      </c>
    </row>
    <row r="63" spans="1:8" x14ac:dyDescent="0.2">
      <c r="A63" s="51"/>
      <c r="B63" s="51"/>
      <c r="C63" s="55"/>
      <c r="D63" s="51"/>
      <c r="E63" s="51"/>
      <c r="F63" s="56"/>
      <c r="G63" s="56"/>
      <c r="H63" s="40" t="s">
        <v>131</v>
      </c>
    </row>
    <row r="64" spans="1:8" x14ac:dyDescent="0.2">
      <c r="A64" s="51"/>
      <c r="B64" s="51"/>
      <c r="C64" s="52" t="s">
        <v>139</v>
      </c>
      <c r="D64" s="51"/>
      <c r="E64" s="51"/>
      <c r="F64" s="56"/>
      <c r="G64" s="56"/>
      <c r="H64" s="40" t="s">
        <v>131</v>
      </c>
    </row>
    <row r="65" spans="1:8" x14ac:dyDescent="0.2">
      <c r="A65" s="51"/>
      <c r="B65" s="51"/>
      <c r="C65" s="52" t="s">
        <v>10</v>
      </c>
      <c r="D65" s="51"/>
      <c r="E65" s="51"/>
      <c r="F65" s="56"/>
      <c r="G65" s="56"/>
      <c r="H65" s="40" t="s">
        <v>131</v>
      </c>
    </row>
    <row r="66" spans="1:8" x14ac:dyDescent="0.2">
      <c r="A66" s="51"/>
      <c r="B66" s="51"/>
      <c r="C66" s="52" t="s">
        <v>130</v>
      </c>
      <c r="D66" s="51"/>
      <c r="E66" s="51" t="s">
        <v>131</v>
      </c>
      <c r="F66" s="57" t="s">
        <v>133</v>
      </c>
      <c r="G66" s="54">
        <v>0</v>
      </c>
      <c r="H66" s="40" t="s">
        <v>131</v>
      </c>
    </row>
    <row r="67" spans="1:8" x14ac:dyDescent="0.2">
      <c r="A67" s="51"/>
      <c r="B67" s="51"/>
      <c r="C67" s="55"/>
      <c r="D67" s="51"/>
      <c r="E67" s="51"/>
      <c r="F67" s="56"/>
      <c r="G67" s="56"/>
      <c r="H67" s="40" t="s">
        <v>131</v>
      </c>
    </row>
    <row r="68" spans="1:8" x14ac:dyDescent="0.2">
      <c r="A68" s="51"/>
      <c r="B68" s="51"/>
      <c r="C68" s="52" t="s">
        <v>140</v>
      </c>
      <c r="D68" s="51"/>
      <c r="E68" s="51"/>
      <c r="F68" s="51"/>
      <c r="G68" s="51"/>
      <c r="H68" s="40" t="s">
        <v>131</v>
      </c>
    </row>
    <row r="69" spans="1:8" x14ac:dyDescent="0.2">
      <c r="A69" s="51"/>
      <c r="B69" s="51"/>
      <c r="C69" s="52" t="s">
        <v>130</v>
      </c>
      <c r="D69" s="51"/>
      <c r="E69" s="51" t="s">
        <v>131</v>
      </c>
      <c r="F69" s="57" t="s">
        <v>133</v>
      </c>
      <c r="G69" s="54">
        <v>0</v>
      </c>
      <c r="H69" s="40" t="s">
        <v>131</v>
      </c>
    </row>
    <row r="70" spans="1:8" x14ac:dyDescent="0.2">
      <c r="A70" s="51"/>
      <c r="B70" s="51"/>
      <c r="C70" s="55"/>
      <c r="D70" s="51"/>
      <c r="E70" s="51"/>
      <c r="F70" s="56"/>
      <c r="G70" s="56"/>
      <c r="H70" s="40" t="s">
        <v>131</v>
      </c>
    </row>
    <row r="71" spans="1:8" x14ac:dyDescent="0.2">
      <c r="A71" s="51"/>
      <c r="B71" s="51"/>
      <c r="C71" s="52" t="s">
        <v>141</v>
      </c>
      <c r="D71" s="51"/>
      <c r="E71" s="51"/>
      <c r="F71" s="51"/>
      <c r="G71" s="51"/>
      <c r="H71" s="40"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142</v>
      </c>
      <c r="D74" s="51"/>
      <c r="E74" s="51"/>
      <c r="F74" s="56"/>
      <c r="G74" s="56"/>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143</v>
      </c>
      <c r="D77" s="51"/>
      <c r="E77" s="51"/>
      <c r="F77" s="53">
        <v>0</v>
      </c>
      <c r="G77" s="54">
        <v>0</v>
      </c>
      <c r="H77" s="40" t="s">
        <v>131</v>
      </c>
    </row>
    <row r="78" spans="1:8" x14ac:dyDescent="0.2">
      <c r="A78" s="51"/>
      <c r="B78" s="51"/>
      <c r="C78" s="55"/>
      <c r="D78" s="51"/>
      <c r="E78" s="51"/>
      <c r="F78" s="56"/>
      <c r="G78" s="56"/>
      <c r="H78" s="40" t="s">
        <v>131</v>
      </c>
    </row>
    <row r="79" spans="1:8" x14ac:dyDescent="0.2">
      <c r="A79" s="51"/>
      <c r="B79" s="51"/>
      <c r="C79" s="52" t="s">
        <v>144</v>
      </c>
      <c r="D79" s="51"/>
      <c r="E79" s="51"/>
      <c r="F79" s="56"/>
      <c r="G79" s="56"/>
      <c r="H79" s="40" t="s">
        <v>131</v>
      </c>
    </row>
    <row r="80" spans="1:8" x14ac:dyDescent="0.2">
      <c r="A80" s="51"/>
      <c r="B80" s="51"/>
      <c r="C80" s="52" t="s">
        <v>145</v>
      </c>
      <c r="D80" s="51"/>
      <c r="E80" s="51"/>
      <c r="F80" s="56"/>
      <c r="G80" s="56"/>
      <c r="H80" s="40" t="s">
        <v>131</v>
      </c>
    </row>
    <row r="81" spans="1:8" x14ac:dyDescent="0.2">
      <c r="A81" s="51"/>
      <c r="B81" s="51"/>
      <c r="C81" s="52" t="s">
        <v>130</v>
      </c>
      <c r="D81" s="51"/>
      <c r="E81" s="51" t="s">
        <v>131</v>
      </c>
      <c r="F81" s="57" t="s">
        <v>133</v>
      </c>
      <c r="G81" s="54">
        <v>0</v>
      </c>
      <c r="H81" s="40" t="s">
        <v>131</v>
      </c>
    </row>
    <row r="82" spans="1:8" x14ac:dyDescent="0.2">
      <c r="A82" s="51"/>
      <c r="B82" s="51"/>
      <c r="C82" s="55"/>
      <c r="D82" s="51"/>
      <c r="E82" s="51"/>
      <c r="F82" s="56"/>
      <c r="G82" s="56"/>
      <c r="H82" s="40" t="s">
        <v>131</v>
      </c>
    </row>
    <row r="83" spans="1:8" x14ac:dyDescent="0.2">
      <c r="A83" s="51"/>
      <c r="B83" s="51"/>
      <c r="C83" s="52" t="s">
        <v>146</v>
      </c>
      <c r="D83" s="51"/>
      <c r="E83" s="51"/>
      <c r="F83" s="56"/>
      <c r="G83" s="56"/>
      <c r="H83" s="40" t="s">
        <v>131</v>
      </c>
    </row>
    <row r="84" spans="1:8" x14ac:dyDescent="0.2">
      <c r="A84" s="51"/>
      <c r="B84" s="51"/>
      <c r="C84" s="52" t="s">
        <v>130</v>
      </c>
      <c r="D84" s="51"/>
      <c r="E84" s="51" t="s">
        <v>131</v>
      </c>
      <c r="F84" s="57" t="s">
        <v>133</v>
      </c>
      <c r="G84" s="54">
        <v>0</v>
      </c>
      <c r="H84" s="40" t="s">
        <v>131</v>
      </c>
    </row>
    <row r="85" spans="1:8" x14ac:dyDescent="0.2">
      <c r="A85" s="51"/>
      <c r="B85" s="51"/>
      <c r="C85" s="55"/>
      <c r="D85" s="51"/>
      <c r="E85" s="51"/>
      <c r="F85" s="56"/>
      <c r="G85" s="56"/>
      <c r="H85" s="40" t="s">
        <v>131</v>
      </c>
    </row>
    <row r="86" spans="1:8" x14ac:dyDescent="0.2">
      <c r="A86" s="51"/>
      <c r="B86" s="51"/>
      <c r="C86" s="52" t="s">
        <v>147</v>
      </c>
      <c r="D86" s="51"/>
      <c r="E86" s="51"/>
      <c r="F86" s="56"/>
      <c r="G86" s="56"/>
      <c r="H86" s="40" t="s">
        <v>131</v>
      </c>
    </row>
    <row r="87" spans="1:8" x14ac:dyDescent="0.2">
      <c r="A87" s="51"/>
      <c r="B87" s="51"/>
      <c r="C87" s="52" t="s">
        <v>130</v>
      </c>
      <c r="D87" s="51"/>
      <c r="E87" s="51" t="s">
        <v>131</v>
      </c>
      <c r="F87" s="57" t="s">
        <v>133</v>
      </c>
      <c r="G87" s="54">
        <v>0</v>
      </c>
      <c r="H87" s="40" t="s">
        <v>131</v>
      </c>
    </row>
    <row r="88" spans="1:8" x14ac:dyDescent="0.2">
      <c r="A88" s="51"/>
      <c r="B88" s="51"/>
      <c r="C88" s="55"/>
      <c r="D88" s="51"/>
      <c r="E88" s="51"/>
      <c r="F88" s="56"/>
      <c r="G88" s="56"/>
      <c r="H88" s="40" t="s">
        <v>131</v>
      </c>
    </row>
    <row r="89" spans="1:8" x14ac:dyDescent="0.2">
      <c r="A89" s="51"/>
      <c r="B89" s="51"/>
      <c r="C89" s="52" t="s">
        <v>148</v>
      </c>
      <c r="D89" s="51"/>
      <c r="E89" s="51"/>
      <c r="F89" s="56"/>
      <c r="G89" s="56"/>
      <c r="H89" s="40" t="s">
        <v>131</v>
      </c>
    </row>
    <row r="90" spans="1:8" x14ac:dyDescent="0.2">
      <c r="A90" s="46">
        <v>1</v>
      </c>
      <c r="B90" s="47"/>
      <c r="C90" s="47" t="s">
        <v>149</v>
      </c>
      <c r="D90" s="47"/>
      <c r="E90" s="58"/>
      <c r="F90" s="49">
        <v>8008.1740850249998</v>
      </c>
      <c r="G90" s="50">
        <v>2.6687240000000001E-2</v>
      </c>
      <c r="H90" s="40">
        <v>5.32</v>
      </c>
    </row>
    <row r="91" spans="1:8" x14ac:dyDescent="0.2">
      <c r="A91" s="51"/>
      <c r="B91" s="51"/>
      <c r="C91" s="52" t="s">
        <v>130</v>
      </c>
      <c r="D91" s="51"/>
      <c r="E91" s="51" t="s">
        <v>131</v>
      </c>
      <c r="F91" s="53">
        <v>8008.1740850249998</v>
      </c>
      <c r="G91" s="54">
        <v>2.6687240000000001E-2</v>
      </c>
      <c r="H91" s="40" t="s">
        <v>131</v>
      </c>
    </row>
    <row r="92" spans="1:8" x14ac:dyDescent="0.2">
      <c r="A92" s="51"/>
      <c r="B92" s="51"/>
      <c r="C92" s="55"/>
      <c r="D92" s="51"/>
      <c r="E92" s="51"/>
      <c r="F92" s="56"/>
      <c r="G92" s="56"/>
      <c r="H92" s="40" t="s">
        <v>131</v>
      </c>
    </row>
    <row r="93" spans="1:8" x14ac:dyDescent="0.2">
      <c r="A93" s="51"/>
      <c r="B93" s="51"/>
      <c r="C93" s="52" t="s">
        <v>150</v>
      </c>
      <c r="D93" s="51"/>
      <c r="E93" s="51"/>
      <c r="F93" s="53">
        <v>8008.1740850249998</v>
      </c>
      <c r="G93" s="54">
        <v>2.6687240000000001E-2</v>
      </c>
      <c r="H93" s="40" t="s">
        <v>131</v>
      </c>
    </row>
    <row r="94" spans="1:8" x14ac:dyDescent="0.2">
      <c r="A94" s="51"/>
      <c r="B94" s="51"/>
      <c r="C94" s="56"/>
      <c r="D94" s="51"/>
      <c r="E94" s="51"/>
      <c r="F94" s="51"/>
      <c r="G94" s="51"/>
      <c r="H94" s="40" t="s">
        <v>131</v>
      </c>
    </row>
    <row r="95" spans="1:8" x14ac:dyDescent="0.2">
      <c r="A95" s="51"/>
      <c r="B95" s="51"/>
      <c r="C95" s="52" t="s">
        <v>151</v>
      </c>
      <c r="D95" s="51"/>
      <c r="E95" s="51"/>
      <c r="F95" s="51"/>
      <c r="G95" s="51"/>
      <c r="H95" s="40" t="s">
        <v>131</v>
      </c>
    </row>
    <row r="96" spans="1:8" x14ac:dyDescent="0.2">
      <c r="A96" s="51"/>
      <c r="B96" s="51"/>
      <c r="C96" s="52" t="s">
        <v>152</v>
      </c>
      <c r="D96" s="51"/>
      <c r="E96" s="51"/>
      <c r="F96" s="51"/>
      <c r="G96" s="51"/>
      <c r="H96" s="40" t="s">
        <v>131</v>
      </c>
    </row>
    <row r="97" spans="1:17" x14ac:dyDescent="0.2">
      <c r="A97" s="51"/>
      <c r="B97" s="51"/>
      <c r="C97" s="52" t="s">
        <v>130</v>
      </c>
      <c r="D97" s="51"/>
      <c r="E97" s="51" t="s">
        <v>131</v>
      </c>
      <c r="F97" s="57" t="s">
        <v>133</v>
      </c>
      <c r="G97" s="54">
        <v>0</v>
      </c>
      <c r="H97" s="40" t="s">
        <v>131</v>
      </c>
    </row>
    <row r="98" spans="1:17" x14ac:dyDescent="0.2">
      <c r="A98" s="51"/>
      <c r="B98" s="51"/>
      <c r="C98" s="55"/>
      <c r="D98" s="51"/>
      <c r="E98" s="51"/>
      <c r="F98" s="56"/>
      <c r="G98" s="56"/>
      <c r="H98" s="40" t="s">
        <v>131</v>
      </c>
    </row>
    <row r="99" spans="1:17" x14ac:dyDescent="0.2">
      <c r="A99" s="51"/>
      <c r="B99" s="51"/>
      <c r="C99" s="52" t="s">
        <v>153</v>
      </c>
      <c r="D99" s="51"/>
      <c r="E99" s="51"/>
      <c r="F99" s="51"/>
      <c r="G99" s="51"/>
      <c r="H99" s="40" t="s">
        <v>131</v>
      </c>
    </row>
    <row r="100" spans="1:17" x14ac:dyDescent="0.2">
      <c r="A100" s="51"/>
      <c r="B100" s="51"/>
      <c r="C100" s="52" t="s">
        <v>154</v>
      </c>
      <c r="D100" s="51"/>
      <c r="E100" s="51"/>
      <c r="F100" s="51"/>
      <c r="G100" s="51"/>
      <c r="H100" s="40" t="s">
        <v>131</v>
      </c>
    </row>
    <row r="101" spans="1:17" x14ac:dyDescent="0.2">
      <c r="A101" s="51"/>
      <c r="B101" s="51"/>
      <c r="C101" s="52" t="s">
        <v>130</v>
      </c>
      <c r="D101" s="51"/>
      <c r="E101" s="51" t="s">
        <v>131</v>
      </c>
      <c r="F101" s="57" t="s">
        <v>133</v>
      </c>
      <c r="G101" s="54">
        <v>0</v>
      </c>
      <c r="H101" s="40" t="s">
        <v>131</v>
      </c>
    </row>
    <row r="102" spans="1:17" x14ac:dyDescent="0.2">
      <c r="A102" s="51"/>
      <c r="B102" s="51"/>
      <c r="C102" s="55"/>
      <c r="D102" s="51"/>
      <c r="E102" s="51"/>
      <c r="F102" s="56"/>
      <c r="G102" s="56"/>
      <c r="H102" s="40" t="s">
        <v>131</v>
      </c>
    </row>
    <row r="103" spans="1:17" x14ac:dyDescent="0.2">
      <c r="A103" s="51"/>
      <c r="B103" s="51"/>
      <c r="C103" s="52" t="s">
        <v>155</v>
      </c>
      <c r="D103" s="51"/>
      <c r="E103" s="51"/>
      <c r="F103" s="56"/>
      <c r="G103" s="56"/>
      <c r="H103" s="40" t="s">
        <v>131</v>
      </c>
    </row>
    <row r="104" spans="1:17" x14ac:dyDescent="0.2">
      <c r="A104" s="51"/>
      <c r="B104" s="51"/>
      <c r="C104" s="52" t="s">
        <v>130</v>
      </c>
      <c r="D104" s="51"/>
      <c r="E104" s="51" t="s">
        <v>131</v>
      </c>
      <c r="F104" s="57" t="s">
        <v>133</v>
      </c>
      <c r="G104" s="54">
        <v>0</v>
      </c>
      <c r="H104" s="40" t="s">
        <v>131</v>
      </c>
    </row>
    <row r="105" spans="1:17" x14ac:dyDescent="0.2">
      <c r="A105" s="51"/>
      <c r="B105" s="51"/>
      <c r="C105" s="55"/>
      <c r="D105" s="51"/>
      <c r="E105" s="51"/>
      <c r="F105" s="56"/>
      <c r="G105" s="56"/>
      <c r="H105" s="40" t="s">
        <v>131</v>
      </c>
    </row>
    <row r="106" spans="1:17" x14ac:dyDescent="0.2">
      <c r="A106" s="58"/>
      <c r="B106" s="47"/>
      <c r="C106" s="47" t="s">
        <v>156</v>
      </c>
      <c r="D106" s="47"/>
      <c r="E106" s="58"/>
      <c r="F106" s="49">
        <v>1198.12480024</v>
      </c>
      <c r="G106" s="50">
        <v>3.9927499999999998E-3</v>
      </c>
      <c r="H106" s="40" t="s">
        <v>131</v>
      </c>
    </row>
    <row r="107" spans="1:17" x14ac:dyDescent="0.2">
      <c r="A107" s="55"/>
      <c r="B107" s="55"/>
      <c r="C107" s="52" t="s">
        <v>157</v>
      </c>
      <c r="D107" s="56"/>
      <c r="E107" s="56"/>
      <c r="F107" s="53">
        <v>300075.03479076503</v>
      </c>
      <c r="G107" s="59">
        <v>1.0000000200000001</v>
      </c>
      <c r="H107" s="40" t="s">
        <v>131</v>
      </c>
    </row>
    <row r="108" spans="1:17" x14ac:dyDescent="0.2">
      <c r="A108" s="60"/>
      <c r="B108" s="60"/>
      <c r="C108" s="61"/>
      <c r="D108" s="62"/>
      <c r="E108" s="62"/>
      <c r="F108" s="63"/>
      <c r="G108" s="64"/>
      <c r="H108" s="65"/>
    </row>
    <row r="109" spans="1:17" x14ac:dyDescent="0.2">
      <c r="A109" s="60"/>
      <c r="B109" s="259" t="s">
        <v>933</v>
      </c>
      <c r="C109" s="259"/>
      <c r="D109" s="259"/>
      <c r="E109" s="259"/>
      <c r="F109" s="259"/>
      <c r="G109" s="259"/>
      <c r="H109" s="259"/>
      <c r="J109" s="67"/>
    </row>
    <row r="110" spans="1:17" x14ac:dyDescent="0.2">
      <c r="A110" s="60"/>
      <c r="B110" s="259" t="s">
        <v>934</v>
      </c>
      <c r="C110" s="259"/>
      <c r="D110" s="259"/>
      <c r="E110" s="259"/>
      <c r="F110" s="259"/>
      <c r="G110" s="259"/>
      <c r="H110" s="259"/>
      <c r="J110" s="67"/>
    </row>
    <row r="111" spans="1:17" x14ac:dyDescent="0.2">
      <c r="A111" s="60"/>
      <c r="B111" s="259" t="s">
        <v>935</v>
      </c>
      <c r="C111" s="259"/>
      <c r="D111" s="259"/>
      <c r="E111" s="259"/>
      <c r="F111" s="259"/>
      <c r="G111" s="259"/>
      <c r="H111" s="259"/>
      <c r="J111" s="67"/>
    </row>
    <row r="112" spans="1:17" s="69" customFormat="1" ht="52.5" customHeight="1" x14ac:dyDescent="0.25">
      <c r="A112" s="68"/>
      <c r="B112" s="263" t="s">
        <v>936</v>
      </c>
      <c r="C112" s="263"/>
      <c r="D112" s="263"/>
      <c r="E112" s="263"/>
      <c r="F112" s="263"/>
      <c r="G112" s="263"/>
      <c r="H112" s="263"/>
      <c r="I112"/>
      <c r="J112" s="67"/>
      <c r="K112"/>
      <c r="L112"/>
      <c r="M112"/>
      <c r="N112"/>
      <c r="O112"/>
      <c r="P112"/>
      <c r="Q112"/>
    </row>
    <row r="113" spans="1:10" x14ac:dyDescent="0.2">
      <c r="A113" s="60"/>
      <c r="B113" s="259" t="s">
        <v>937</v>
      </c>
      <c r="C113" s="259"/>
      <c r="D113" s="259"/>
      <c r="E113" s="259"/>
      <c r="F113" s="259"/>
      <c r="G113" s="259"/>
      <c r="H113" s="259"/>
      <c r="J113" s="67"/>
    </row>
    <row r="114" spans="1:10" x14ac:dyDescent="0.2">
      <c r="A114" s="60"/>
      <c r="B114" s="60"/>
      <c r="C114" s="60"/>
      <c r="D114" s="62"/>
      <c r="E114" s="62"/>
      <c r="F114" s="62"/>
      <c r="G114" s="62"/>
    </row>
    <row r="115" spans="1:10" x14ac:dyDescent="0.2">
      <c r="A115" s="60"/>
      <c r="B115" s="260" t="s">
        <v>158</v>
      </c>
      <c r="C115" s="261"/>
      <c r="D115" s="262"/>
      <c r="E115" s="70"/>
      <c r="F115" s="62"/>
      <c r="G115" s="62"/>
    </row>
    <row r="116" spans="1:10" ht="27.75" customHeight="1" x14ac:dyDescent="0.2">
      <c r="A116" s="60"/>
      <c r="B116" s="254" t="s">
        <v>159</v>
      </c>
      <c r="C116" s="255"/>
      <c r="D116" s="71" t="s">
        <v>160</v>
      </c>
      <c r="E116" s="70"/>
      <c r="F116" s="62"/>
      <c r="G116" s="62"/>
    </row>
    <row r="117" spans="1:10" x14ac:dyDescent="0.2">
      <c r="A117" s="60"/>
      <c r="B117" s="254" t="s">
        <v>939</v>
      </c>
      <c r="C117" s="255"/>
      <c r="D117" s="71" t="s">
        <v>160</v>
      </c>
      <c r="E117" s="70"/>
      <c r="F117" s="62"/>
      <c r="G117" s="62"/>
    </row>
    <row r="118" spans="1:10" x14ac:dyDescent="0.2">
      <c r="A118" s="60"/>
      <c r="B118" s="254" t="s">
        <v>161</v>
      </c>
      <c r="C118" s="255"/>
      <c r="D118" s="72" t="s">
        <v>131</v>
      </c>
      <c r="E118" s="70"/>
      <c r="F118" s="62"/>
      <c r="G118" s="62"/>
    </row>
    <row r="119" spans="1:10" x14ac:dyDescent="0.2">
      <c r="A119" s="73"/>
      <c r="B119" s="74" t="s">
        <v>131</v>
      </c>
      <c r="C119" s="74" t="s">
        <v>940</v>
      </c>
      <c r="D119" s="74" t="s">
        <v>162</v>
      </c>
      <c r="E119" s="73"/>
      <c r="F119" s="73"/>
      <c r="G119" s="73"/>
      <c r="H119" s="73"/>
      <c r="J119" s="67"/>
    </row>
    <row r="120" spans="1:10" x14ac:dyDescent="0.2">
      <c r="A120" s="73"/>
      <c r="B120" s="75" t="s">
        <v>163</v>
      </c>
      <c r="C120" s="76">
        <v>46142</v>
      </c>
      <c r="D120" s="76">
        <v>46173</v>
      </c>
      <c r="E120" s="73"/>
      <c r="F120" s="73"/>
      <c r="G120" s="73"/>
      <c r="J120" s="67"/>
    </row>
    <row r="121" spans="1:10" x14ac:dyDescent="0.2">
      <c r="A121" s="77"/>
      <c r="B121" s="78" t="s">
        <v>164</v>
      </c>
      <c r="C121" s="79">
        <v>21.895</v>
      </c>
      <c r="D121" s="79">
        <v>21.636399999999998</v>
      </c>
      <c r="E121" s="77"/>
      <c r="F121" s="80"/>
      <c r="G121" s="81"/>
    </row>
    <row r="122" spans="1:10" x14ac:dyDescent="0.2">
      <c r="A122" s="77"/>
      <c r="B122" s="78" t="s">
        <v>941</v>
      </c>
      <c r="C122" s="79">
        <v>15.8972</v>
      </c>
      <c r="D122" s="79">
        <v>15.7094</v>
      </c>
      <c r="E122" s="77"/>
      <c r="F122" s="80"/>
      <c r="G122" s="81"/>
    </row>
    <row r="123" spans="1:10" x14ac:dyDescent="0.2">
      <c r="A123" s="77"/>
      <c r="B123" s="78" t="s">
        <v>165</v>
      </c>
      <c r="C123" s="79">
        <v>20.194199999999999</v>
      </c>
      <c r="D123" s="79">
        <v>19.934899999999999</v>
      </c>
      <c r="E123" s="77"/>
      <c r="F123" s="80"/>
      <c r="G123" s="81"/>
    </row>
    <row r="124" spans="1:10" x14ac:dyDescent="0.2">
      <c r="A124" s="77"/>
      <c r="B124" s="78" t="s">
        <v>942</v>
      </c>
      <c r="C124" s="79">
        <v>14.6389</v>
      </c>
      <c r="D124" s="79">
        <v>14.450900000000001</v>
      </c>
      <c r="E124" s="77"/>
      <c r="F124" s="80"/>
      <c r="G124" s="81"/>
    </row>
    <row r="125" spans="1:10" x14ac:dyDescent="0.2">
      <c r="A125" s="77"/>
      <c r="B125" s="77"/>
      <c r="C125" s="77"/>
      <c r="D125" s="77"/>
      <c r="E125" s="77"/>
      <c r="F125" s="77"/>
      <c r="G125" s="77"/>
    </row>
    <row r="126" spans="1:10" x14ac:dyDescent="0.2">
      <c r="A126" s="73"/>
      <c r="B126" s="254" t="s">
        <v>943</v>
      </c>
      <c r="C126" s="255"/>
      <c r="D126" s="71" t="s">
        <v>160</v>
      </c>
      <c r="E126" s="73"/>
      <c r="F126" s="73"/>
      <c r="G126" s="73"/>
    </row>
    <row r="127" spans="1:10" x14ac:dyDescent="0.2">
      <c r="A127" s="73"/>
      <c r="B127" s="144"/>
      <c r="C127" s="144"/>
      <c r="D127" s="145"/>
      <c r="E127" s="73"/>
      <c r="F127" s="66"/>
      <c r="G127" s="85"/>
    </row>
    <row r="128" spans="1:10" x14ac:dyDescent="0.2">
      <c r="A128" s="73"/>
      <c r="B128" s="254" t="s">
        <v>167</v>
      </c>
      <c r="C128" s="255"/>
      <c r="D128" s="71" t="s">
        <v>160</v>
      </c>
      <c r="E128" s="83"/>
      <c r="F128" s="73"/>
      <c r="G128" s="73"/>
    </row>
    <row r="129" spans="1:10" x14ac:dyDescent="0.2">
      <c r="A129" s="73"/>
      <c r="B129" s="254" t="s">
        <v>168</v>
      </c>
      <c r="C129" s="255"/>
      <c r="D129" s="71" t="s">
        <v>160</v>
      </c>
      <c r="E129" s="83"/>
      <c r="F129" s="73"/>
      <c r="G129" s="73"/>
    </row>
    <row r="130" spans="1:10" x14ac:dyDescent="0.2">
      <c r="A130" s="73"/>
      <c r="B130" s="254" t="s">
        <v>169</v>
      </c>
      <c r="C130" s="255"/>
      <c r="D130" s="71" t="s">
        <v>160</v>
      </c>
      <c r="E130" s="83"/>
      <c r="F130" s="73"/>
      <c r="G130" s="73"/>
    </row>
    <row r="131" spans="1:10" x14ac:dyDescent="0.2">
      <c r="A131" s="73"/>
      <c r="B131" s="254" t="s">
        <v>170</v>
      </c>
      <c r="C131" s="255"/>
      <c r="D131" s="84">
        <v>0.35883863849632114</v>
      </c>
      <c r="E131" s="73"/>
      <c r="F131" s="66"/>
      <c r="G131" s="85"/>
    </row>
    <row r="133" spans="1:10" x14ac:dyDescent="0.2">
      <c r="B133" s="256" t="s">
        <v>944</v>
      </c>
      <c r="C133" s="256"/>
    </row>
    <row r="135" spans="1:10" ht="153.75" customHeight="1" x14ac:dyDescent="0.2"/>
    <row r="138" spans="1:10" x14ac:dyDescent="0.2">
      <c r="B138" s="86" t="s">
        <v>945</v>
      </c>
      <c r="C138" s="87"/>
      <c r="D138" s="86"/>
    </row>
    <row r="139" spans="1:10" x14ac:dyDescent="0.2">
      <c r="B139" s="86" t="s">
        <v>1106</v>
      </c>
      <c r="D139" s="86"/>
    </row>
    <row r="140" spans="1:10" ht="165" customHeight="1" x14ac:dyDescent="0.2"/>
    <row r="142" spans="1:10" x14ac:dyDescent="0.2">
      <c r="J142" s="37"/>
    </row>
    <row r="145" customFormat="1" x14ac:dyDescent="0.2"/>
    <row r="146" customFormat="1" x14ac:dyDescent="0.2"/>
    <row r="147" customFormat="1" x14ac:dyDescent="0.2"/>
    <row r="148" customFormat="1" x14ac:dyDescent="0.2"/>
  </sheetData>
  <mergeCells count="18">
    <mergeCell ref="B115:D115"/>
    <mergeCell ref="B116:C116"/>
    <mergeCell ref="B128:C128"/>
    <mergeCell ref="B129:C129"/>
    <mergeCell ref="B133:C133"/>
    <mergeCell ref="B131:C131"/>
    <mergeCell ref="A1:H1"/>
    <mergeCell ref="A2:H2"/>
    <mergeCell ref="A3:H3"/>
    <mergeCell ref="B126:C126"/>
    <mergeCell ref="B130:C130"/>
    <mergeCell ref="B109:H109"/>
    <mergeCell ref="B110:H110"/>
    <mergeCell ref="B117:C117"/>
    <mergeCell ref="B118:C118"/>
    <mergeCell ref="B111:H111"/>
    <mergeCell ref="B112:H112"/>
    <mergeCell ref="B113:H113"/>
  </mergeCells>
  <hyperlinks>
    <hyperlink ref="I1" location="Index!B2" display="Index" xr:uid="{215E7ADE-2C56-4799-A5C5-A13181003A5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51BE-0258-457B-B3AF-BEA5C68972F2}">
  <sheetPr>
    <outlinePr summaryBelow="0" summaryRight="0"/>
  </sheetPr>
  <dimension ref="A1:Q147"/>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879</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299</v>
      </c>
      <c r="C7" s="47" t="s">
        <v>300</v>
      </c>
      <c r="D7" s="47" t="s">
        <v>301</v>
      </c>
      <c r="E7" s="48">
        <v>203603</v>
      </c>
      <c r="F7" s="49">
        <v>7163.9751580000002</v>
      </c>
      <c r="G7" s="50">
        <v>4.4939800000000002E-2</v>
      </c>
      <c r="H7" s="40" t="s">
        <v>131</v>
      </c>
    </row>
    <row r="8" spans="1:9" x14ac:dyDescent="0.2">
      <c r="A8" s="46">
        <v>2</v>
      </c>
      <c r="B8" s="47" t="s">
        <v>334</v>
      </c>
      <c r="C8" s="47" t="s">
        <v>335</v>
      </c>
      <c r="D8" s="47" t="s">
        <v>31</v>
      </c>
      <c r="E8" s="48">
        <v>86484</v>
      </c>
      <c r="F8" s="49">
        <v>6814.5067799999997</v>
      </c>
      <c r="G8" s="50">
        <v>4.274758E-2</v>
      </c>
      <c r="H8" s="40" t="s">
        <v>131</v>
      </c>
    </row>
    <row r="9" spans="1:9" x14ac:dyDescent="0.2">
      <c r="A9" s="46">
        <v>3</v>
      </c>
      <c r="B9" s="47" t="s">
        <v>316</v>
      </c>
      <c r="C9" s="47" t="s">
        <v>317</v>
      </c>
      <c r="D9" s="47" t="s">
        <v>200</v>
      </c>
      <c r="E9" s="48">
        <v>66896</v>
      </c>
      <c r="F9" s="49">
        <v>6665.5174399999996</v>
      </c>
      <c r="G9" s="50">
        <v>4.1812969999999998E-2</v>
      </c>
      <c r="H9" s="40" t="s">
        <v>131</v>
      </c>
    </row>
    <row r="10" spans="1:9" x14ac:dyDescent="0.2">
      <c r="A10" s="46">
        <v>4</v>
      </c>
      <c r="B10" s="47" t="s">
        <v>320</v>
      </c>
      <c r="C10" s="47" t="s">
        <v>321</v>
      </c>
      <c r="D10" s="47" t="s">
        <v>229</v>
      </c>
      <c r="E10" s="48">
        <v>2563638</v>
      </c>
      <c r="F10" s="49">
        <v>6423.9641003999996</v>
      </c>
      <c r="G10" s="50">
        <v>4.0297699999999999E-2</v>
      </c>
      <c r="H10" s="40" t="s">
        <v>131</v>
      </c>
    </row>
    <row r="11" spans="1:9" x14ac:dyDescent="0.2">
      <c r="A11" s="46">
        <v>5</v>
      </c>
      <c r="B11" s="47" t="s">
        <v>280</v>
      </c>
      <c r="C11" s="47" t="s">
        <v>281</v>
      </c>
      <c r="D11" s="47" t="s">
        <v>282</v>
      </c>
      <c r="E11" s="48">
        <v>1483506</v>
      </c>
      <c r="F11" s="49">
        <v>6296.7412169999998</v>
      </c>
      <c r="G11" s="50">
        <v>3.9499619999999999E-2</v>
      </c>
      <c r="H11" s="40" t="s">
        <v>131</v>
      </c>
    </row>
    <row r="12" spans="1:9" x14ac:dyDescent="0.2">
      <c r="A12" s="46">
        <v>6</v>
      </c>
      <c r="B12" s="47" t="s">
        <v>314</v>
      </c>
      <c r="C12" s="47" t="s">
        <v>315</v>
      </c>
      <c r="D12" s="47" t="s">
        <v>177</v>
      </c>
      <c r="E12" s="48">
        <v>607582</v>
      </c>
      <c r="F12" s="49">
        <v>5754.7129130000003</v>
      </c>
      <c r="G12" s="50">
        <v>3.6099470000000002E-2</v>
      </c>
      <c r="H12" s="40" t="s">
        <v>131</v>
      </c>
    </row>
    <row r="13" spans="1:9" x14ac:dyDescent="0.2">
      <c r="A13" s="46">
        <v>7</v>
      </c>
      <c r="B13" s="47" t="s">
        <v>191</v>
      </c>
      <c r="C13" s="47" t="s">
        <v>192</v>
      </c>
      <c r="D13" s="47" t="s">
        <v>38</v>
      </c>
      <c r="E13" s="48">
        <v>60191</v>
      </c>
      <c r="F13" s="49">
        <v>5704.6020250000001</v>
      </c>
      <c r="G13" s="50">
        <v>3.5785119999999997E-2</v>
      </c>
      <c r="H13" s="40" t="s">
        <v>131</v>
      </c>
    </row>
    <row r="14" spans="1:9" x14ac:dyDescent="0.2">
      <c r="A14" s="46">
        <v>8</v>
      </c>
      <c r="B14" s="47" t="s">
        <v>90</v>
      </c>
      <c r="C14" s="47" t="s">
        <v>91</v>
      </c>
      <c r="D14" s="47" t="s">
        <v>92</v>
      </c>
      <c r="E14" s="48">
        <v>1250781</v>
      </c>
      <c r="F14" s="49">
        <v>5657.9078534999999</v>
      </c>
      <c r="G14" s="50">
        <v>3.5492200000000002E-2</v>
      </c>
      <c r="H14" s="40" t="s">
        <v>131</v>
      </c>
    </row>
    <row r="15" spans="1:9" x14ac:dyDescent="0.2">
      <c r="A15" s="46">
        <v>9</v>
      </c>
      <c r="B15" s="47" t="s">
        <v>95</v>
      </c>
      <c r="C15" s="47" t="s">
        <v>96</v>
      </c>
      <c r="D15" s="47" t="s">
        <v>92</v>
      </c>
      <c r="E15" s="48">
        <v>124163</v>
      </c>
      <c r="F15" s="49">
        <v>5469.38015</v>
      </c>
      <c r="G15" s="50">
        <v>3.4309569999999998E-2</v>
      </c>
      <c r="H15" s="40" t="s">
        <v>131</v>
      </c>
    </row>
    <row r="16" spans="1:9" x14ac:dyDescent="0.2">
      <c r="A16" s="46">
        <v>10</v>
      </c>
      <c r="B16" s="47" t="s">
        <v>195</v>
      </c>
      <c r="C16" s="47" t="s">
        <v>196</v>
      </c>
      <c r="D16" s="47" t="s">
        <v>197</v>
      </c>
      <c r="E16" s="48">
        <v>318068</v>
      </c>
      <c r="F16" s="49">
        <v>5415.1076999999996</v>
      </c>
      <c r="G16" s="50">
        <v>3.3969109999999997E-2</v>
      </c>
      <c r="H16" s="40" t="s">
        <v>131</v>
      </c>
    </row>
    <row r="17" spans="1:8" x14ac:dyDescent="0.2">
      <c r="A17" s="46">
        <v>11</v>
      </c>
      <c r="B17" s="47" t="s">
        <v>318</v>
      </c>
      <c r="C17" s="47" t="s">
        <v>319</v>
      </c>
      <c r="D17" s="47" t="s">
        <v>177</v>
      </c>
      <c r="E17" s="48">
        <v>1160539</v>
      </c>
      <c r="F17" s="49">
        <v>5166.1393584999996</v>
      </c>
      <c r="G17" s="50">
        <v>3.2407329999999998E-2</v>
      </c>
      <c r="H17" s="40" t="s">
        <v>131</v>
      </c>
    </row>
    <row r="18" spans="1:8" x14ac:dyDescent="0.2">
      <c r="A18" s="46">
        <v>12</v>
      </c>
      <c r="B18" s="47" t="s">
        <v>46</v>
      </c>
      <c r="C18" s="47" t="s">
        <v>47</v>
      </c>
      <c r="D18" s="47" t="s">
        <v>48</v>
      </c>
      <c r="E18" s="48">
        <v>500619</v>
      </c>
      <c r="F18" s="49">
        <v>4827.9696359999998</v>
      </c>
      <c r="G18" s="50">
        <v>3.0285980000000001E-2</v>
      </c>
      <c r="H18" s="40" t="s">
        <v>131</v>
      </c>
    </row>
    <row r="19" spans="1:8" x14ac:dyDescent="0.2">
      <c r="A19" s="46">
        <v>13</v>
      </c>
      <c r="B19" s="47" t="s">
        <v>265</v>
      </c>
      <c r="C19" s="47" t="s">
        <v>266</v>
      </c>
      <c r="D19" s="47" t="s">
        <v>174</v>
      </c>
      <c r="E19" s="48">
        <v>436545</v>
      </c>
      <c r="F19" s="49">
        <v>4802.8680899999999</v>
      </c>
      <c r="G19" s="50">
        <v>3.0128519999999999E-2</v>
      </c>
      <c r="H19" s="40" t="s">
        <v>131</v>
      </c>
    </row>
    <row r="20" spans="1:8" x14ac:dyDescent="0.2">
      <c r="A20" s="46">
        <v>14</v>
      </c>
      <c r="B20" s="47" t="s">
        <v>227</v>
      </c>
      <c r="C20" s="47" t="s">
        <v>228</v>
      </c>
      <c r="D20" s="47" t="s">
        <v>229</v>
      </c>
      <c r="E20" s="48">
        <v>1815799</v>
      </c>
      <c r="F20" s="49">
        <v>4762.8407770000003</v>
      </c>
      <c r="G20" s="50">
        <v>2.987743E-2</v>
      </c>
      <c r="H20" s="40" t="s">
        <v>131</v>
      </c>
    </row>
    <row r="21" spans="1:8" x14ac:dyDescent="0.2">
      <c r="A21" s="46">
        <v>15</v>
      </c>
      <c r="B21" s="47" t="s">
        <v>880</v>
      </c>
      <c r="C21" s="47" t="s">
        <v>881</v>
      </c>
      <c r="D21" s="47" t="s">
        <v>372</v>
      </c>
      <c r="E21" s="48">
        <v>707695</v>
      </c>
      <c r="F21" s="49">
        <v>4688.1255275000003</v>
      </c>
      <c r="G21" s="50">
        <v>2.9408730000000001E-2</v>
      </c>
      <c r="H21" s="40" t="s">
        <v>131</v>
      </c>
    </row>
    <row r="22" spans="1:8" x14ac:dyDescent="0.2">
      <c r="A22" s="46">
        <v>16</v>
      </c>
      <c r="B22" s="47" t="s">
        <v>23</v>
      </c>
      <c r="C22" s="47" t="s">
        <v>24</v>
      </c>
      <c r="D22" s="47" t="s">
        <v>25</v>
      </c>
      <c r="E22" s="48">
        <v>39663</v>
      </c>
      <c r="F22" s="49">
        <v>4554.1056600000002</v>
      </c>
      <c r="G22" s="50">
        <v>2.856802E-2</v>
      </c>
      <c r="H22" s="40" t="s">
        <v>131</v>
      </c>
    </row>
    <row r="23" spans="1:8" x14ac:dyDescent="0.2">
      <c r="A23" s="46">
        <v>17</v>
      </c>
      <c r="B23" s="47" t="s">
        <v>340</v>
      </c>
      <c r="C23" s="47" t="s">
        <v>341</v>
      </c>
      <c r="D23" s="47" t="s">
        <v>48</v>
      </c>
      <c r="E23" s="48">
        <v>1687113</v>
      </c>
      <c r="F23" s="49">
        <v>4529.8984049999999</v>
      </c>
      <c r="G23" s="50">
        <v>2.8416170000000001E-2</v>
      </c>
      <c r="H23" s="40" t="s">
        <v>131</v>
      </c>
    </row>
    <row r="24" spans="1:8" x14ac:dyDescent="0.2">
      <c r="A24" s="46">
        <v>18</v>
      </c>
      <c r="B24" s="47" t="s">
        <v>198</v>
      </c>
      <c r="C24" s="47" t="s">
        <v>199</v>
      </c>
      <c r="D24" s="47" t="s">
        <v>200</v>
      </c>
      <c r="E24" s="48">
        <v>311112</v>
      </c>
      <c r="F24" s="49">
        <v>4423.3904160000002</v>
      </c>
      <c r="G24" s="50">
        <v>2.7748040000000002E-2</v>
      </c>
      <c r="H24" s="40" t="s">
        <v>131</v>
      </c>
    </row>
    <row r="25" spans="1:8" x14ac:dyDescent="0.2">
      <c r="A25" s="46">
        <v>19</v>
      </c>
      <c r="B25" s="47" t="s">
        <v>328</v>
      </c>
      <c r="C25" s="47" t="s">
        <v>329</v>
      </c>
      <c r="D25" s="47" t="s">
        <v>200</v>
      </c>
      <c r="E25" s="48">
        <v>584834</v>
      </c>
      <c r="F25" s="49">
        <v>4365.4933929999997</v>
      </c>
      <c r="G25" s="50">
        <v>2.7384849999999999E-2</v>
      </c>
      <c r="H25" s="40" t="s">
        <v>131</v>
      </c>
    </row>
    <row r="26" spans="1:8" x14ac:dyDescent="0.2">
      <c r="A26" s="46">
        <v>20</v>
      </c>
      <c r="B26" s="47" t="s">
        <v>326</v>
      </c>
      <c r="C26" s="47" t="s">
        <v>327</v>
      </c>
      <c r="D26" s="47" t="s">
        <v>256</v>
      </c>
      <c r="E26" s="48">
        <v>295095</v>
      </c>
      <c r="F26" s="49">
        <v>4317.2398499999999</v>
      </c>
      <c r="G26" s="50">
        <v>2.7082160000000001E-2</v>
      </c>
      <c r="H26" s="40" t="s">
        <v>131</v>
      </c>
    </row>
    <row r="27" spans="1:8" x14ac:dyDescent="0.2">
      <c r="A27" s="46">
        <v>21</v>
      </c>
      <c r="B27" s="47" t="s">
        <v>395</v>
      </c>
      <c r="C27" s="47" t="s">
        <v>396</v>
      </c>
      <c r="D27" s="47" t="s">
        <v>177</v>
      </c>
      <c r="E27" s="48">
        <v>314465</v>
      </c>
      <c r="F27" s="49">
        <v>4223.5794150000002</v>
      </c>
      <c r="G27" s="50">
        <v>2.649462E-2</v>
      </c>
      <c r="H27" s="40" t="s">
        <v>131</v>
      </c>
    </row>
    <row r="28" spans="1:8" x14ac:dyDescent="0.2">
      <c r="A28" s="46">
        <v>22</v>
      </c>
      <c r="B28" s="47" t="s">
        <v>297</v>
      </c>
      <c r="C28" s="47" t="s">
        <v>298</v>
      </c>
      <c r="D28" s="47" t="s">
        <v>83</v>
      </c>
      <c r="E28" s="48">
        <v>801410</v>
      </c>
      <c r="F28" s="49">
        <v>4179.7538549999999</v>
      </c>
      <c r="G28" s="50">
        <v>2.621971E-2</v>
      </c>
      <c r="H28" s="40" t="s">
        <v>131</v>
      </c>
    </row>
    <row r="29" spans="1:8" x14ac:dyDescent="0.2">
      <c r="A29" s="46">
        <v>23</v>
      </c>
      <c r="B29" s="47" t="s">
        <v>109</v>
      </c>
      <c r="C29" s="47" t="s">
        <v>110</v>
      </c>
      <c r="D29" s="47" t="s">
        <v>38</v>
      </c>
      <c r="E29" s="48">
        <v>262754</v>
      </c>
      <c r="F29" s="49">
        <v>4136.5362219999997</v>
      </c>
      <c r="G29" s="50">
        <v>2.5948599999999999E-2</v>
      </c>
      <c r="H29" s="40" t="s">
        <v>131</v>
      </c>
    </row>
    <row r="30" spans="1:8" x14ac:dyDescent="0.2">
      <c r="A30" s="46">
        <v>24</v>
      </c>
      <c r="B30" s="47" t="s">
        <v>336</v>
      </c>
      <c r="C30" s="47" t="s">
        <v>337</v>
      </c>
      <c r="D30" s="47" t="s">
        <v>48</v>
      </c>
      <c r="E30" s="48">
        <v>7499680</v>
      </c>
      <c r="F30" s="49">
        <v>4079.0759520000001</v>
      </c>
      <c r="G30" s="50">
        <v>2.558815E-2</v>
      </c>
      <c r="H30" s="40" t="s">
        <v>131</v>
      </c>
    </row>
    <row r="31" spans="1:8" x14ac:dyDescent="0.2">
      <c r="A31" s="46">
        <v>25</v>
      </c>
      <c r="B31" s="47" t="s">
        <v>324</v>
      </c>
      <c r="C31" s="47" t="s">
        <v>325</v>
      </c>
      <c r="D31" s="47" t="s">
        <v>174</v>
      </c>
      <c r="E31" s="48">
        <v>1173195</v>
      </c>
      <c r="F31" s="49">
        <v>3957.1867350000002</v>
      </c>
      <c r="G31" s="50">
        <v>2.4823540000000002E-2</v>
      </c>
      <c r="H31" s="40" t="s">
        <v>131</v>
      </c>
    </row>
    <row r="32" spans="1:8" x14ac:dyDescent="0.2">
      <c r="A32" s="46">
        <v>26</v>
      </c>
      <c r="B32" s="47" t="s">
        <v>208</v>
      </c>
      <c r="C32" s="47" t="s">
        <v>209</v>
      </c>
      <c r="D32" s="47" t="s">
        <v>174</v>
      </c>
      <c r="E32" s="48">
        <v>356524</v>
      </c>
      <c r="F32" s="49">
        <v>3937.8075800000001</v>
      </c>
      <c r="G32" s="50">
        <v>2.470197E-2</v>
      </c>
      <c r="H32" s="40" t="s">
        <v>131</v>
      </c>
    </row>
    <row r="33" spans="1:8" x14ac:dyDescent="0.2">
      <c r="A33" s="46">
        <v>27</v>
      </c>
      <c r="B33" s="47" t="s">
        <v>39</v>
      </c>
      <c r="C33" s="47" t="s">
        <v>40</v>
      </c>
      <c r="D33" s="47" t="s">
        <v>31</v>
      </c>
      <c r="E33" s="48">
        <v>277236</v>
      </c>
      <c r="F33" s="49">
        <v>3655.6338959999998</v>
      </c>
      <c r="G33" s="50">
        <v>2.293189E-2</v>
      </c>
      <c r="H33" s="40" t="s">
        <v>131</v>
      </c>
    </row>
    <row r="34" spans="1:8" x14ac:dyDescent="0.2">
      <c r="A34" s="46">
        <v>28</v>
      </c>
      <c r="B34" s="47" t="s">
        <v>41</v>
      </c>
      <c r="C34" s="47" t="s">
        <v>42</v>
      </c>
      <c r="D34" s="47" t="s">
        <v>43</v>
      </c>
      <c r="E34" s="48">
        <v>173266</v>
      </c>
      <c r="F34" s="49">
        <v>3647.595832</v>
      </c>
      <c r="G34" s="50">
        <v>2.2881459999999999E-2</v>
      </c>
      <c r="H34" s="40" t="s">
        <v>131</v>
      </c>
    </row>
    <row r="35" spans="1:8" x14ac:dyDescent="0.2">
      <c r="A35" s="46">
        <v>29</v>
      </c>
      <c r="B35" s="47" t="s">
        <v>223</v>
      </c>
      <c r="C35" s="47" t="s">
        <v>224</v>
      </c>
      <c r="D35" s="47" t="s">
        <v>19</v>
      </c>
      <c r="E35" s="48">
        <v>796492</v>
      </c>
      <c r="F35" s="49">
        <v>3136.9837419999999</v>
      </c>
      <c r="G35" s="50">
        <v>1.9678379999999999E-2</v>
      </c>
      <c r="H35" s="40" t="s">
        <v>131</v>
      </c>
    </row>
    <row r="36" spans="1:8" x14ac:dyDescent="0.2">
      <c r="A36" s="46">
        <v>30</v>
      </c>
      <c r="B36" s="47" t="s">
        <v>338</v>
      </c>
      <c r="C36" s="47" t="s">
        <v>339</v>
      </c>
      <c r="D36" s="47" t="s">
        <v>240</v>
      </c>
      <c r="E36" s="48">
        <v>94886</v>
      </c>
      <c r="F36" s="49">
        <v>2889.8480159999999</v>
      </c>
      <c r="G36" s="50">
        <v>1.8128089999999999E-2</v>
      </c>
      <c r="H36" s="40" t="s">
        <v>131</v>
      </c>
    </row>
    <row r="37" spans="1:8" x14ac:dyDescent="0.2">
      <c r="A37" s="46">
        <v>31</v>
      </c>
      <c r="B37" s="47" t="s">
        <v>65</v>
      </c>
      <c r="C37" s="47" t="s">
        <v>66</v>
      </c>
      <c r="D37" s="47" t="s">
        <v>43</v>
      </c>
      <c r="E37" s="48">
        <v>25377</v>
      </c>
      <c r="F37" s="49">
        <v>2302.7089799999999</v>
      </c>
      <c r="G37" s="50">
        <v>1.444495E-2</v>
      </c>
      <c r="H37" s="40" t="s">
        <v>131</v>
      </c>
    </row>
    <row r="38" spans="1:8" x14ac:dyDescent="0.2">
      <c r="A38" s="46">
        <v>32</v>
      </c>
      <c r="B38" s="47" t="s">
        <v>26</v>
      </c>
      <c r="C38" s="47" t="s">
        <v>27</v>
      </c>
      <c r="D38" s="47" t="s">
        <v>28</v>
      </c>
      <c r="E38" s="48">
        <v>526451</v>
      </c>
      <c r="F38" s="49">
        <v>2162.3974825</v>
      </c>
      <c r="G38" s="50">
        <v>1.356478E-2</v>
      </c>
      <c r="H38" s="40" t="s">
        <v>131</v>
      </c>
    </row>
    <row r="39" spans="1:8" x14ac:dyDescent="0.2">
      <c r="A39" s="46">
        <v>33</v>
      </c>
      <c r="B39" s="47" t="s">
        <v>247</v>
      </c>
      <c r="C39" s="47" t="s">
        <v>248</v>
      </c>
      <c r="D39" s="47" t="s">
        <v>48</v>
      </c>
      <c r="E39" s="48">
        <v>185771</v>
      </c>
      <c r="F39" s="49">
        <v>1698.5971385</v>
      </c>
      <c r="G39" s="50">
        <v>1.0655339999999999E-2</v>
      </c>
      <c r="H39" s="40" t="s">
        <v>131</v>
      </c>
    </row>
    <row r="40" spans="1:8" x14ac:dyDescent="0.2">
      <c r="A40" s="46">
        <v>34</v>
      </c>
      <c r="B40" s="47" t="s">
        <v>113</v>
      </c>
      <c r="C40" s="47" t="s">
        <v>114</v>
      </c>
      <c r="D40" s="47" t="s">
        <v>115</v>
      </c>
      <c r="E40" s="48">
        <v>21596</v>
      </c>
      <c r="F40" s="49">
        <v>1644.5354</v>
      </c>
      <c r="G40" s="50">
        <v>1.0316209999999999E-2</v>
      </c>
      <c r="H40" s="40" t="s">
        <v>131</v>
      </c>
    </row>
    <row r="41" spans="1:8" x14ac:dyDescent="0.2">
      <c r="A41" s="46">
        <v>35</v>
      </c>
      <c r="B41" s="47" t="s">
        <v>206</v>
      </c>
      <c r="C41" s="47" t="s">
        <v>207</v>
      </c>
      <c r="D41" s="47" t="s">
        <v>115</v>
      </c>
      <c r="E41" s="48">
        <v>441040</v>
      </c>
      <c r="F41" s="49">
        <v>1565.9125200000001</v>
      </c>
      <c r="G41" s="50">
        <v>9.8230100000000001E-3</v>
      </c>
      <c r="H41" s="40" t="s">
        <v>131</v>
      </c>
    </row>
    <row r="42" spans="1:8" x14ac:dyDescent="0.2">
      <c r="A42" s="46">
        <v>36</v>
      </c>
      <c r="B42" s="47" t="s">
        <v>238</v>
      </c>
      <c r="C42" s="47" t="s">
        <v>239</v>
      </c>
      <c r="D42" s="47" t="s">
        <v>240</v>
      </c>
      <c r="E42" s="48">
        <v>1369</v>
      </c>
      <c r="F42" s="49">
        <v>45.939532999999997</v>
      </c>
      <c r="G42" s="50">
        <v>2.8818000000000002E-4</v>
      </c>
      <c r="H42" s="40" t="s">
        <v>131</v>
      </c>
    </row>
    <row r="43" spans="1:8" x14ac:dyDescent="0.2">
      <c r="A43" s="51"/>
      <c r="B43" s="51"/>
      <c r="C43" s="52" t="s">
        <v>130</v>
      </c>
      <c r="D43" s="51"/>
      <c r="E43" s="51" t="s">
        <v>131</v>
      </c>
      <c r="F43" s="53">
        <v>155068.57874890001</v>
      </c>
      <c r="G43" s="54">
        <v>0.97274925000000001</v>
      </c>
      <c r="H43" s="40" t="s">
        <v>131</v>
      </c>
    </row>
    <row r="44" spans="1:8" x14ac:dyDescent="0.2">
      <c r="A44" s="51"/>
      <c r="B44" s="51"/>
      <c r="C44" s="55"/>
      <c r="D44" s="51"/>
      <c r="E44" s="51"/>
      <c r="F44" s="56"/>
      <c r="G44" s="56"/>
      <c r="H44" s="40" t="s">
        <v>131</v>
      </c>
    </row>
    <row r="45" spans="1:8" x14ac:dyDescent="0.2">
      <c r="A45" s="51"/>
      <c r="B45" s="51"/>
      <c r="C45" s="52" t="s">
        <v>132</v>
      </c>
      <c r="D45" s="51"/>
      <c r="E45" s="51"/>
      <c r="F45" s="51"/>
      <c r="G45" s="51"/>
      <c r="H45" s="40" t="s">
        <v>131</v>
      </c>
    </row>
    <row r="46" spans="1:8" x14ac:dyDescent="0.2">
      <c r="A46" s="51"/>
      <c r="B46" s="51"/>
      <c r="C46" s="52" t="s">
        <v>130</v>
      </c>
      <c r="D46" s="51"/>
      <c r="E46" s="51" t="s">
        <v>131</v>
      </c>
      <c r="F46" s="57" t="s">
        <v>133</v>
      </c>
      <c r="G46" s="54">
        <v>0</v>
      </c>
      <c r="H46" s="40" t="s">
        <v>131</v>
      </c>
    </row>
    <row r="47" spans="1:8" x14ac:dyDescent="0.2">
      <c r="A47" s="51"/>
      <c r="B47" s="51"/>
      <c r="C47" s="55"/>
      <c r="D47" s="51"/>
      <c r="E47" s="51"/>
      <c r="F47" s="56"/>
      <c r="G47" s="56"/>
      <c r="H47" s="40" t="s">
        <v>131</v>
      </c>
    </row>
    <row r="48" spans="1:8" x14ac:dyDescent="0.2">
      <c r="A48" s="51"/>
      <c r="B48" s="51"/>
      <c r="C48" s="52" t="s">
        <v>134</v>
      </c>
      <c r="D48" s="51"/>
      <c r="E48" s="51"/>
      <c r="F48" s="51"/>
      <c r="G48" s="51"/>
      <c r="H48" s="40" t="s">
        <v>131</v>
      </c>
    </row>
    <row r="49" spans="1:8" x14ac:dyDescent="0.2">
      <c r="A49" s="51"/>
      <c r="B49" s="51"/>
      <c r="C49" s="52" t="s">
        <v>130</v>
      </c>
      <c r="D49" s="51"/>
      <c r="E49" s="51" t="s">
        <v>131</v>
      </c>
      <c r="F49" s="57" t="s">
        <v>133</v>
      </c>
      <c r="G49" s="54">
        <v>0</v>
      </c>
      <c r="H49" s="40" t="s">
        <v>131</v>
      </c>
    </row>
    <row r="50" spans="1:8" x14ac:dyDescent="0.2">
      <c r="A50" s="51"/>
      <c r="B50" s="51"/>
      <c r="C50" s="55"/>
      <c r="D50" s="51"/>
      <c r="E50" s="51"/>
      <c r="F50" s="56"/>
      <c r="G50" s="56"/>
      <c r="H50" s="40" t="s">
        <v>131</v>
      </c>
    </row>
    <row r="51" spans="1:8" x14ac:dyDescent="0.2">
      <c r="A51" s="51"/>
      <c r="B51" s="51"/>
      <c r="C51" s="52" t="s">
        <v>135</v>
      </c>
      <c r="D51" s="51"/>
      <c r="E51" s="51"/>
      <c r="F51" s="51"/>
      <c r="G51" s="51"/>
      <c r="H51" s="40" t="s">
        <v>131</v>
      </c>
    </row>
    <row r="52" spans="1:8" x14ac:dyDescent="0.2">
      <c r="A52" s="51"/>
      <c r="B52" s="51"/>
      <c r="C52" s="52" t="s">
        <v>130</v>
      </c>
      <c r="D52" s="51"/>
      <c r="E52" s="51" t="s">
        <v>131</v>
      </c>
      <c r="F52" s="57" t="s">
        <v>133</v>
      </c>
      <c r="G52" s="54">
        <v>0</v>
      </c>
      <c r="H52" s="40" t="s">
        <v>131</v>
      </c>
    </row>
    <row r="53" spans="1:8" x14ac:dyDescent="0.2">
      <c r="A53" s="51"/>
      <c r="B53" s="51"/>
      <c r="C53" s="55"/>
      <c r="D53" s="51"/>
      <c r="E53" s="51"/>
      <c r="F53" s="56"/>
      <c r="G53" s="56"/>
      <c r="H53" s="40" t="s">
        <v>131</v>
      </c>
    </row>
    <row r="54" spans="1:8" x14ac:dyDescent="0.2">
      <c r="A54" s="51"/>
      <c r="B54" s="51"/>
      <c r="C54" s="52" t="s">
        <v>136</v>
      </c>
      <c r="D54" s="51"/>
      <c r="E54" s="51"/>
      <c r="F54" s="56"/>
      <c r="G54" s="56"/>
      <c r="H54" s="40" t="s">
        <v>131</v>
      </c>
    </row>
    <row r="55" spans="1:8" x14ac:dyDescent="0.2">
      <c r="A55" s="51"/>
      <c r="B55" s="51"/>
      <c r="C55" s="52" t="s">
        <v>130</v>
      </c>
      <c r="D55" s="51"/>
      <c r="E55" s="51" t="s">
        <v>131</v>
      </c>
      <c r="F55" s="57" t="s">
        <v>133</v>
      </c>
      <c r="G55" s="54">
        <v>0</v>
      </c>
      <c r="H55" s="40" t="s">
        <v>131</v>
      </c>
    </row>
    <row r="56" spans="1:8" x14ac:dyDescent="0.2">
      <c r="A56" s="51"/>
      <c r="B56" s="51"/>
      <c r="C56" s="55"/>
      <c r="D56" s="51"/>
      <c r="E56" s="51"/>
      <c r="F56" s="56"/>
      <c r="G56" s="56"/>
      <c r="H56" s="40" t="s">
        <v>131</v>
      </c>
    </row>
    <row r="57" spans="1:8" x14ac:dyDescent="0.2">
      <c r="A57" s="51"/>
      <c r="B57" s="51"/>
      <c r="C57" s="52" t="s">
        <v>137</v>
      </c>
      <c r="D57" s="51"/>
      <c r="E57" s="51"/>
      <c r="F57" s="56"/>
      <c r="G57" s="56"/>
      <c r="H57" s="40" t="s">
        <v>131</v>
      </c>
    </row>
    <row r="58" spans="1:8" x14ac:dyDescent="0.2">
      <c r="A58" s="51"/>
      <c r="B58" s="51"/>
      <c r="C58" s="52" t="s">
        <v>130</v>
      </c>
      <c r="D58" s="51"/>
      <c r="E58" s="51" t="s">
        <v>131</v>
      </c>
      <c r="F58" s="57" t="s">
        <v>133</v>
      </c>
      <c r="G58" s="54">
        <v>0</v>
      </c>
      <c r="H58" s="40" t="s">
        <v>131</v>
      </c>
    </row>
    <row r="59" spans="1:8" x14ac:dyDescent="0.2">
      <c r="A59" s="51"/>
      <c r="B59" s="51"/>
      <c r="C59" s="55"/>
      <c r="D59" s="51"/>
      <c r="E59" s="51"/>
      <c r="F59" s="56"/>
      <c r="G59" s="56"/>
      <c r="H59" s="40" t="s">
        <v>131</v>
      </c>
    </row>
    <row r="60" spans="1:8" x14ac:dyDescent="0.2">
      <c r="A60" s="51"/>
      <c r="B60" s="51"/>
      <c r="C60" s="52" t="s">
        <v>138</v>
      </c>
      <c r="D60" s="51"/>
      <c r="E60" s="51"/>
      <c r="F60" s="53">
        <v>155068.57874890001</v>
      </c>
      <c r="G60" s="54">
        <v>0.97274925000000001</v>
      </c>
      <c r="H60" s="40" t="s">
        <v>131</v>
      </c>
    </row>
    <row r="61" spans="1:8" x14ac:dyDescent="0.2">
      <c r="A61" s="51"/>
      <c r="B61" s="51"/>
      <c r="C61" s="55"/>
      <c r="D61" s="51"/>
      <c r="E61" s="51"/>
      <c r="F61" s="56"/>
      <c r="G61" s="56"/>
      <c r="H61" s="40" t="s">
        <v>131</v>
      </c>
    </row>
    <row r="62" spans="1:8" x14ac:dyDescent="0.2">
      <c r="A62" s="51"/>
      <c r="B62" s="51"/>
      <c r="C62" s="52" t="s">
        <v>139</v>
      </c>
      <c r="D62" s="51"/>
      <c r="E62" s="51"/>
      <c r="F62" s="56"/>
      <c r="G62" s="56"/>
      <c r="H62" s="40" t="s">
        <v>131</v>
      </c>
    </row>
    <row r="63" spans="1:8" x14ac:dyDescent="0.2">
      <c r="A63" s="51"/>
      <c r="B63" s="51"/>
      <c r="C63" s="52" t="s">
        <v>10</v>
      </c>
      <c r="D63" s="51"/>
      <c r="E63" s="51"/>
      <c r="F63" s="56"/>
      <c r="G63" s="56"/>
      <c r="H63" s="40" t="s">
        <v>131</v>
      </c>
    </row>
    <row r="64" spans="1:8" x14ac:dyDescent="0.2">
      <c r="A64" s="51"/>
      <c r="B64" s="51"/>
      <c r="C64" s="52" t="s">
        <v>130</v>
      </c>
      <c r="D64" s="51"/>
      <c r="E64" s="51" t="s">
        <v>131</v>
      </c>
      <c r="F64" s="57" t="s">
        <v>133</v>
      </c>
      <c r="G64" s="54">
        <v>0</v>
      </c>
      <c r="H64" s="40" t="s">
        <v>131</v>
      </c>
    </row>
    <row r="65" spans="1:8" x14ac:dyDescent="0.2">
      <c r="A65" s="51"/>
      <c r="B65" s="51"/>
      <c r="C65" s="55"/>
      <c r="D65" s="51"/>
      <c r="E65" s="51"/>
      <c r="F65" s="56"/>
      <c r="G65" s="56"/>
      <c r="H65" s="40" t="s">
        <v>131</v>
      </c>
    </row>
    <row r="66" spans="1:8" x14ac:dyDescent="0.2">
      <c r="A66" s="51"/>
      <c r="B66" s="51"/>
      <c r="C66" s="52" t="s">
        <v>140</v>
      </c>
      <c r="D66" s="51"/>
      <c r="E66" s="51"/>
      <c r="F66" s="51"/>
      <c r="G66" s="51"/>
      <c r="H66" s="40" t="s">
        <v>131</v>
      </c>
    </row>
    <row r="67" spans="1:8" x14ac:dyDescent="0.2">
      <c r="A67" s="51"/>
      <c r="B67" s="51"/>
      <c r="C67" s="52" t="s">
        <v>130</v>
      </c>
      <c r="D67" s="51"/>
      <c r="E67" s="51" t="s">
        <v>131</v>
      </c>
      <c r="F67" s="57" t="s">
        <v>133</v>
      </c>
      <c r="G67" s="54">
        <v>0</v>
      </c>
      <c r="H67" s="40" t="s">
        <v>131</v>
      </c>
    </row>
    <row r="68" spans="1:8" x14ac:dyDescent="0.2">
      <c r="A68" s="51"/>
      <c r="B68" s="51"/>
      <c r="C68" s="55"/>
      <c r="D68" s="51"/>
      <c r="E68" s="51"/>
      <c r="F68" s="56"/>
      <c r="G68" s="56"/>
      <c r="H68" s="40" t="s">
        <v>131</v>
      </c>
    </row>
    <row r="69" spans="1:8" x14ac:dyDescent="0.2">
      <c r="A69" s="51"/>
      <c r="B69" s="51"/>
      <c r="C69" s="52" t="s">
        <v>141</v>
      </c>
      <c r="D69" s="51"/>
      <c r="E69" s="51"/>
      <c r="F69" s="51"/>
      <c r="G69" s="51"/>
      <c r="H69" s="40" t="s">
        <v>131</v>
      </c>
    </row>
    <row r="70" spans="1:8" x14ac:dyDescent="0.2">
      <c r="A70" s="51"/>
      <c r="B70" s="51"/>
      <c r="C70" s="52" t="s">
        <v>130</v>
      </c>
      <c r="D70" s="51"/>
      <c r="E70" s="51" t="s">
        <v>131</v>
      </c>
      <c r="F70" s="57" t="s">
        <v>133</v>
      </c>
      <c r="G70" s="54">
        <v>0</v>
      </c>
      <c r="H70" s="40" t="s">
        <v>131</v>
      </c>
    </row>
    <row r="71" spans="1:8" x14ac:dyDescent="0.2">
      <c r="A71" s="51"/>
      <c r="B71" s="51"/>
      <c r="C71" s="55"/>
      <c r="D71" s="51"/>
      <c r="E71" s="51"/>
      <c r="F71" s="56"/>
      <c r="G71" s="56"/>
      <c r="H71" s="40" t="s">
        <v>131</v>
      </c>
    </row>
    <row r="72" spans="1:8" x14ac:dyDescent="0.2">
      <c r="A72" s="51"/>
      <c r="B72" s="51"/>
      <c r="C72" s="52" t="s">
        <v>142</v>
      </c>
      <c r="D72" s="51"/>
      <c r="E72" s="51"/>
      <c r="F72" s="56"/>
      <c r="G72" s="56"/>
      <c r="H72" s="40" t="s">
        <v>131</v>
      </c>
    </row>
    <row r="73" spans="1:8" x14ac:dyDescent="0.2">
      <c r="A73" s="51"/>
      <c r="B73" s="51"/>
      <c r="C73" s="52" t="s">
        <v>130</v>
      </c>
      <c r="D73" s="51"/>
      <c r="E73" s="51" t="s">
        <v>131</v>
      </c>
      <c r="F73" s="57" t="s">
        <v>133</v>
      </c>
      <c r="G73" s="54">
        <v>0</v>
      </c>
      <c r="H73" s="40" t="s">
        <v>131</v>
      </c>
    </row>
    <row r="74" spans="1:8" x14ac:dyDescent="0.2">
      <c r="A74" s="51"/>
      <c r="B74" s="51"/>
      <c r="C74" s="55"/>
      <c r="D74" s="51"/>
      <c r="E74" s="51"/>
      <c r="F74" s="56"/>
      <c r="G74" s="56"/>
      <c r="H74" s="40" t="s">
        <v>131</v>
      </c>
    </row>
    <row r="75" spans="1:8" x14ac:dyDescent="0.2">
      <c r="A75" s="51"/>
      <c r="B75" s="51"/>
      <c r="C75" s="52" t="s">
        <v>143</v>
      </c>
      <c r="D75" s="51"/>
      <c r="E75" s="51"/>
      <c r="F75" s="53">
        <v>0</v>
      </c>
      <c r="G75" s="54">
        <v>0</v>
      </c>
      <c r="H75" s="40" t="s">
        <v>131</v>
      </c>
    </row>
    <row r="76" spans="1:8" x14ac:dyDescent="0.2">
      <c r="A76" s="51"/>
      <c r="B76" s="51"/>
      <c r="C76" s="55"/>
      <c r="D76" s="51"/>
      <c r="E76" s="51"/>
      <c r="F76" s="56"/>
      <c r="G76" s="56"/>
      <c r="H76" s="40" t="s">
        <v>131</v>
      </c>
    </row>
    <row r="77" spans="1:8" x14ac:dyDescent="0.2">
      <c r="A77" s="51"/>
      <c r="B77" s="51"/>
      <c r="C77" s="52" t="s">
        <v>144</v>
      </c>
      <c r="D77" s="51"/>
      <c r="E77" s="51"/>
      <c r="F77" s="56"/>
      <c r="G77" s="56"/>
      <c r="H77" s="40" t="s">
        <v>131</v>
      </c>
    </row>
    <row r="78" spans="1:8" x14ac:dyDescent="0.2">
      <c r="A78" s="51"/>
      <c r="B78" s="51"/>
      <c r="C78" s="52" t="s">
        <v>145</v>
      </c>
      <c r="D78" s="51"/>
      <c r="E78" s="51"/>
      <c r="F78" s="56"/>
      <c r="G78" s="56"/>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8" x14ac:dyDescent="0.2">
      <c r="A81" s="51"/>
      <c r="B81" s="51"/>
      <c r="C81" s="52" t="s">
        <v>146</v>
      </c>
      <c r="D81" s="51"/>
      <c r="E81" s="51"/>
      <c r="F81" s="56"/>
      <c r="G81" s="56"/>
      <c r="H81" s="40" t="s">
        <v>131</v>
      </c>
    </row>
    <row r="82" spans="1:8" x14ac:dyDescent="0.2">
      <c r="A82" s="51"/>
      <c r="B82" s="51"/>
      <c r="C82" s="52" t="s">
        <v>130</v>
      </c>
      <c r="D82" s="51"/>
      <c r="E82" s="51" t="s">
        <v>131</v>
      </c>
      <c r="F82" s="57" t="s">
        <v>133</v>
      </c>
      <c r="G82" s="54">
        <v>0</v>
      </c>
      <c r="H82" s="40" t="s">
        <v>131</v>
      </c>
    </row>
    <row r="83" spans="1:8" x14ac:dyDescent="0.2">
      <c r="A83" s="51"/>
      <c r="B83" s="51"/>
      <c r="C83" s="55"/>
      <c r="D83" s="51"/>
      <c r="E83" s="51"/>
      <c r="F83" s="56"/>
      <c r="G83" s="56"/>
      <c r="H83" s="40" t="s">
        <v>131</v>
      </c>
    </row>
    <row r="84" spans="1:8" x14ac:dyDescent="0.2">
      <c r="A84" s="51"/>
      <c r="B84" s="51"/>
      <c r="C84" s="52" t="s">
        <v>147</v>
      </c>
      <c r="D84" s="51"/>
      <c r="E84" s="51"/>
      <c r="F84" s="56"/>
      <c r="G84" s="56"/>
      <c r="H84" s="40" t="s">
        <v>131</v>
      </c>
    </row>
    <row r="85" spans="1:8" x14ac:dyDescent="0.2">
      <c r="A85" s="51"/>
      <c r="B85" s="51"/>
      <c r="C85" s="52" t="s">
        <v>130</v>
      </c>
      <c r="D85" s="51"/>
      <c r="E85" s="51" t="s">
        <v>131</v>
      </c>
      <c r="F85" s="57" t="s">
        <v>133</v>
      </c>
      <c r="G85" s="54">
        <v>0</v>
      </c>
      <c r="H85" s="40" t="s">
        <v>131</v>
      </c>
    </row>
    <row r="86" spans="1:8" x14ac:dyDescent="0.2">
      <c r="A86" s="51"/>
      <c r="B86" s="51"/>
      <c r="C86" s="55"/>
      <c r="D86" s="51"/>
      <c r="E86" s="51"/>
      <c r="F86" s="56"/>
      <c r="G86" s="56"/>
      <c r="H86" s="40" t="s">
        <v>131</v>
      </c>
    </row>
    <row r="87" spans="1:8" x14ac:dyDescent="0.2">
      <c r="A87" s="51"/>
      <c r="B87" s="51"/>
      <c r="C87" s="52" t="s">
        <v>148</v>
      </c>
      <c r="D87" s="51"/>
      <c r="E87" s="51"/>
      <c r="F87" s="56"/>
      <c r="G87" s="56"/>
      <c r="H87" s="40" t="s">
        <v>131</v>
      </c>
    </row>
    <row r="88" spans="1:8" x14ac:dyDescent="0.2">
      <c r="A88" s="46">
        <v>1</v>
      </c>
      <c r="B88" s="47"/>
      <c r="C88" s="47" t="s">
        <v>149</v>
      </c>
      <c r="D88" s="47"/>
      <c r="E88" s="58"/>
      <c r="F88" s="49">
        <v>4737.1745769769996</v>
      </c>
      <c r="G88" s="50">
        <v>2.971642E-2</v>
      </c>
      <c r="H88" s="40">
        <v>5.32</v>
      </c>
    </row>
    <row r="89" spans="1:8" x14ac:dyDescent="0.2">
      <c r="A89" s="51"/>
      <c r="B89" s="51"/>
      <c r="C89" s="52" t="s">
        <v>130</v>
      </c>
      <c r="D89" s="51"/>
      <c r="E89" s="51" t="s">
        <v>131</v>
      </c>
      <c r="F89" s="53">
        <v>4737.1745769769996</v>
      </c>
      <c r="G89" s="54">
        <v>2.971642E-2</v>
      </c>
      <c r="H89" s="40" t="s">
        <v>131</v>
      </c>
    </row>
    <row r="90" spans="1:8" x14ac:dyDescent="0.2">
      <c r="A90" s="51"/>
      <c r="B90" s="51"/>
      <c r="C90" s="55"/>
      <c r="D90" s="51"/>
      <c r="E90" s="51"/>
      <c r="F90" s="56"/>
      <c r="G90" s="56"/>
      <c r="H90" s="40" t="s">
        <v>131</v>
      </c>
    </row>
    <row r="91" spans="1:8" x14ac:dyDescent="0.2">
      <c r="A91" s="51"/>
      <c r="B91" s="51"/>
      <c r="C91" s="52" t="s">
        <v>150</v>
      </c>
      <c r="D91" s="51"/>
      <c r="E91" s="51"/>
      <c r="F91" s="53">
        <v>4737.1745769769996</v>
      </c>
      <c r="G91" s="54">
        <v>2.971642E-2</v>
      </c>
      <c r="H91" s="40" t="s">
        <v>131</v>
      </c>
    </row>
    <row r="92" spans="1:8" x14ac:dyDescent="0.2">
      <c r="A92" s="51"/>
      <c r="B92" s="51"/>
      <c r="C92" s="56"/>
      <c r="D92" s="51"/>
      <c r="E92" s="51"/>
      <c r="F92" s="51"/>
      <c r="G92" s="51"/>
      <c r="H92" s="40" t="s">
        <v>131</v>
      </c>
    </row>
    <row r="93" spans="1:8" x14ac:dyDescent="0.2">
      <c r="A93" s="51"/>
      <c r="B93" s="51"/>
      <c r="C93" s="52" t="s">
        <v>151</v>
      </c>
      <c r="D93" s="51"/>
      <c r="E93" s="51"/>
      <c r="F93" s="51"/>
      <c r="G93" s="51"/>
      <c r="H93" s="40" t="s">
        <v>131</v>
      </c>
    </row>
    <row r="94" spans="1:8" x14ac:dyDescent="0.2">
      <c r="A94" s="51"/>
      <c r="B94" s="51"/>
      <c r="C94" s="52" t="s">
        <v>152</v>
      </c>
      <c r="D94" s="51"/>
      <c r="E94" s="51"/>
      <c r="F94" s="51"/>
      <c r="G94" s="51"/>
      <c r="H94" s="40" t="s">
        <v>131</v>
      </c>
    </row>
    <row r="95" spans="1:8" x14ac:dyDescent="0.2">
      <c r="A95" s="51"/>
      <c r="B95" s="51"/>
      <c r="C95" s="52" t="s">
        <v>130</v>
      </c>
      <c r="D95" s="51"/>
      <c r="E95" s="51" t="s">
        <v>131</v>
      </c>
      <c r="F95" s="57" t="s">
        <v>133</v>
      </c>
      <c r="G95" s="54">
        <v>0</v>
      </c>
      <c r="H95" s="40" t="s">
        <v>131</v>
      </c>
    </row>
    <row r="96" spans="1:8" x14ac:dyDescent="0.2">
      <c r="A96" s="51"/>
      <c r="B96" s="51"/>
      <c r="C96" s="55"/>
      <c r="D96" s="51"/>
      <c r="E96" s="51"/>
      <c r="F96" s="56"/>
      <c r="G96" s="56"/>
      <c r="H96" s="40" t="s">
        <v>131</v>
      </c>
    </row>
    <row r="97" spans="1:17" x14ac:dyDescent="0.2">
      <c r="A97" s="51"/>
      <c r="B97" s="51"/>
      <c r="C97" s="52" t="s">
        <v>153</v>
      </c>
      <c r="D97" s="51"/>
      <c r="E97" s="51"/>
      <c r="F97" s="51"/>
      <c r="G97" s="51"/>
      <c r="H97" s="40" t="s">
        <v>131</v>
      </c>
    </row>
    <row r="98" spans="1:17" x14ac:dyDescent="0.2">
      <c r="A98" s="51"/>
      <c r="B98" s="51"/>
      <c r="C98" s="52" t="s">
        <v>154</v>
      </c>
      <c r="D98" s="51"/>
      <c r="E98" s="51"/>
      <c r="F98" s="51"/>
      <c r="G98" s="51"/>
      <c r="H98" s="40" t="s">
        <v>131</v>
      </c>
    </row>
    <row r="99" spans="1:17" x14ac:dyDescent="0.2">
      <c r="A99" s="51"/>
      <c r="B99" s="51"/>
      <c r="C99" s="52" t="s">
        <v>130</v>
      </c>
      <c r="D99" s="51"/>
      <c r="E99" s="51" t="s">
        <v>131</v>
      </c>
      <c r="F99" s="57" t="s">
        <v>133</v>
      </c>
      <c r="G99" s="54">
        <v>0</v>
      </c>
      <c r="H99" s="40" t="s">
        <v>131</v>
      </c>
    </row>
    <row r="100" spans="1:17" x14ac:dyDescent="0.2">
      <c r="A100" s="51"/>
      <c r="B100" s="51"/>
      <c r="C100" s="55"/>
      <c r="D100" s="51"/>
      <c r="E100" s="51"/>
      <c r="F100" s="56"/>
      <c r="G100" s="56"/>
      <c r="H100" s="40" t="s">
        <v>131</v>
      </c>
    </row>
    <row r="101" spans="1:17" x14ac:dyDescent="0.2">
      <c r="A101" s="51"/>
      <c r="B101" s="51"/>
      <c r="C101" s="52" t="s">
        <v>155</v>
      </c>
      <c r="D101" s="51"/>
      <c r="E101" s="51"/>
      <c r="F101" s="56"/>
      <c r="G101" s="56"/>
      <c r="H101" s="40" t="s">
        <v>131</v>
      </c>
    </row>
    <row r="102" spans="1:17" x14ac:dyDescent="0.2">
      <c r="A102" s="51"/>
      <c r="B102" s="51"/>
      <c r="C102" s="52" t="s">
        <v>130</v>
      </c>
      <c r="D102" s="51"/>
      <c r="E102" s="51" t="s">
        <v>131</v>
      </c>
      <c r="F102" s="57" t="s">
        <v>133</v>
      </c>
      <c r="G102" s="54">
        <v>0</v>
      </c>
      <c r="H102" s="40" t="s">
        <v>131</v>
      </c>
    </row>
    <row r="103" spans="1:17" x14ac:dyDescent="0.2">
      <c r="A103" s="51"/>
      <c r="B103" s="51"/>
      <c r="C103" s="55"/>
      <c r="D103" s="51"/>
      <c r="E103" s="51"/>
      <c r="F103" s="56"/>
      <c r="G103" s="56"/>
      <c r="H103" s="40" t="s">
        <v>131</v>
      </c>
    </row>
    <row r="104" spans="1:17" x14ac:dyDescent="0.2">
      <c r="A104" s="58"/>
      <c r="B104" s="47"/>
      <c r="C104" s="47" t="s">
        <v>156</v>
      </c>
      <c r="D104" s="47"/>
      <c r="E104" s="58"/>
      <c r="F104" s="49">
        <v>-393.05919068999998</v>
      </c>
      <c r="G104" s="50">
        <v>-2.4656700000000001E-3</v>
      </c>
      <c r="H104" s="40" t="s">
        <v>131</v>
      </c>
    </row>
    <row r="105" spans="1:17" x14ac:dyDescent="0.2">
      <c r="A105" s="55"/>
      <c r="B105" s="55"/>
      <c r="C105" s="52" t="s">
        <v>157</v>
      </c>
      <c r="D105" s="56"/>
      <c r="E105" s="56"/>
      <c r="F105" s="53">
        <v>159412.69413518699</v>
      </c>
      <c r="G105" s="59">
        <v>1</v>
      </c>
      <c r="H105" s="40" t="s">
        <v>131</v>
      </c>
    </row>
    <row r="106" spans="1:17" x14ac:dyDescent="0.2">
      <c r="A106" s="60"/>
      <c r="B106" s="60"/>
      <c r="C106" s="61"/>
      <c r="D106" s="62"/>
      <c r="E106" s="62"/>
      <c r="F106" s="63"/>
      <c r="G106" s="64"/>
      <c r="H106" s="65"/>
    </row>
    <row r="107" spans="1:17" x14ac:dyDescent="0.2">
      <c r="A107" s="60"/>
      <c r="B107" s="259" t="s">
        <v>933</v>
      </c>
      <c r="C107" s="259"/>
      <c r="D107" s="259"/>
      <c r="E107" s="259"/>
      <c r="F107" s="259"/>
      <c r="G107" s="259"/>
      <c r="H107" s="259"/>
      <c r="J107" s="67"/>
    </row>
    <row r="108" spans="1:17" x14ac:dyDescent="0.2">
      <c r="A108" s="60"/>
      <c r="B108" s="259" t="s">
        <v>934</v>
      </c>
      <c r="C108" s="259"/>
      <c r="D108" s="259"/>
      <c r="E108" s="259"/>
      <c r="F108" s="259"/>
      <c r="G108" s="259"/>
      <c r="H108" s="259"/>
      <c r="J108" s="67"/>
    </row>
    <row r="109" spans="1:17" x14ac:dyDescent="0.2">
      <c r="A109" s="60"/>
      <c r="B109" s="259" t="s">
        <v>935</v>
      </c>
      <c r="C109" s="259"/>
      <c r="D109" s="259"/>
      <c r="E109" s="259"/>
      <c r="F109" s="259"/>
      <c r="G109" s="259"/>
      <c r="H109" s="259"/>
      <c r="J109" s="67"/>
    </row>
    <row r="110" spans="1:17" s="69" customFormat="1" ht="52.5" customHeight="1" x14ac:dyDescent="0.25">
      <c r="A110" s="68"/>
      <c r="B110" s="263" t="s">
        <v>936</v>
      </c>
      <c r="C110" s="263"/>
      <c r="D110" s="263"/>
      <c r="E110" s="263"/>
      <c r="F110" s="263"/>
      <c r="G110" s="263"/>
      <c r="H110" s="263"/>
      <c r="I110"/>
      <c r="J110" s="67"/>
      <c r="K110"/>
      <c r="L110"/>
      <c r="M110"/>
      <c r="N110"/>
      <c r="O110"/>
      <c r="P110"/>
      <c r="Q110"/>
    </row>
    <row r="111" spans="1:17" x14ac:dyDescent="0.2">
      <c r="A111" s="60"/>
      <c r="B111" s="259" t="s">
        <v>937</v>
      </c>
      <c r="C111" s="259"/>
      <c r="D111" s="259"/>
      <c r="E111" s="259"/>
      <c r="F111" s="259"/>
      <c r="G111" s="259"/>
      <c r="H111" s="259"/>
      <c r="J111" s="67"/>
    </row>
    <row r="112" spans="1:17" x14ac:dyDescent="0.2">
      <c r="A112" s="60"/>
      <c r="B112" s="60"/>
      <c r="C112" s="60"/>
      <c r="D112" s="62"/>
      <c r="E112" s="62"/>
      <c r="F112" s="62"/>
      <c r="G112" s="62"/>
    </row>
    <row r="113" spans="1:10" x14ac:dyDescent="0.2">
      <c r="A113" s="60"/>
      <c r="B113" s="260" t="s">
        <v>158</v>
      </c>
      <c r="C113" s="261"/>
      <c r="D113" s="262"/>
      <c r="E113" s="70"/>
      <c r="F113" s="62"/>
      <c r="G113" s="62"/>
    </row>
    <row r="114" spans="1:10" ht="27.75" customHeight="1" x14ac:dyDescent="0.2">
      <c r="A114" s="60"/>
      <c r="B114" s="254" t="s">
        <v>159</v>
      </c>
      <c r="C114" s="255"/>
      <c r="D114" s="71" t="s">
        <v>160</v>
      </c>
      <c r="E114" s="70"/>
      <c r="F114" s="62"/>
      <c r="G114" s="62"/>
    </row>
    <row r="115" spans="1:10" x14ac:dyDescent="0.2">
      <c r="A115" s="60"/>
      <c r="B115" s="254" t="s">
        <v>939</v>
      </c>
      <c r="C115" s="255"/>
      <c r="D115" s="71" t="s">
        <v>160</v>
      </c>
      <c r="E115" s="70"/>
      <c r="F115" s="62"/>
      <c r="G115" s="62"/>
    </row>
    <row r="116" spans="1:10" x14ac:dyDescent="0.2">
      <c r="A116" s="60"/>
      <c r="B116" s="254" t="s">
        <v>161</v>
      </c>
      <c r="C116" s="255"/>
      <c r="D116" s="72" t="s">
        <v>131</v>
      </c>
      <c r="E116" s="70"/>
      <c r="F116" s="62"/>
      <c r="G116" s="62"/>
    </row>
    <row r="117" spans="1:10" x14ac:dyDescent="0.2">
      <c r="A117" s="73"/>
      <c r="B117" s="74" t="s">
        <v>131</v>
      </c>
      <c r="C117" s="74" t="s">
        <v>940</v>
      </c>
      <c r="D117" s="74" t="s">
        <v>162</v>
      </c>
      <c r="E117" s="73"/>
      <c r="F117" s="73"/>
      <c r="G117" s="73"/>
      <c r="H117" s="73"/>
      <c r="J117" s="67"/>
    </row>
    <row r="118" spans="1:10" x14ac:dyDescent="0.2">
      <c r="A118" s="73"/>
      <c r="B118" s="75" t="s">
        <v>163</v>
      </c>
      <c r="C118" s="76">
        <v>46142</v>
      </c>
      <c r="D118" s="76">
        <v>46173</v>
      </c>
      <c r="E118" s="73"/>
      <c r="F118" s="73"/>
      <c r="G118" s="73"/>
      <c r="J118" s="67"/>
    </row>
    <row r="119" spans="1:10" x14ac:dyDescent="0.2">
      <c r="A119" s="77"/>
      <c r="B119" s="78" t="s">
        <v>164</v>
      </c>
      <c r="C119" s="79">
        <v>10.4755</v>
      </c>
      <c r="D119" s="79">
        <v>10.805400000000001</v>
      </c>
      <c r="E119" s="77"/>
      <c r="F119" s="80"/>
      <c r="G119" s="81"/>
    </row>
    <row r="120" spans="1:10" x14ac:dyDescent="0.2">
      <c r="A120" s="77"/>
      <c r="B120" s="78" t="s">
        <v>941</v>
      </c>
      <c r="C120" s="79">
        <v>10.4755</v>
      </c>
      <c r="D120" s="79">
        <v>10.805400000000001</v>
      </c>
      <c r="E120" s="77"/>
      <c r="F120" s="80"/>
      <c r="G120" s="81"/>
    </row>
    <row r="121" spans="1:10" x14ac:dyDescent="0.2">
      <c r="A121" s="77"/>
      <c r="B121" s="78" t="s">
        <v>165</v>
      </c>
      <c r="C121" s="79">
        <v>10.1762</v>
      </c>
      <c r="D121" s="79">
        <v>10.4838</v>
      </c>
      <c r="E121" s="77"/>
      <c r="F121" s="80"/>
      <c r="G121" s="81"/>
    </row>
    <row r="122" spans="1:10" x14ac:dyDescent="0.2">
      <c r="A122" s="77"/>
      <c r="B122" s="78" t="s">
        <v>942</v>
      </c>
      <c r="C122" s="79">
        <v>10.1762</v>
      </c>
      <c r="D122" s="79">
        <v>10.4838</v>
      </c>
      <c r="E122" s="77"/>
      <c r="F122" s="80"/>
      <c r="G122" s="81"/>
    </row>
    <row r="123" spans="1:10" x14ac:dyDescent="0.2">
      <c r="A123" s="77"/>
      <c r="B123" s="77"/>
      <c r="C123" s="77"/>
      <c r="D123" s="77"/>
      <c r="E123" s="77"/>
      <c r="F123" s="77"/>
      <c r="G123" s="77"/>
    </row>
    <row r="124" spans="1:10" x14ac:dyDescent="0.2">
      <c r="A124" s="73"/>
      <c r="B124" s="254" t="s">
        <v>943</v>
      </c>
      <c r="C124" s="255"/>
      <c r="D124" s="71" t="s">
        <v>160</v>
      </c>
      <c r="E124" s="73"/>
      <c r="F124" s="73"/>
      <c r="G124" s="73"/>
    </row>
    <row r="125" spans="1:10" x14ac:dyDescent="0.2">
      <c r="A125" s="73"/>
      <c r="B125" s="82"/>
      <c r="C125" s="82"/>
      <c r="D125" s="82"/>
      <c r="E125" s="73"/>
      <c r="F125" s="73"/>
      <c r="G125" s="73"/>
    </row>
    <row r="126" spans="1:10" x14ac:dyDescent="0.2">
      <c r="A126" s="73"/>
      <c r="B126" s="254" t="s">
        <v>167</v>
      </c>
      <c r="C126" s="255"/>
      <c r="D126" s="71" t="s">
        <v>160</v>
      </c>
      <c r="E126" s="83"/>
      <c r="F126" s="73"/>
      <c r="G126" s="73"/>
    </row>
    <row r="127" spans="1:10" x14ac:dyDescent="0.2">
      <c r="A127" s="73"/>
      <c r="B127" s="254" t="s">
        <v>168</v>
      </c>
      <c r="C127" s="255"/>
      <c r="D127" s="71" t="s">
        <v>160</v>
      </c>
      <c r="E127" s="83"/>
      <c r="F127" s="73"/>
      <c r="G127" s="73"/>
    </row>
    <row r="128" spans="1:10" ht="12.75" customHeight="1" x14ac:dyDescent="0.2">
      <c r="A128" s="73"/>
      <c r="B128" s="254" t="s">
        <v>169</v>
      </c>
      <c r="C128" s="255"/>
      <c r="D128" s="71" t="s">
        <v>160</v>
      </c>
      <c r="E128" s="83"/>
      <c r="F128" s="73"/>
      <c r="G128" s="73"/>
    </row>
    <row r="129" spans="1:7" x14ac:dyDescent="0.2">
      <c r="A129" s="73"/>
      <c r="B129" s="254" t="s">
        <v>170</v>
      </c>
      <c r="C129" s="255"/>
      <c r="D129" s="84">
        <v>1.0294372205127109</v>
      </c>
      <c r="E129" s="73"/>
      <c r="F129" s="66"/>
      <c r="G129" s="85"/>
    </row>
    <row r="131" spans="1:7" x14ac:dyDescent="0.2">
      <c r="B131" s="256" t="s">
        <v>944</v>
      </c>
      <c r="C131" s="256"/>
    </row>
    <row r="133" spans="1:7" ht="153.75" customHeight="1" x14ac:dyDescent="0.2"/>
    <row r="136" spans="1:7" x14ac:dyDescent="0.2">
      <c r="B136" s="86" t="s">
        <v>945</v>
      </c>
      <c r="C136" s="87"/>
      <c r="D136" s="86"/>
    </row>
    <row r="137" spans="1:7" x14ac:dyDescent="0.2">
      <c r="B137" s="86" t="s">
        <v>1107</v>
      </c>
      <c r="D137" s="86"/>
    </row>
    <row r="138" spans="1:7" ht="165" customHeight="1" x14ac:dyDescent="0.2"/>
    <row r="139" spans="1:7" ht="12.75" customHeight="1" x14ac:dyDescent="0.2"/>
    <row r="140" spans="1:7" ht="12.75" customHeight="1" x14ac:dyDescent="0.2"/>
    <row r="141" spans="1:7" ht="12.75" customHeight="1" x14ac:dyDescent="0.2"/>
    <row r="142" spans="1:7" ht="12.75" customHeight="1" x14ac:dyDescent="0.2"/>
    <row r="145" customFormat="1" x14ac:dyDescent="0.2"/>
    <row r="146" customFormat="1" x14ac:dyDescent="0.2"/>
    <row r="147" customFormat="1" x14ac:dyDescent="0.2"/>
  </sheetData>
  <mergeCells count="18">
    <mergeCell ref="B113:D113"/>
    <mergeCell ref="B114:C114"/>
    <mergeCell ref="B126:C126"/>
    <mergeCell ref="B127:C127"/>
    <mergeCell ref="B131:C131"/>
    <mergeCell ref="B129:C129"/>
    <mergeCell ref="A1:H1"/>
    <mergeCell ref="A2:H2"/>
    <mergeCell ref="A3:H3"/>
    <mergeCell ref="B124:C124"/>
    <mergeCell ref="B128:C128"/>
    <mergeCell ref="B107:H107"/>
    <mergeCell ref="B108:H108"/>
    <mergeCell ref="B115:C115"/>
    <mergeCell ref="B116:C116"/>
    <mergeCell ref="B109:H109"/>
    <mergeCell ref="B110:H110"/>
    <mergeCell ref="B111:H111"/>
  </mergeCells>
  <hyperlinks>
    <hyperlink ref="I1" location="Index!B2" display="Index" xr:uid="{AAAC5A5D-1A40-444F-8A47-AB435D69127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0612-2F0D-4C12-BA97-506FF2F0A374}">
  <sheetPr>
    <outlinePr summaryBelow="0" summaryRight="0"/>
  </sheetPr>
  <dimension ref="A1:Q164"/>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882</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1782500</v>
      </c>
      <c r="F7" s="49">
        <v>13271.60375</v>
      </c>
      <c r="G7" s="50">
        <v>6.7657590000000004E-2</v>
      </c>
      <c r="H7" s="40" t="s">
        <v>131</v>
      </c>
    </row>
    <row r="8" spans="1:9" x14ac:dyDescent="0.2">
      <c r="A8" s="46">
        <v>2</v>
      </c>
      <c r="B8" s="47" t="s">
        <v>49</v>
      </c>
      <c r="C8" s="47" t="s">
        <v>50</v>
      </c>
      <c r="D8" s="47" t="s">
        <v>48</v>
      </c>
      <c r="E8" s="48">
        <v>897500</v>
      </c>
      <c r="F8" s="49">
        <v>11276.19</v>
      </c>
      <c r="G8" s="50">
        <v>5.7485130000000002E-2</v>
      </c>
      <c r="H8" s="40" t="s">
        <v>131</v>
      </c>
    </row>
    <row r="9" spans="1:9" x14ac:dyDescent="0.2">
      <c r="A9" s="46">
        <v>3</v>
      </c>
      <c r="B9" s="47" t="s">
        <v>424</v>
      </c>
      <c r="C9" s="47" t="s">
        <v>425</v>
      </c>
      <c r="D9" s="47" t="s">
        <v>48</v>
      </c>
      <c r="E9" s="48">
        <v>665000</v>
      </c>
      <c r="F9" s="49">
        <v>8555.89</v>
      </c>
      <c r="G9" s="50">
        <v>4.3617259999999998E-2</v>
      </c>
      <c r="H9" s="40" t="s">
        <v>131</v>
      </c>
    </row>
    <row r="10" spans="1:9" x14ac:dyDescent="0.2">
      <c r="A10" s="46">
        <v>4</v>
      </c>
      <c r="B10" s="47" t="s">
        <v>14</v>
      </c>
      <c r="C10" s="47" t="s">
        <v>15</v>
      </c>
      <c r="D10" s="47" t="s">
        <v>16</v>
      </c>
      <c r="E10" s="48">
        <v>414000</v>
      </c>
      <c r="F10" s="49">
        <v>7572.06</v>
      </c>
      <c r="G10" s="50">
        <v>3.8601770000000001E-2</v>
      </c>
      <c r="H10" s="40" t="s">
        <v>131</v>
      </c>
    </row>
    <row r="11" spans="1:9" x14ac:dyDescent="0.2">
      <c r="A11" s="46">
        <v>5</v>
      </c>
      <c r="B11" s="47" t="s">
        <v>17</v>
      </c>
      <c r="C11" s="47" t="s">
        <v>18</v>
      </c>
      <c r="D11" s="47" t="s">
        <v>19</v>
      </c>
      <c r="E11" s="48">
        <v>538000</v>
      </c>
      <c r="F11" s="49">
        <v>7108.0559999999996</v>
      </c>
      <c r="G11" s="50">
        <v>3.6236310000000001E-2</v>
      </c>
      <c r="H11" s="40" t="s">
        <v>131</v>
      </c>
    </row>
    <row r="12" spans="1:9" x14ac:dyDescent="0.2">
      <c r="A12" s="46">
        <v>6</v>
      </c>
      <c r="B12" s="47" t="s">
        <v>11</v>
      </c>
      <c r="C12" s="47" t="s">
        <v>12</v>
      </c>
      <c r="D12" s="47" t="s">
        <v>13</v>
      </c>
      <c r="E12" s="48">
        <v>172288</v>
      </c>
      <c r="F12" s="49">
        <v>7023.3203199999998</v>
      </c>
      <c r="G12" s="50">
        <v>3.5804339999999997E-2</v>
      </c>
      <c r="H12" s="40" t="s">
        <v>131</v>
      </c>
    </row>
    <row r="13" spans="1:9" x14ac:dyDescent="0.2">
      <c r="A13" s="46">
        <v>7</v>
      </c>
      <c r="B13" s="47" t="s">
        <v>46</v>
      </c>
      <c r="C13" s="47" t="s">
        <v>47</v>
      </c>
      <c r="D13" s="47" t="s">
        <v>48</v>
      </c>
      <c r="E13" s="48">
        <v>715000</v>
      </c>
      <c r="F13" s="49">
        <v>6895.46</v>
      </c>
      <c r="G13" s="50">
        <v>3.5152509999999998E-2</v>
      </c>
      <c r="H13" s="40" t="s">
        <v>131</v>
      </c>
    </row>
    <row r="14" spans="1:9" x14ac:dyDescent="0.2">
      <c r="A14" s="46">
        <v>8</v>
      </c>
      <c r="B14" s="47" t="s">
        <v>691</v>
      </c>
      <c r="C14" s="47" t="s">
        <v>692</v>
      </c>
      <c r="D14" s="47" t="s">
        <v>200</v>
      </c>
      <c r="E14" s="48">
        <v>533419</v>
      </c>
      <c r="F14" s="49">
        <v>6192.4611709999999</v>
      </c>
      <c r="G14" s="50">
        <v>3.1568680000000002E-2</v>
      </c>
      <c r="H14" s="40" t="s">
        <v>131</v>
      </c>
    </row>
    <row r="15" spans="1:9" x14ac:dyDescent="0.2">
      <c r="A15" s="46">
        <v>9</v>
      </c>
      <c r="B15" s="47" t="s">
        <v>476</v>
      </c>
      <c r="C15" s="47" t="s">
        <v>477</v>
      </c>
      <c r="D15" s="47" t="s">
        <v>48</v>
      </c>
      <c r="E15" s="48">
        <v>1500000</v>
      </c>
      <c r="F15" s="49">
        <v>5763</v>
      </c>
      <c r="G15" s="50">
        <v>2.937932E-2</v>
      </c>
      <c r="H15" s="40" t="s">
        <v>131</v>
      </c>
    </row>
    <row r="16" spans="1:9" x14ac:dyDescent="0.2">
      <c r="A16" s="46">
        <v>10</v>
      </c>
      <c r="B16" s="47" t="s">
        <v>36</v>
      </c>
      <c r="C16" s="47" t="s">
        <v>37</v>
      </c>
      <c r="D16" s="47" t="s">
        <v>38</v>
      </c>
      <c r="E16" s="48">
        <v>298419</v>
      </c>
      <c r="F16" s="49">
        <v>5753.5183200000001</v>
      </c>
      <c r="G16" s="50">
        <v>2.9330990000000001E-2</v>
      </c>
      <c r="H16" s="40" t="s">
        <v>131</v>
      </c>
    </row>
    <row r="17" spans="1:8" x14ac:dyDescent="0.2">
      <c r="A17" s="46">
        <v>11</v>
      </c>
      <c r="B17" s="47" t="s">
        <v>23</v>
      </c>
      <c r="C17" s="47" t="s">
        <v>24</v>
      </c>
      <c r="D17" s="47" t="s">
        <v>25</v>
      </c>
      <c r="E17" s="48">
        <v>42000</v>
      </c>
      <c r="F17" s="49">
        <v>4822.4399999999996</v>
      </c>
      <c r="G17" s="50">
        <v>2.4584419999999999E-2</v>
      </c>
      <c r="H17" s="40" t="s">
        <v>131</v>
      </c>
    </row>
    <row r="18" spans="1:8" x14ac:dyDescent="0.2">
      <c r="A18" s="46">
        <v>12</v>
      </c>
      <c r="B18" s="47" t="s">
        <v>338</v>
      </c>
      <c r="C18" s="47" t="s">
        <v>339</v>
      </c>
      <c r="D18" s="47" t="s">
        <v>240</v>
      </c>
      <c r="E18" s="48">
        <v>139976</v>
      </c>
      <c r="F18" s="49">
        <v>4263.1090560000002</v>
      </c>
      <c r="G18" s="50">
        <v>2.1732999999999999E-2</v>
      </c>
      <c r="H18" s="40" t="s">
        <v>131</v>
      </c>
    </row>
    <row r="19" spans="1:8" x14ac:dyDescent="0.2">
      <c r="A19" s="46">
        <v>13</v>
      </c>
      <c r="B19" s="47" t="s">
        <v>852</v>
      </c>
      <c r="C19" s="47" t="s">
        <v>853</v>
      </c>
      <c r="D19" s="47" t="s">
        <v>240</v>
      </c>
      <c r="E19" s="48">
        <v>21500</v>
      </c>
      <c r="F19" s="49">
        <v>4186.6949999999997</v>
      </c>
      <c r="G19" s="50">
        <v>2.1343440000000002E-2</v>
      </c>
      <c r="H19" s="40" t="s">
        <v>131</v>
      </c>
    </row>
    <row r="20" spans="1:8" x14ac:dyDescent="0.2">
      <c r="A20" s="46">
        <v>14</v>
      </c>
      <c r="B20" s="47" t="s">
        <v>71</v>
      </c>
      <c r="C20" s="47" t="s">
        <v>72</v>
      </c>
      <c r="D20" s="47" t="s">
        <v>38</v>
      </c>
      <c r="E20" s="48">
        <v>65000</v>
      </c>
      <c r="F20" s="49">
        <v>3822.65</v>
      </c>
      <c r="G20" s="50">
        <v>1.9487569999999999E-2</v>
      </c>
      <c r="H20" s="40" t="s">
        <v>131</v>
      </c>
    </row>
    <row r="21" spans="1:8" x14ac:dyDescent="0.2">
      <c r="A21" s="46">
        <v>15</v>
      </c>
      <c r="B21" s="47" t="s">
        <v>649</v>
      </c>
      <c r="C21" s="47" t="s">
        <v>650</v>
      </c>
      <c r="D21" s="47" t="s">
        <v>486</v>
      </c>
      <c r="E21" s="48">
        <v>1315000</v>
      </c>
      <c r="F21" s="49">
        <v>3772.7350000000001</v>
      </c>
      <c r="G21" s="50">
        <v>1.9233110000000001E-2</v>
      </c>
      <c r="H21" s="40" t="s">
        <v>131</v>
      </c>
    </row>
    <row r="22" spans="1:8" x14ac:dyDescent="0.2">
      <c r="A22" s="46">
        <v>16</v>
      </c>
      <c r="B22" s="47" t="s">
        <v>20</v>
      </c>
      <c r="C22" s="47" t="s">
        <v>21</v>
      </c>
      <c r="D22" s="47" t="s">
        <v>22</v>
      </c>
      <c r="E22" s="48">
        <v>959000</v>
      </c>
      <c r="F22" s="49">
        <v>3710.3710000000001</v>
      </c>
      <c r="G22" s="50">
        <v>1.891518E-2</v>
      </c>
      <c r="H22" s="40" t="s">
        <v>131</v>
      </c>
    </row>
    <row r="23" spans="1:8" x14ac:dyDescent="0.2">
      <c r="A23" s="46">
        <v>17</v>
      </c>
      <c r="B23" s="47" t="s">
        <v>663</v>
      </c>
      <c r="C23" s="47" t="s">
        <v>664</v>
      </c>
      <c r="D23" s="47" t="s">
        <v>205</v>
      </c>
      <c r="E23" s="48">
        <v>256000</v>
      </c>
      <c r="F23" s="49">
        <v>3586.56</v>
      </c>
      <c r="G23" s="50">
        <v>1.8284000000000002E-2</v>
      </c>
      <c r="H23" s="40" t="s">
        <v>131</v>
      </c>
    </row>
    <row r="24" spans="1:8" x14ac:dyDescent="0.2">
      <c r="A24" s="46">
        <v>18</v>
      </c>
      <c r="B24" s="47" t="s">
        <v>247</v>
      </c>
      <c r="C24" s="47" t="s">
        <v>248</v>
      </c>
      <c r="D24" s="47" t="s">
        <v>48</v>
      </c>
      <c r="E24" s="48">
        <v>367000</v>
      </c>
      <c r="F24" s="49">
        <v>3355.6644999999999</v>
      </c>
      <c r="G24" s="50">
        <v>1.7106909999999999E-2</v>
      </c>
      <c r="H24" s="40" t="s">
        <v>131</v>
      </c>
    </row>
    <row r="25" spans="1:8" x14ac:dyDescent="0.2">
      <c r="A25" s="46">
        <v>19</v>
      </c>
      <c r="B25" s="47" t="s">
        <v>320</v>
      </c>
      <c r="C25" s="47" t="s">
        <v>321</v>
      </c>
      <c r="D25" s="47" t="s">
        <v>229</v>
      </c>
      <c r="E25" s="48">
        <v>1190000</v>
      </c>
      <c r="F25" s="49">
        <v>2981.902</v>
      </c>
      <c r="G25" s="50">
        <v>1.52015E-2</v>
      </c>
      <c r="H25" s="40" t="s">
        <v>131</v>
      </c>
    </row>
    <row r="26" spans="1:8" x14ac:dyDescent="0.2">
      <c r="A26" s="46">
        <v>20</v>
      </c>
      <c r="B26" s="47" t="s">
        <v>111</v>
      </c>
      <c r="C26" s="47" t="s">
        <v>112</v>
      </c>
      <c r="D26" s="47" t="s">
        <v>31</v>
      </c>
      <c r="E26" s="48">
        <v>572977</v>
      </c>
      <c r="F26" s="49">
        <v>2922.1826999999998</v>
      </c>
      <c r="G26" s="50">
        <v>1.489706E-2</v>
      </c>
      <c r="H26" s="40" t="s">
        <v>131</v>
      </c>
    </row>
    <row r="27" spans="1:8" x14ac:dyDescent="0.2">
      <c r="A27" s="46">
        <v>21</v>
      </c>
      <c r="B27" s="47" t="s">
        <v>241</v>
      </c>
      <c r="C27" s="47" t="s">
        <v>242</v>
      </c>
      <c r="D27" s="47" t="s">
        <v>205</v>
      </c>
      <c r="E27" s="48">
        <v>53000</v>
      </c>
      <c r="F27" s="49">
        <v>2913.94</v>
      </c>
      <c r="G27" s="50">
        <v>1.485504E-2</v>
      </c>
      <c r="H27" s="40" t="s">
        <v>131</v>
      </c>
    </row>
    <row r="28" spans="1:8" x14ac:dyDescent="0.2">
      <c r="A28" s="46">
        <v>22</v>
      </c>
      <c r="B28" s="47" t="s">
        <v>195</v>
      </c>
      <c r="C28" s="47" t="s">
        <v>196</v>
      </c>
      <c r="D28" s="47" t="s">
        <v>197</v>
      </c>
      <c r="E28" s="48">
        <v>165000</v>
      </c>
      <c r="F28" s="49">
        <v>2809.125</v>
      </c>
      <c r="G28" s="50">
        <v>1.43207E-2</v>
      </c>
      <c r="H28" s="40" t="s">
        <v>131</v>
      </c>
    </row>
    <row r="29" spans="1:8" x14ac:dyDescent="0.2">
      <c r="A29" s="46">
        <v>23</v>
      </c>
      <c r="B29" s="47" t="s">
        <v>99</v>
      </c>
      <c r="C29" s="47" t="s">
        <v>100</v>
      </c>
      <c r="D29" s="47" t="s">
        <v>101</v>
      </c>
      <c r="E29" s="48">
        <v>1618000</v>
      </c>
      <c r="F29" s="49">
        <v>2661.7718</v>
      </c>
      <c r="G29" s="50">
        <v>1.35695E-2</v>
      </c>
      <c r="H29" s="40" t="s">
        <v>131</v>
      </c>
    </row>
    <row r="30" spans="1:8" x14ac:dyDescent="0.2">
      <c r="A30" s="46">
        <v>24</v>
      </c>
      <c r="B30" s="47" t="s">
        <v>326</v>
      </c>
      <c r="C30" s="47" t="s">
        <v>327</v>
      </c>
      <c r="D30" s="47" t="s">
        <v>256</v>
      </c>
      <c r="E30" s="48">
        <v>174686</v>
      </c>
      <c r="F30" s="49">
        <v>2555.6561799999999</v>
      </c>
      <c r="G30" s="50">
        <v>1.302853E-2</v>
      </c>
      <c r="H30" s="40" t="s">
        <v>131</v>
      </c>
    </row>
    <row r="31" spans="1:8" x14ac:dyDescent="0.2">
      <c r="A31" s="46">
        <v>25</v>
      </c>
      <c r="B31" s="47" t="s">
        <v>849</v>
      </c>
      <c r="C31" s="47" t="s">
        <v>850</v>
      </c>
      <c r="D31" s="47" t="s">
        <v>301</v>
      </c>
      <c r="E31" s="48">
        <v>200000</v>
      </c>
      <c r="F31" s="49">
        <v>2540</v>
      </c>
      <c r="G31" s="50">
        <v>1.294872E-2</v>
      </c>
      <c r="H31" s="40" t="s">
        <v>131</v>
      </c>
    </row>
    <row r="32" spans="1:8" x14ac:dyDescent="0.2">
      <c r="A32" s="46">
        <v>26</v>
      </c>
      <c r="B32" s="47" t="s">
        <v>90</v>
      </c>
      <c r="C32" s="47" t="s">
        <v>91</v>
      </c>
      <c r="D32" s="47" t="s">
        <v>92</v>
      </c>
      <c r="E32" s="48">
        <v>526500</v>
      </c>
      <c r="F32" s="49">
        <v>2381.62275</v>
      </c>
      <c r="G32" s="50">
        <v>1.2141330000000001E-2</v>
      </c>
      <c r="H32" s="40" t="s">
        <v>131</v>
      </c>
    </row>
    <row r="33" spans="1:8" x14ac:dyDescent="0.2">
      <c r="A33" s="46">
        <v>27</v>
      </c>
      <c r="B33" s="47" t="s">
        <v>480</v>
      </c>
      <c r="C33" s="47" t="s">
        <v>481</v>
      </c>
      <c r="D33" s="47" t="s">
        <v>200</v>
      </c>
      <c r="E33" s="48">
        <v>201000</v>
      </c>
      <c r="F33" s="49">
        <v>2379.4380000000001</v>
      </c>
      <c r="G33" s="50">
        <v>1.2130190000000001E-2</v>
      </c>
      <c r="H33" s="40" t="s">
        <v>131</v>
      </c>
    </row>
    <row r="34" spans="1:8" x14ac:dyDescent="0.2">
      <c r="A34" s="46">
        <v>28</v>
      </c>
      <c r="B34" s="47" t="s">
        <v>657</v>
      </c>
      <c r="C34" s="47" t="s">
        <v>658</v>
      </c>
      <c r="D34" s="47" t="s">
        <v>25</v>
      </c>
      <c r="E34" s="48">
        <v>515000</v>
      </c>
      <c r="F34" s="49">
        <v>2306.4274999999998</v>
      </c>
      <c r="G34" s="50">
        <v>1.1757989999999999E-2</v>
      </c>
      <c r="H34" s="40" t="s">
        <v>131</v>
      </c>
    </row>
    <row r="35" spans="1:8" x14ac:dyDescent="0.2">
      <c r="A35" s="46">
        <v>29</v>
      </c>
      <c r="B35" s="47" t="s">
        <v>709</v>
      </c>
      <c r="C35" s="47" t="s">
        <v>710</v>
      </c>
      <c r="D35" s="47" t="s">
        <v>200</v>
      </c>
      <c r="E35" s="48">
        <v>102000</v>
      </c>
      <c r="F35" s="49">
        <v>2304.078</v>
      </c>
      <c r="G35" s="50">
        <v>1.1746009999999999E-2</v>
      </c>
      <c r="H35" s="40" t="s">
        <v>131</v>
      </c>
    </row>
    <row r="36" spans="1:8" x14ac:dyDescent="0.2">
      <c r="A36" s="46">
        <v>30</v>
      </c>
      <c r="B36" s="47" t="s">
        <v>95</v>
      </c>
      <c r="C36" s="47" t="s">
        <v>96</v>
      </c>
      <c r="D36" s="47" t="s">
        <v>92</v>
      </c>
      <c r="E36" s="48">
        <v>52000</v>
      </c>
      <c r="F36" s="49">
        <v>2290.6</v>
      </c>
      <c r="G36" s="50">
        <v>1.16773E-2</v>
      </c>
      <c r="H36" s="40" t="s">
        <v>131</v>
      </c>
    </row>
    <row r="37" spans="1:8" x14ac:dyDescent="0.2">
      <c r="A37" s="46">
        <v>31</v>
      </c>
      <c r="B37" s="47" t="s">
        <v>302</v>
      </c>
      <c r="C37" s="47" t="s">
        <v>303</v>
      </c>
      <c r="D37" s="47" t="s">
        <v>222</v>
      </c>
      <c r="E37" s="48">
        <v>1944000</v>
      </c>
      <c r="F37" s="49">
        <v>2242.5983999999999</v>
      </c>
      <c r="G37" s="50">
        <v>1.1432589999999999E-2</v>
      </c>
      <c r="H37" s="40" t="s">
        <v>131</v>
      </c>
    </row>
    <row r="38" spans="1:8" x14ac:dyDescent="0.2">
      <c r="A38" s="46">
        <v>32</v>
      </c>
      <c r="B38" s="47" t="s">
        <v>120</v>
      </c>
      <c r="C38" s="47" t="s">
        <v>121</v>
      </c>
      <c r="D38" s="47" t="s">
        <v>122</v>
      </c>
      <c r="E38" s="48">
        <v>1077000</v>
      </c>
      <c r="F38" s="49">
        <v>2240.3753999999999</v>
      </c>
      <c r="G38" s="50">
        <v>1.1421260000000001E-2</v>
      </c>
      <c r="H38" s="40" t="s">
        <v>131</v>
      </c>
    </row>
    <row r="39" spans="1:8" x14ac:dyDescent="0.2">
      <c r="A39" s="46">
        <v>33</v>
      </c>
      <c r="B39" s="47" t="s">
        <v>677</v>
      </c>
      <c r="C39" s="47" t="s">
        <v>678</v>
      </c>
      <c r="D39" s="47" t="s">
        <v>28</v>
      </c>
      <c r="E39" s="48">
        <v>51500</v>
      </c>
      <c r="F39" s="49">
        <v>2216.4569999999999</v>
      </c>
      <c r="G39" s="50">
        <v>1.129932E-2</v>
      </c>
      <c r="H39" s="40" t="s">
        <v>131</v>
      </c>
    </row>
    <row r="40" spans="1:8" ht="25.5" x14ac:dyDescent="0.2">
      <c r="A40" s="46">
        <v>34</v>
      </c>
      <c r="B40" s="47" t="s">
        <v>416</v>
      </c>
      <c r="C40" s="47" t="s">
        <v>417</v>
      </c>
      <c r="D40" s="47" t="s">
        <v>418</v>
      </c>
      <c r="E40" s="48">
        <v>576000</v>
      </c>
      <c r="F40" s="49">
        <v>2185.92</v>
      </c>
      <c r="G40" s="50">
        <v>1.114365E-2</v>
      </c>
      <c r="H40" s="40" t="s">
        <v>131</v>
      </c>
    </row>
    <row r="41" spans="1:8" x14ac:dyDescent="0.2">
      <c r="A41" s="46">
        <v>35</v>
      </c>
      <c r="B41" s="47" t="s">
        <v>289</v>
      </c>
      <c r="C41" s="47" t="s">
        <v>290</v>
      </c>
      <c r="D41" s="47" t="s">
        <v>229</v>
      </c>
      <c r="E41" s="48">
        <v>820000</v>
      </c>
      <c r="F41" s="49">
        <v>2114.7800000000002</v>
      </c>
      <c r="G41" s="50">
        <v>1.0780980000000001E-2</v>
      </c>
      <c r="H41" s="40" t="s">
        <v>131</v>
      </c>
    </row>
    <row r="42" spans="1:8" x14ac:dyDescent="0.2">
      <c r="A42" s="46">
        <v>36</v>
      </c>
      <c r="B42" s="47" t="s">
        <v>297</v>
      </c>
      <c r="C42" s="47" t="s">
        <v>298</v>
      </c>
      <c r="D42" s="47" t="s">
        <v>83</v>
      </c>
      <c r="E42" s="48">
        <v>404761</v>
      </c>
      <c r="F42" s="49">
        <v>2111.0309954999998</v>
      </c>
      <c r="G42" s="50">
        <v>1.076187E-2</v>
      </c>
      <c r="H42" s="40" t="s">
        <v>131</v>
      </c>
    </row>
    <row r="43" spans="1:8" x14ac:dyDescent="0.2">
      <c r="A43" s="46">
        <v>37</v>
      </c>
      <c r="B43" s="47" t="s">
        <v>220</v>
      </c>
      <c r="C43" s="47" t="s">
        <v>221</v>
      </c>
      <c r="D43" s="47" t="s">
        <v>222</v>
      </c>
      <c r="E43" s="48">
        <v>486500</v>
      </c>
      <c r="F43" s="49">
        <v>2079.7874999999999</v>
      </c>
      <c r="G43" s="50">
        <v>1.060259E-2</v>
      </c>
      <c r="H43" s="40" t="s">
        <v>131</v>
      </c>
    </row>
    <row r="44" spans="1:8" x14ac:dyDescent="0.2">
      <c r="A44" s="46">
        <v>38</v>
      </c>
      <c r="B44" s="47" t="s">
        <v>270</v>
      </c>
      <c r="C44" s="47" t="s">
        <v>271</v>
      </c>
      <c r="D44" s="47" t="s">
        <v>251</v>
      </c>
      <c r="E44" s="48">
        <v>512642</v>
      </c>
      <c r="F44" s="49">
        <v>2045.9542220000001</v>
      </c>
      <c r="G44" s="50">
        <v>1.0430109999999999E-2</v>
      </c>
      <c r="H44" s="40" t="s">
        <v>131</v>
      </c>
    </row>
    <row r="45" spans="1:8" x14ac:dyDescent="0.2">
      <c r="A45" s="46">
        <v>39</v>
      </c>
      <c r="B45" s="47" t="s">
        <v>419</v>
      </c>
      <c r="C45" s="47" t="s">
        <v>420</v>
      </c>
      <c r="D45" s="47" t="s">
        <v>48</v>
      </c>
      <c r="E45" s="48">
        <v>1206148</v>
      </c>
      <c r="F45" s="49">
        <v>2024.8812624</v>
      </c>
      <c r="G45" s="50">
        <v>1.0322690000000001E-2</v>
      </c>
      <c r="H45" s="40" t="s">
        <v>131</v>
      </c>
    </row>
    <row r="46" spans="1:8" x14ac:dyDescent="0.2">
      <c r="A46" s="46">
        <v>40</v>
      </c>
      <c r="B46" s="47" t="s">
        <v>44</v>
      </c>
      <c r="C46" s="47" t="s">
        <v>45</v>
      </c>
      <c r="D46" s="47" t="s">
        <v>31</v>
      </c>
      <c r="E46" s="48">
        <v>40400</v>
      </c>
      <c r="F46" s="49">
        <v>2013.0108</v>
      </c>
      <c r="G46" s="50">
        <v>1.0262169999999999E-2</v>
      </c>
      <c r="H46" s="40" t="s">
        <v>131</v>
      </c>
    </row>
    <row r="47" spans="1:8" x14ac:dyDescent="0.2">
      <c r="A47" s="46">
        <v>41</v>
      </c>
      <c r="B47" s="47" t="s">
        <v>208</v>
      </c>
      <c r="C47" s="47" t="s">
        <v>209</v>
      </c>
      <c r="D47" s="47" t="s">
        <v>174</v>
      </c>
      <c r="E47" s="48">
        <v>177000</v>
      </c>
      <c r="F47" s="49">
        <v>1954.9649999999999</v>
      </c>
      <c r="G47" s="50">
        <v>9.9662599999999994E-3</v>
      </c>
      <c r="H47" s="40" t="s">
        <v>131</v>
      </c>
    </row>
    <row r="48" spans="1:8" x14ac:dyDescent="0.2">
      <c r="A48" s="46">
        <v>42</v>
      </c>
      <c r="B48" s="47" t="s">
        <v>854</v>
      </c>
      <c r="C48" s="47" t="s">
        <v>855</v>
      </c>
      <c r="D48" s="47" t="s">
        <v>25</v>
      </c>
      <c r="E48" s="48">
        <v>330000</v>
      </c>
      <c r="F48" s="49">
        <v>1948.155</v>
      </c>
      <c r="G48" s="50">
        <v>9.9315400000000009E-3</v>
      </c>
      <c r="H48" s="40" t="s">
        <v>131</v>
      </c>
    </row>
    <row r="49" spans="1:8" x14ac:dyDescent="0.2">
      <c r="A49" s="46">
        <v>43</v>
      </c>
      <c r="B49" s="47" t="s">
        <v>178</v>
      </c>
      <c r="C49" s="47" t="s">
        <v>179</v>
      </c>
      <c r="D49" s="47" t="s">
        <v>180</v>
      </c>
      <c r="E49" s="48">
        <v>115000</v>
      </c>
      <c r="F49" s="49">
        <v>1925.1</v>
      </c>
      <c r="G49" s="50">
        <v>9.8140099999999997E-3</v>
      </c>
      <c r="H49" s="40" t="s">
        <v>131</v>
      </c>
    </row>
    <row r="50" spans="1:8" x14ac:dyDescent="0.2">
      <c r="A50" s="46">
        <v>44</v>
      </c>
      <c r="B50" s="47" t="s">
        <v>856</v>
      </c>
      <c r="C50" s="47" t="s">
        <v>857</v>
      </c>
      <c r="D50" s="47" t="s">
        <v>115</v>
      </c>
      <c r="E50" s="48">
        <v>233000</v>
      </c>
      <c r="F50" s="49">
        <v>1916.425</v>
      </c>
      <c r="G50" s="50">
        <v>9.7697800000000005E-3</v>
      </c>
      <c r="H50" s="40" t="s">
        <v>131</v>
      </c>
    </row>
    <row r="51" spans="1:8" x14ac:dyDescent="0.2">
      <c r="A51" s="46">
        <v>45</v>
      </c>
      <c r="B51" s="47" t="s">
        <v>62</v>
      </c>
      <c r="C51" s="47" t="s">
        <v>63</v>
      </c>
      <c r="D51" s="47" t="s">
        <v>64</v>
      </c>
      <c r="E51" s="48">
        <v>721500</v>
      </c>
      <c r="F51" s="49">
        <v>1914.8610000000001</v>
      </c>
      <c r="G51" s="50">
        <v>9.7618099999999992E-3</v>
      </c>
      <c r="H51" s="40" t="s">
        <v>131</v>
      </c>
    </row>
    <row r="52" spans="1:8" x14ac:dyDescent="0.2">
      <c r="A52" s="46">
        <v>46</v>
      </c>
      <c r="B52" s="47" t="s">
        <v>238</v>
      </c>
      <c r="C52" s="47" t="s">
        <v>239</v>
      </c>
      <c r="D52" s="47" t="s">
        <v>240</v>
      </c>
      <c r="E52" s="48">
        <v>57000</v>
      </c>
      <c r="F52" s="49">
        <v>1912.749</v>
      </c>
      <c r="G52" s="50">
        <v>9.7510400000000007E-3</v>
      </c>
      <c r="H52" s="40" t="s">
        <v>131</v>
      </c>
    </row>
    <row r="53" spans="1:8" x14ac:dyDescent="0.2">
      <c r="A53" s="46">
        <v>47</v>
      </c>
      <c r="B53" s="47" t="s">
        <v>175</v>
      </c>
      <c r="C53" s="47" t="s">
        <v>176</v>
      </c>
      <c r="D53" s="47" t="s">
        <v>177</v>
      </c>
      <c r="E53" s="48">
        <v>596000</v>
      </c>
      <c r="F53" s="49">
        <v>1809.7539999999999</v>
      </c>
      <c r="G53" s="50">
        <v>9.2259799999999999E-3</v>
      </c>
      <c r="H53" s="40" t="s">
        <v>131</v>
      </c>
    </row>
    <row r="54" spans="1:8" x14ac:dyDescent="0.2">
      <c r="A54" s="46">
        <v>48</v>
      </c>
      <c r="B54" s="47" t="s">
        <v>84</v>
      </c>
      <c r="C54" s="47" t="s">
        <v>85</v>
      </c>
      <c r="D54" s="47" t="s">
        <v>22</v>
      </c>
      <c r="E54" s="48">
        <v>120000</v>
      </c>
      <c r="F54" s="49">
        <v>1704.36</v>
      </c>
      <c r="G54" s="50">
        <v>8.6886900000000006E-3</v>
      </c>
      <c r="H54" s="40" t="s">
        <v>131</v>
      </c>
    </row>
    <row r="55" spans="1:8" x14ac:dyDescent="0.2">
      <c r="A55" s="46">
        <v>49</v>
      </c>
      <c r="B55" s="47" t="s">
        <v>113</v>
      </c>
      <c r="C55" s="47" t="s">
        <v>114</v>
      </c>
      <c r="D55" s="47" t="s">
        <v>115</v>
      </c>
      <c r="E55" s="48">
        <v>21700</v>
      </c>
      <c r="F55" s="49">
        <v>1652.4549999999999</v>
      </c>
      <c r="G55" s="50">
        <v>8.4240900000000004E-3</v>
      </c>
      <c r="H55" s="40" t="s">
        <v>131</v>
      </c>
    </row>
    <row r="56" spans="1:8" x14ac:dyDescent="0.2">
      <c r="A56" s="46">
        <v>50</v>
      </c>
      <c r="B56" s="47" t="s">
        <v>272</v>
      </c>
      <c r="C56" s="47" t="s">
        <v>273</v>
      </c>
      <c r="D56" s="47" t="s">
        <v>174</v>
      </c>
      <c r="E56" s="48">
        <v>872000</v>
      </c>
      <c r="F56" s="49">
        <v>1612.2408</v>
      </c>
      <c r="G56" s="50">
        <v>8.2190800000000001E-3</v>
      </c>
      <c r="H56" s="40" t="s">
        <v>131</v>
      </c>
    </row>
    <row r="57" spans="1:8" x14ac:dyDescent="0.2">
      <c r="A57" s="46">
        <v>51</v>
      </c>
      <c r="B57" s="47" t="s">
        <v>54</v>
      </c>
      <c r="C57" s="47" t="s">
        <v>55</v>
      </c>
      <c r="D57" s="47" t="s">
        <v>13</v>
      </c>
      <c r="E57" s="48">
        <v>117000</v>
      </c>
      <c r="F57" s="49">
        <v>1526.85</v>
      </c>
      <c r="G57" s="50">
        <v>7.7837599999999998E-3</v>
      </c>
      <c r="H57" s="40" t="s">
        <v>131</v>
      </c>
    </row>
    <row r="58" spans="1:8" x14ac:dyDescent="0.2">
      <c r="A58" s="46">
        <v>52</v>
      </c>
      <c r="B58" s="47" t="s">
        <v>487</v>
      </c>
      <c r="C58" s="47" t="s">
        <v>488</v>
      </c>
      <c r="D58" s="47" t="s">
        <v>43</v>
      </c>
      <c r="E58" s="48">
        <v>171000</v>
      </c>
      <c r="F58" s="49">
        <v>1515.231</v>
      </c>
      <c r="G58" s="50">
        <v>7.7245300000000003E-3</v>
      </c>
      <c r="H58" s="40" t="s">
        <v>131</v>
      </c>
    </row>
    <row r="59" spans="1:8" x14ac:dyDescent="0.2">
      <c r="A59" s="46">
        <v>53</v>
      </c>
      <c r="B59" s="47" t="s">
        <v>847</v>
      </c>
      <c r="C59" s="47" t="s">
        <v>848</v>
      </c>
      <c r="D59" s="47" t="s">
        <v>200</v>
      </c>
      <c r="E59" s="48">
        <v>35900</v>
      </c>
      <c r="F59" s="49">
        <v>1458.1143999999999</v>
      </c>
      <c r="G59" s="50">
        <v>7.43335E-3</v>
      </c>
      <c r="H59" s="40" t="s">
        <v>131</v>
      </c>
    </row>
    <row r="60" spans="1:8" x14ac:dyDescent="0.2">
      <c r="A60" s="46">
        <v>54</v>
      </c>
      <c r="B60" s="47" t="s">
        <v>267</v>
      </c>
      <c r="C60" s="47" t="s">
        <v>268</v>
      </c>
      <c r="D60" s="47" t="s">
        <v>269</v>
      </c>
      <c r="E60" s="48">
        <v>69907</v>
      </c>
      <c r="F60" s="49">
        <v>1175.83574</v>
      </c>
      <c r="G60" s="50">
        <v>5.99432E-3</v>
      </c>
      <c r="H60" s="40" t="s">
        <v>131</v>
      </c>
    </row>
    <row r="61" spans="1:8" x14ac:dyDescent="0.2">
      <c r="A61" s="46">
        <v>55</v>
      </c>
      <c r="B61" s="47" t="s">
        <v>383</v>
      </c>
      <c r="C61" s="47" t="s">
        <v>384</v>
      </c>
      <c r="D61" s="47" t="s">
        <v>108</v>
      </c>
      <c r="E61" s="48">
        <v>135736</v>
      </c>
      <c r="F61" s="49">
        <v>885.47379599999999</v>
      </c>
      <c r="G61" s="50">
        <v>4.5140800000000002E-3</v>
      </c>
      <c r="H61" s="40" t="s">
        <v>131</v>
      </c>
    </row>
    <row r="62" spans="1:8" x14ac:dyDescent="0.2">
      <c r="A62" s="46">
        <v>56</v>
      </c>
      <c r="B62" s="47" t="s">
        <v>858</v>
      </c>
      <c r="C62" s="47" t="s">
        <v>859</v>
      </c>
      <c r="D62" s="47" t="s">
        <v>463</v>
      </c>
      <c r="E62" s="48">
        <v>250959</v>
      </c>
      <c r="F62" s="49">
        <v>884.128557</v>
      </c>
      <c r="G62" s="50">
        <v>4.5072200000000001E-3</v>
      </c>
      <c r="H62" s="40" t="s">
        <v>131</v>
      </c>
    </row>
    <row r="63" spans="1:8" x14ac:dyDescent="0.2">
      <c r="A63" s="51"/>
      <c r="B63" s="51"/>
      <c r="C63" s="52" t="s">
        <v>130</v>
      </c>
      <c r="D63" s="51"/>
      <c r="E63" s="51" t="s">
        <v>131</v>
      </c>
      <c r="F63" s="53">
        <v>189050.0219199</v>
      </c>
      <c r="G63" s="54">
        <v>0.96376216999999997</v>
      </c>
      <c r="H63" s="40" t="s">
        <v>131</v>
      </c>
    </row>
    <row r="64" spans="1:8" x14ac:dyDescent="0.2">
      <c r="A64" s="51"/>
      <c r="B64" s="51"/>
      <c r="C64" s="55"/>
      <c r="D64" s="51"/>
      <c r="E64" s="51"/>
      <c r="F64" s="56"/>
      <c r="G64" s="56"/>
      <c r="H64" s="40" t="s">
        <v>131</v>
      </c>
    </row>
    <row r="65" spans="1:8" x14ac:dyDescent="0.2">
      <c r="A65" s="51"/>
      <c r="B65" s="51"/>
      <c r="C65" s="52" t="s">
        <v>132</v>
      </c>
      <c r="D65" s="51"/>
      <c r="E65" s="51"/>
      <c r="F65" s="51"/>
      <c r="G65" s="51"/>
      <c r="H65" s="40" t="s">
        <v>131</v>
      </c>
    </row>
    <row r="66" spans="1:8" x14ac:dyDescent="0.2">
      <c r="A66" s="51"/>
      <c r="B66" s="51"/>
      <c r="C66" s="52" t="s">
        <v>130</v>
      </c>
      <c r="D66" s="51"/>
      <c r="E66" s="51" t="s">
        <v>131</v>
      </c>
      <c r="F66" s="57" t="s">
        <v>133</v>
      </c>
      <c r="G66" s="54">
        <v>0</v>
      </c>
      <c r="H66" s="40" t="s">
        <v>131</v>
      </c>
    </row>
    <row r="67" spans="1:8" x14ac:dyDescent="0.2">
      <c r="A67" s="51"/>
      <c r="B67" s="51"/>
      <c r="C67" s="55"/>
      <c r="D67" s="51"/>
      <c r="E67" s="51"/>
      <c r="F67" s="56"/>
      <c r="G67" s="56"/>
      <c r="H67" s="40" t="s">
        <v>131</v>
      </c>
    </row>
    <row r="68" spans="1:8" x14ac:dyDescent="0.2">
      <c r="A68" s="51"/>
      <c r="B68" s="51"/>
      <c r="C68" s="52" t="s">
        <v>134</v>
      </c>
      <c r="D68" s="51"/>
      <c r="E68" s="51"/>
      <c r="F68" s="51"/>
      <c r="G68" s="51"/>
      <c r="H68" s="40" t="s">
        <v>131</v>
      </c>
    </row>
    <row r="69" spans="1:8" x14ac:dyDescent="0.2">
      <c r="A69" s="51"/>
      <c r="B69" s="51"/>
      <c r="C69" s="52" t="s">
        <v>130</v>
      </c>
      <c r="D69" s="51"/>
      <c r="E69" s="51" t="s">
        <v>131</v>
      </c>
      <c r="F69" s="57" t="s">
        <v>133</v>
      </c>
      <c r="G69" s="54">
        <v>0</v>
      </c>
      <c r="H69" s="40" t="s">
        <v>131</v>
      </c>
    </row>
    <row r="70" spans="1:8" x14ac:dyDescent="0.2">
      <c r="A70" s="51"/>
      <c r="B70" s="51"/>
      <c r="C70" s="55"/>
      <c r="D70" s="51"/>
      <c r="E70" s="51"/>
      <c r="F70" s="56"/>
      <c r="G70" s="56"/>
      <c r="H70" s="40" t="s">
        <v>131</v>
      </c>
    </row>
    <row r="71" spans="1:8" x14ac:dyDescent="0.2">
      <c r="A71" s="51"/>
      <c r="B71" s="51"/>
      <c r="C71" s="52" t="s">
        <v>135</v>
      </c>
      <c r="D71" s="51"/>
      <c r="E71" s="51"/>
      <c r="F71" s="51"/>
      <c r="G71" s="51"/>
      <c r="H71" s="40"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136</v>
      </c>
      <c r="D74" s="51"/>
      <c r="E74" s="51"/>
      <c r="F74" s="56"/>
      <c r="G74" s="56"/>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137</v>
      </c>
      <c r="D77" s="51"/>
      <c r="E77" s="51"/>
      <c r="F77" s="56"/>
      <c r="G77" s="56"/>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138</v>
      </c>
      <c r="D80" s="51"/>
      <c r="E80" s="51"/>
      <c r="F80" s="53">
        <v>189050.0219199</v>
      </c>
      <c r="G80" s="54">
        <v>0.96376216999999997</v>
      </c>
      <c r="H80" s="40" t="s">
        <v>131</v>
      </c>
    </row>
    <row r="81" spans="1:8" x14ac:dyDescent="0.2">
      <c r="A81" s="51"/>
      <c r="B81" s="51"/>
      <c r="C81" s="55"/>
      <c r="D81" s="51"/>
      <c r="E81" s="51"/>
      <c r="F81" s="56"/>
      <c r="G81" s="56"/>
      <c r="H81" s="40" t="s">
        <v>131</v>
      </c>
    </row>
    <row r="82" spans="1:8" x14ac:dyDescent="0.2">
      <c r="A82" s="51"/>
      <c r="B82" s="51"/>
      <c r="C82" s="52" t="s">
        <v>139</v>
      </c>
      <c r="D82" s="51"/>
      <c r="E82" s="51"/>
      <c r="F82" s="56"/>
      <c r="G82" s="56"/>
      <c r="H82" s="40" t="s">
        <v>131</v>
      </c>
    </row>
    <row r="83" spans="1:8" x14ac:dyDescent="0.2">
      <c r="A83" s="51"/>
      <c r="B83" s="51"/>
      <c r="C83" s="52" t="s">
        <v>10</v>
      </c>
      <c r="D83" s="51"/>
      <c r="E83" s="51"/>
      <c r="F83" s="56"/>
      <c r="G83" s="56"/>
      <c r="H83" s="40" t="s">
        <v>131</v>
      </c>
    </row>
    <row r="84" spans="1:8" x14ac:dyDescent="0.2">
      <c r="A84" s="51"/>
      <c r="B84" s="51"/>
      <c r="C84" s="52" t="s">
        <v>130</v>
      </c>
      <c r="D84" s="51"/>
      <c r="E84" s="51" t="s">
        <v>131</v>
      </c>
      <c r="F84" s="57" t="s">
        <v>133</v>
      </c>
      <c r="G84" s="54">
        <v>0</v>
      </c>
      <c r="H84" s="40" t="s">
        <v>131</v>
      </c>
    </row>
    <row r="85" spans="1:8" x14ac:dyDescent="0.2">
      <c r="A85" s="51"/>
      <c r="B85" s="51"/>
      <c r="C85" s="55"/>
      <c r="D85" s="51"/>
      <c r="E85" s="51"/>
      <c r="F85" s="56"/>
      <c r="G85" s="56"/>
      <c r="H85" s="40" t="s">
        <v>131</v>
      </c>
    </row>
    <row r="86" spans="1:8" x14ac:dyDescent="0.2">
      <c r="A86" s="51"/>
      <c r="B86" s="51"/>
      <c r="C86" s="52" t="s">
        <v>140</v>
      </c>
      <c r="D86" s="51"/>
      <c r="E86" s="51"/>
      <c r="F86" s="51"/>
      <c r="G86" s="51"/>
      <c r="H86" s="40" t="s">
        <v>131</v>
      </c>
    </row>
    <row r="87" spans="1:8" x14ac:dyDescent="0.2">
      <c r="A87" s="51"/>
      <c r="B87" s="51"/>
      <c r="C87" s="52" t="s">
        <v>130</v>
      </c>
      <c r="D87" s="51"/>
      <c r="E87" s="51" t="s">
        <v>131</v>
      </c>
      <c r="F87" s="57" t="s">
        <v>133</v>
      </c>
      <c r="G87" s="54">
        <v>0</v>
      </c>
      <c r="H87" s="40" t="s">
        <v>131</v>
      </c>
    </row>
    <row r="88" spans="1:8" x14ac:dyDescent="0.2">
      <c r="A88" s="51"/>
      <c r="B88" s="51"/>
      <c r="C88" s="55"/>
      <c r="D88" s="51"/>
      <c r="E88" s="51"/>
      <c r="F88" s="56"/>
      <c r="G88" s="56"/>
      <c r="H88" s="40" t="s">
        <v>131</v>
      </c>
    </row>
    <row r="89" spans="1:8" x14ac:dyDescent="0.2">
      <c r="A89" s="51"/>
      <c r="B89" s="51"/>
      <c r="C89" s="52" t="s">
        <v>141</v>
      </c>
      <c r="D89" s="51"/>
      <c r="E89" s="51"/>
      <c r="F89" s="51"/>
      <c r="G89" s="51"/>
      <c r="H89" s="40" t="s">
        <v>131</v>
      </c>
    </row>
    <row r="90" spans="1:8" x14ac:dyDescent="0.2">
      <c r="A90" s="51"/>
      <c r="B90" s="51"/>
      <c r="C90" s="52" t="s">
        <v>130</v>
      </c>
      <c r="D90" s="51"/>
      <c r="E90" s="51" t="s">
        <v>131</v>
      </c>
      <c r="F90" s="57" t="s">
        <v>133</v>
      </c>
      <c r="G90" s="54">
        <v>0</v>
      </c>
      <c r="H90" s="40" t="s">
        <v>131</v>
      </c>
    </row>
    <row r="91" spans="1:8" x14ac:dyDescent="0.2">
      <c r="A91" s="51"/>
      <c r="B91" s="51"/>
      <c r="C91" s="55"/>
      <c r="D91" s="51"/>
      <c r="E91" s="51"/>
      <c r="F91" s="56"/>
      <c r="G91" s="56"/>
      <c r="H91" s="40" t="s">
        <v>131</v>
      </c>
    </row>
    <row r="92" spans="1:8" x14ac:dyDescent="0.2">
      <c r="A92" s="51"/>
      <c r="B92" s="51"/>
      <c r="C92" s="52" t="s">
        <v>142</v>
      </c>
      <c r="D92" s="51"/>
      <c r="E92" s="51"/>
      <c r="F92" s="56"/>
      <c r="G92" s="56"/>
      <c r="H92" s="40" t="s">
        <v>131</v>
      </c>
    </row>
    <row r="93" spans="1:8" x14ac:dyDescent="0.2">
      <c r="A93" s="51"/>
      <c r="B93" s="51"/>
      <c r="C93" s="52" t="s">
        <v>130</v>
      </c>
      <c r="D93" s="51"/>
      <c r="E93" s="51" t="s">
        <v>131</v>
      </c>
      <c r="F93" s="57" t="s">
        <v>133</v>
      </c>
      <c r="G93" s="54">
        <v>0</v>
      </c>
      <c r="H93" s="40" t="s">
        <v>131</v>
      </c>
    </row>
    <row r="94" spans="1:8" x14ac:dyDescent="0.2">
      <c r="A94" s="51"/>
      <c r="B94" s="51"/>
      <c r="C94" s="55"/>
      <c r="D94" s="51"/>
      <c r="E94" s="51"/>
      <c r="F94" s="56"/>
      <c r="G94" s="56"/>
      <c r="H94" s="40" t="s">
        <v>131</v>
      </c>
    </row>
    <row r="95" spans="1:8" x14ac:dyDescent="0.2">
      <c r="A95" s="51"/>
      <c r="B95" s="51"/>
      <c r="C95" s="52" t="s">
        <v>143</v>
      </c>
      <c r="D95" s="51"/>
      <c r="E95" s="51"/>
      <c r="F95" s="53">
        <v>0</v>
      </c>
      <c r="G95" s="54">
        <v>0</v>
      </c>
      <c r="H95" s="40" t="s">
        <v>131</v>
      </c>
    </row>
    <row r="96" spans="1:8" x14ac:dyDescent="0.2">
      <c r="A96" s="51"/>
      <c r="B96" s="51"/>
      <c r="C96" s="55"/>
      <c r="D96" s="51"/>
      <c r="E96" s="51"/>
      <c r="F96" s="56"/>
      <c r="G96" s="56"/>
      <c r="H96" s="40" t="s">
        <v>131</v>
      </c>
    </row>
    <row r="97" spans="1:8" x14ac:dyDescent="0.2">
      <c r="A97" s="51"/>
      <c r="B97" s="51"/>
      <c r="C97" s="52" t="s">
        <v>144</v>
      </c>
      <c r="D97" s="51"/>
      <c r="E97" s="51"/>
      <c r="F97" s="56"/>
      <c r="G97" s="56"/>
      <c r="H97" s="40" t="s">
        <v>131</v>
      </c>
    </row>
    <row r="98" spans="1:8" x14ac:dyDescent="0.2">
      <c r="A98" s="51"/>
      <c r="B98" s="51"/>
      <c r="C98" s="52" t="s">
        <v>145</v>
      </c>
      <c r="D98" s="51"/>
      <c r="E98" s="51"/>
      <c r="F98" s="56"/>
      <c r="G98" s="56"/>
      <c r="H98" s="40" t="s">
        <v>131</v>
      </c>
    </row>
    <row r="99" spans="1:8" x14ac:dyDescent="0.2">
      <c r="A99" s="51"/>
      <c r="B99" s="51"/>
      <c r="C99" s="52" t="s">
        <v>130</v>
      </c>
      <c r="D99" s="51"/>
      <c r="E99" s="51" t="s">
        <v>131</v>
      </c>
      <c r="F99" s="57" t="s">
        <v>133</v>
      </c>
      <c r="G99" s="54">
        <v>0</v>
      </c>
      <c r="H99" s="40" t="s">
        <v>131</v>
      </c>
    </row>
    <row r="100" spans="1:8" x14ac:dyDescent="0.2">
      <c r="A100" s="51"/>
      <c r="B100" s="51"/>
      <c r="C100" s="55"/>
      <c r="D100" s="51"/>
      <c r="E100" s="51"/>
      <c r="F100" s="56"/>
      <c r="G100" s="56"/>
      <c r="H100" s="40" t="s">
        <v>131</v>
      </c>
    </row>
    <row r="101" spans="1:8" x14ac:dyDescent="0.2">
      <c r="A101" s="51"/>
      <c r="B101" s="51"/>
      <c r="C101" s="52" t="s">
        <v>146</v>
      </c>
      <c r="D101" s="51"/>
      <c r="E101" s="51"/>
      <c r="F101" s="56"/>
      <c r="G101" s="56"/>
      <c r="H101" s="40" t="s">
        <v>131</v>
      </c>
    </row>
    <row r="102" spans="1:8" x14ac:dyDescent="0.2">
      <c r="A102" s="51"/>
      <c r="B102" s="51"/>
      <c r="C102" s="52" t="s">
        <v>130</v>
      </c>
      <c r="D102" s="51"/>
      <c r="E102" s="51" t="s">
        <v>131</v>
      </c>
      <c r="F102" s="57" t="s">
        <v>133</v>
      </c>
      <c r="G102" s="54">
        <v>0</v>
      </c>
      <c r="H102" s="40" t="s">
        <v>131</v>
      </c>
    </row>
    <row r="103" spans="1:8" x14ac:dyDescent="0.2">
      <c r="A103" s="51"/>
      <c r="B103" s="51"/>
      <c r="C103" s="55"/>
      <c r="D103" s="51"/>
      <c r="E103" s="51"/>
      <c r="F103" s="56"/>
      <c r="G103" s="56"/>
      <c r="H103" s="40" t="s">
        <v>131</v>
      </c>
    </row>
    <row r="104" spans="1:8" x14ac:dyDescent="0.2">
      <c r="A104" s="51"/>
      <c r="B104" s="51"/>
      <c r="C104" s="52" t="s">
        <v>147</v>
      </c>
      <c r="D104" s="51"/>
      <c r="E104" s="51"/>
      <c r="F104" s="56"/>
      <c r="G104" s="56"/>
      <c r="H104" s="40" t="s">
        <v>131</v>
      </c>
    </row>
    <row r="105" spans="1:8" x14ac:dyDescent="0.2">
      <c r="A105" s="51"/>
      <c r="B105" s="51"/>
      <c r="C105" s="52" t="s">
        <v>130</v>
      </c>
      <c r="D105" s="51"/>
      <c r="E105" s="51" t="s">
        <v>131</v>
      </c>
      <c r="F105" s="57" t="s">
        <v>133</v>
      </c>
      <c r="G105" s="54">
        <v>0</v>
      </c>
      <c r="H105" s="40" t="s">
        <v>131</v>
      </c>
    </row>
    <row r="106" spans="1:8" x14ac:dyDescent="0.2">
      <c r="A106" s="51"/>
      <c r="B106" s="51"/>
      <c r="C106" s="55"/>
      <c r="D106" s="51"/>
      <c r="E106" s="51"/>
      <c r="F106" s="56"/>
      <c r="G106" s="56"/>
      <c r="H106" s="40" t="s">
        <v>131</v>
      </c>
    </row>
    <row r="107" spans="1:8" x14ac:dyDescent="0.2">
      <c r="A107" s="51"/>
      <c r="B107" s="51"/>
      <c r="C107" s="52" t="s">
        <v>148</v>
      </c>
      <c r="D107" s="51"/>
      <c r="E107" s="51"/>
      <c r="F107" s="56"/>
      <c r="G107" s="56"/>
      <c r="H107" s="40" t="s">
        <v>131</v>
      </c>
    </row>
    <row r="108" spans="1:8" x14ac:dyDescent="0.2">
      <c r="A108" s="46">
        <v>1</v>
      </c>
      <c r="B108" s="47"/>
      <c r="C108" s="47" t="s">
        <v>149</v>
      </c>
      <c r="D108" s="47"/>
      <c r="E108" s="58"/>
      <c r="F108" s="49">
        <v>5874.6103649870001</v>
      </c>
      <c r="G108" s="50">
        <v>2.9948300000000001E-2</v>
      </c>
      <c r="H108" s="40">
        <v>5.32</v>
      </c>
    </row>
    <row r="109" spans="1:8" x14ac:dyDescent="0.2">
      <c r="A109" s="51"/>
      <c r="B109" s="51"/>
      <c r="C109" s="52" t="s">
        <v>130</v>
      </c>
      <c r="D109" s="51"/>
      <c r="E109" s="51" t="s">
        <v>131</v>
      </c>
      <c r="F109" s="53">
        <v>5874.6103649870001</v>
      </c>
      <c r="G109" s="54">
        <v>2.9948300000000001E-2</v>
      </c>
      <c r="H109" s="40" t="s">
        <v>131</v>
      </c>
    </row>
    <row r="110" spans="1:8" x14ac:dyDescent="0.2">
      <c r="A110" s="51"/>
      <c r="B110" s="51"/>
      <c r="C110" s="55"/>
      <c r="D110" s="51"/>
      <c r="E110" s="51"/>
      <c r="F110" s="56"/>
      <c r="G110" s="56"/>
      <c r="H110" s="40" t="s">
        <v>131</v>
      </c>
    </row>
    <row r="111" spans="1:8" x14ac:dyDescent="0.2">
      <c r="A111" s="51"/>
      <c r="B111" s="51"/>
      <c r="C111" s="52" t="s">
        <v>150</v>
      </c>
      <c r="D111" s="51"/>
      <c r="E111" s="51"/>
      <c r="F111" s="53">
        <v>5874.6103649870001</v>
      </c>
      <c r="G111" s="54">
        <v>2.9948300000000001E-2</v>
      </c>
      <c r="H111" s="40" t="s">
        <v>131</v>
      </c>
    </row>
    <row r="112" spans="1:8" x14ac:dyDescent="0.2">
      <c r="A112" s="51"/>
      <c r="B112" s="51"/>
      <c r="C112" s="56"/>
      <c r="D112" s="51"/>
      <c r="E112" s="51"/>
      <c r="F112" s="51"/>
      <c r="G112" s="51"/>
      <c r="H112" s="40" t="s">
        <v>131</v>
      </c>
    </row>
    <row r="113" spans="1:10" x14ac:dyDescent="0.2">
      <c r="A113" s="51"/>
      <c r="B113" s="51"/>
      <c r="C113" s="52" t="s">
        <v>151</v>
      </c>
      <c r="D113" s="51"/>
      <c r="E113" s="51"/>
      <c r="F113" s="51"/>
      <c r="G113" s="51"/>
      <c r="H113" s="40" t="s">
        <v>131</v>
      </c>
    </row>
    <row r="114" spans="1:10" x14ac:dyDescent="0.2">
      <c r="A114" s="51"/>
      <c r="B114" s="51"/>
      <c r="C114" s="52" t="s">
        <v>152</v>
      </c>
      <c r="D114" s="51"/>
      <c r="E114" s="51"/>
      <c r="F114" s="51"/>
      <c r="G114" s="51"/>
      <c r="H114" s="40" t="s">
        <v>131</v>
      </c>
    </row>
    <row r="115" spans="1:10" x14ac:dyDescent="0.2">
      <c r="A115" s="51"/>
      <c r="B115" s="51"/>
      <c r="C115" s="52" t="s">
        <v>130</v>
      </c>
      <c r="D115" s="51"/>
      <c r="E115" s="51" t="s">
        <v>131</v>
      </c>
      <c r="F115" s="57" t="s">
        <v>133</v>
      </c>
      <c r="G115" s="54">
        <v>0</v>
      </c>
      <c r="H115" s="40" t="s">
        <v>131</v>
      </c>
    </row>
    <row r="116" spans="1:10" x14ac:dyDescent="0.2">
      <c r="A116" s="51"/>
      <c r="B116" s="51"/>
      <c r="C116" s="55"/>
      <c r="D116" s="51"/>
      <c r="E116" s="51"/>
      <c r="F116" s="56"/>
      <c r="G116" s="56"/>
      <c r="H116" s="40" t="s">
        <v>131</v>
      </c>
    </row>
    <row r="117" spans="1:10" x14ac:dyDescent="0.2">
      <c r="A117" s="51"/>
      <c r="B117" s="51"/>
      <c r="C117" s="52" t="s">
        <v>153</v>
      </c>
      <c r="D117" s="51"/>
      <c r="E117" s="51"/>
      <c r="F117" s="51"/>
      <c r="G117" s="51"/>
      <c r="H117" s="40" t="s">
        <v>131</v>
      </c>
    </row>
    <row r="118" spans="1:10" x14ac:dyDescent="0.2">
      <c r="A118" s="51"/>
      <c r="B118" s="51"/>
      <c r="C118" s="52" t="s">
        <v>154</v>
      </c>
      <c r="D118" s="51"/>
      <c r="E118" s="51"/>
      <c r="F118" s="51"/>
      <c r="G118" s="51"/>
      <c r="H118" s="40" t="s">
        <v>131</v>
      </c>
    </row>
    <row r="119" spans="1:10" x14ac:dyDescent="0.2">
      <c r="A119" s="51"/>
      <c r="B119" s="51"/>
      <c r="C119" s="52" t="s">
        <v>130</v>
      </c>
      <c r="D119" s="51"/>
      <c r="E119" s="51" t="s">
        <v>131</v>
      </c>
      <c r="F119" s="57" t="s">
        <v>133</v>
      </c>
      <c r="G119" s="54">
        <v>0</v>
      </c>
      <c r="H119" s="40" t="s">
        <v>131</v>
      </c>
    </row>
    <row r="120" spans="1:10" x14ac:dyDescent="0.2">
      <c r="A120" s="51"/>
      <c r="B120" s="51"/>
      <c r="C120" s="55"/>
      <c r="D120" s="51"/>
      <c r="E120" s="51"/>
      <c r="F120" s="56"/>
      <c r="G120" s="56"/>
      <c r="H120" s="40" t="s">
        <v>131</v>
      </c>
    </row>
    <row r="121" spans="1:10" x14ac:dyDescent="0.2">
      <c r="A121" s="51"/>
      <c r="B121" s="51"/>
      <c r="C121" s="52" t="s">
        <v>155</v>
      </c>
      <c r="D121" s="51"/>
      <c r="E121" s="51"/>
      <c r="F121" s="56"/>
      <c r="G121" s="56"/>
      <c r="H121" s="40" t="s">
        <v>131</v>
      </c>
    </row>
    <row r="122" spans="1:10" x14ac:dyDescent="0.2">
      <c r="A122" s="51"/>
      <c r="B122" s="51"/>
      <c r="C122" s="52" t="s">
        <v>130</v>
      </c>
      <c r="D122" s="51"/>
      <c r="E122" s="51" t="s">
        <v>131</v>
      </c>
      <c r="F122" s="57" t="s">
        <v>133</v>
      </c>
      <c r="G122" s="54">
        <v>0</v>
      </c>
      <c r="H122" s="40" t="s">
        <v>131</v>
      </c>
    </row>
    <row r="123" spans="1:10" x14ac:dyDescent="0.2">
      <c r="A123" s="51"/>
      <c r="B123" s="51"/>
      <c r="C123" s="55"/>
      <c r="D123" s="51"/>
      <c r="E123" s="51"/>
      <c r="F123" s="56"/>
      <c r="G123" s="56"/>
      <c r="H123" s="40" t="s">
        <v>131</v>
      </c>
    </row>
    <row r="124" spans="1:10" x14ac:dyDescent="0.2">
      <c r="A124" s="58"/>
      <c r="B124" s="47"/>
      <c r="C124" s="47" t="s">
        <v>156</v>
      </c>
      <c r="D124" s="47"/>
      <c r="E124" s="58"/>
      <c r="F124" s="49">
        <v>1233.7447173999999</v>
      </c>
      <c r="G124" s="50">
        <v>6.2895299999999998E-3</v>
      </c>
      <c r="H124" s="40" t="s">
        <v>131</v>
      </c>
    </row>
    <row r="125" spans="1:10" x14ac:dyDescent="0.2">
      <c r="A125" s="55"/>
      <c r="B125" s="55"/>
      <c r="C125" s="52" t="s">
        <v>157</v>
      </c>
      <c r="D125" s="56"/>
      <c r="E125" s="56"/>
      <c r="F125" s="53">
        <v>196158.37700228699</v>
      </c>
      <c r="G125" s="59">
        <v>1</v>
      </c>
      <c r="H125" s="40" t="s">
        <v>131</v>
      </c>
    </row>
    <row r="126" spans="1:10" x14ac:dyDescent="0.2">
      <c r="A126" s="142"/>
      <c r="B126" s="142"/>
      <c r="C126" s="142"/>
      <c r="D126" s="143"/>
      <c r="E126" s="143"/>
      <c r="F126" s="143"/>
      <c r="G126" s="143"/>
    </row>
    <row r="127" spans="1:10" x14ac:dyDescent="0.2">
      <c r="A127" s="60"/>
      <c r="B127" s="60"/>
      <c r="C127" s="61"/>
      <c r="D127" s="62"/>
      <c r="E127" s="62"/>
      <c r="F127" s="63"/>
      <c r="G127" s="64"/>
      <c r="H127" s="65"/>
    </row>
    <row r="128" spans="1:10" x14ac:dyDescent="0.2">
      <c r="A128" s="60"/>
      <c r="B128" s="259" t="s">
        <v>933</v>
      </c>
      <c r="C128" s="259"/>
      <c r="D128" s="259"/>
      <c r="E128" s="259"/>
      <c r="F128" s="259"/>
      <c r="G128" s="259"/>
      <c r="H128" s="259"/>
      <c r="J128" s="67"/>
    </row>
    <row r="129" spans="1:17" x14ac:dyDescent="0.2">
      <c r="A129" s="60"/>
      <c r="B129" s="259" t="s">
        <v>934</v>
      </c>
      <c r="C129" s="259"/>
      <c r="D129" s="259"/>
      <c r="E129" s="259"/>
      <c r="F129" s="259"/>
      <c r="G129" s="259"/>
      <c r="H129" s="259"/>
      <c r="J129" s="67"/>
    </row>
    <row r="130" spans="1:17" x14ac:dyDescent="0.2">
      <c r="A130" s="60"/>
      <c r="B130" s="259" t="s">
        <v>935</v>
      </c>
      <c r="C130" s="259"/>
      <c r="D130" s="259"/>
      <c r="E130" s="259"/>
      <c r="F130" s="259"/>
      <c r="G130" s="259"/>
      <c r="H130" s="259"/>
      <c r="J130" s="67"/>
    </row>
    <row r="131" spans="1:17" s="69" customFormat="1" ht="52.5" customHeight="1" x14ac:dyDescent="0.25">
      <c r="A131" s="68"/>
      <c r="B131" s="263" t="s">
        <v>936</v>
      </c>
      <c r="C131" s="263"/>
      <c r="D131" s="263"/>
      <c r="E131" s="263"/>
      <c r="F131" s="263"/>
      <c r="G131" s="263"/>
      <c r="H131" s="263"/>
      <c r="I131"/>
      <c r="J131" s="67"/>
      <c r="K131"/>
      <c r="L131"/>
      <c r="M131"/>
      <c r="N131"/>
      <c r="O131"/>
      <c r="P131"/>
      <c r="Q131"/>
    </row>
    <row r="132" spans="1:17" x14ac:dyDescent="0.2">
      <c r="A132" s="60"/>
      <c r="B132" s="259" t="s">
        <v>937</v>
      </c>
      <c r="C132" s="259"/>
      <c r="D132" s="259"/>
      <c r="E132" s="259"/>
      <c r="F132" s="259"/>
      <c r="G132" s="259"/>
      <c r="H132" s="259"/>
      <c r="J132" s="67"/>
    </row>
    <row r="133" spans="1:17" x14ac:dyDescent="0.2">
      <c r="A133" s="60"/>
      <c r="B133" s="60"/>
      <c r="C133" s="60"/>
      <c r="D133" s="62"/>
      <c r="E133" s="62"/>
      <c r="F133" s="62"/>
      <c r="G133" s="62"/>
    </row>
    <row r="134" spans="1:17" x14ac:dyDescent="0.2">
      <c r="A134" s="60"/>
      <c r="B134" s="260" t="s">
        <v>158</v>
      </c>
      <c r="C134" s="261"/>
      <c r="D134" s="262"/>
      <c r="E134" s="70"/>
      <c r="F134" s="62"/>
      <c r="G134" s="62"/>
    </row>
    <row r="135" spans="1:17" ht="27.75" customHeight="1" x14ac:dyDescent="0.2">
      <c r="A135" s="60"/>
      <c r="B135" s="254" t="s">
        <v>159</v>
      </c>
      <c r="C135" s="255"/>
      <c r="D135" s="71" t="s">
        <v>160</v>
      </c>
      <c r="E135" s="70"/>
      <c r="F135" s="62"/>
      <c r="G135" s="62"/>
    </row>
    <row r="136" spans="1:17" x14ac:dyDescent="0.2">
      <c r="A136" s="60"/>
      <c r="B136" s="254" t="s">
        <v>939</v>
      </c>
      <c r="C136" s="255"/>
      <c r="D136" s="71" t="s">
        <v>160</v>
      </c>
      <c r="E136" s="70"/>
      <c r="F136" s="62"/>
      <c r="G136" s="62"/>
    </row>
    <row r="137" spans="1:17" x14ac:dyDescent="0.2">
      <c r="A137" s="60"/>
      <c r="B137" s="254" t="s">
        <v>161</v>
      </c>
      <c r="C137" s="255"/>
      <c r="D137" s="72" t="s">
        <v>131</v>
      </c>
      <c r="E137" s="70"/>
      <c r="F137" s="62"/>
      <c r="G137" s="62"/>
    </row>
    <row r="138" spans="1:17" x14ac:dyDescent="0.2">
      <c r="A138" s="73"/>
      <c r="B138" s="74" t="s">
        <v>131</v>
      </c>
      <c r="C138" s="74" t="s">
        <v>940</v>
      </c>
      <c r="D138" s="74" t="s">
        <v>162</v>
      </c>
      <c r="E138" s="73"/>
      <c r="F138" s="73"/>
      <c r="G138" s="73"/>
      <c r="H138" s="73"/>
      <c r="J138" s="67"/>
    </row>
    <row r="139" spans="1:17" x14ac:dyDescent="0.2">
      <c r="A139" s="73"/>
      <c r="B139" s="75" t="s">
        <v>163</v>
      </c>
      <c r="C139" s="76">
        <v>46142</v>
      </c>
      <c r="D139" s="76">
        <v>46173</v>
      </c>
      <c r="E139" s="73"/>
      <c r="F139" s="73"/>
      <c r="G139" s="73"/>
      <c r="J139" s="67"/>
    </row>
    <row r="140" spans="1:17" x14ac:dyDescent="0.2">
      <c r="A140" s="77"/>
      <c r="B140" s="78" t="s">
        <v>164</v>
      </c>
      <c r="C140" s="79">
        <v>15.145200000000001</v>
      </c>
      <c r="D140" s="79">
        <v>14.8401</v>
      </c>
      <c r="E140" s="77"/>
      <c r="F140" s="80"/>
      <c r="G140" s="81"/>
    </row>
    <row r="141" spans="1:17" x14ac:dyDescent="0.2">
      <c r="A141" s="77"/>
      <c r="B141" s="78" t="s">
        <v>941</v>
      </c>
      <c r="C141" s="79">
        <v>13.508900000000001</v>
      </c>
      <c r="D141" s="79">
        <v>12.279500000000001</v>
      </c>
      <c r="E141" s="77"/>
      <c r="F141" s="80"/>
      <c r="G141" s="81"/>
    </row>
    <row r="142" spans="1:17" x14ac:dyDescent="0.2">
      <c r="A142" s="77"/>
      <c r="B142" s="78" t="s">
        <v>165</v>
      </c>
      <c r="C142" s="79">
        <v>14.3247</v>
      </c>
      <c r="D142" s="79">
        <v>14.0205</v>
      </c>
      <c r="E142" s="77"/>
      <c r="F142" s="80"/>
      <c r="G142" s="81"/>
    </row>
    <row r="143" spans="1:17" x14ac:dyDescent="0.2">
      <c r="A143" s="77"/>
      <c r="B143" s="78" t="s">
        <v>942</v>
      </c>
      <c r="C143" s="79">
        <v>12.768000000000001</v>
      </c>
      <c r="D143" s="79">
        <v>11.5915</v>
      </c>
      <c r="E143" s="77"/>
      <c r="F143" s="80"/>
      <c r="G143" s="81"/>
    </row>
    <row r="144" spans="1:17" x14ac:dyDescent="0.2">
      <c r="A144" s="77"/>
      <c r="B144" s="77"/>
      <c r="C144" s="77"/>
      <c r="D144" s="77"/>
      <c r="E144" s="77"/>
      <c r="F144" s="77"/>
      <c r="G144" s="77"/>
    </row>
    <row r="145" spans="1:7" x14ac:dyDescent="0.2">
      <c r="A145" s="77"/>
      <c r="B145" s="299" t="s">
        <v>166</v>
      </c>
      <c r="C145" s="300"/>
      <c r="D145" s="52" t="s">
        <v>160</v>
      </c>
      <c r="E145" s="77"/>
      <c r="F145" s="77"/>
      <c r="G145" s="77"/>
    </row>
    <row r="146" spans="1:7" x14ac:dyDescent="0.2">
      <c r="A146" s="77"/>
      <c r="B146" s="82"/>
      <c r="C146" s="82"/>
      <c r="D146" s="82"/>
      <c r="E146" s="77"/>
      <c r="F146" s="77"/>
      <c r="G146" s="77"/>
    </row>
    <row r="147" spans="1:7" x14ac:dyDescent="0.2">
      <c r="A147" s="73"/>
      <c r="B147" s="254" t="s">
        <v>167</v>
      </c>
      <c r="C147" s="255"/>
      <c r="D147" s="71" t="s">
        <v>160</v>
      </c>
      <c r="E147" s="83"/>
      <c r="F147" s="73"/>
      <c r="G147" s="73"/>
    </row>
    <row r="148" spans="1:7" x14ac:dyDescent="0.2">
      <c r="A148" s="73"/>
      <c r="B148" s="254" t="s">
        <v>168</v>
      </c>
      <c r="C148" s="255"/>
      <c r="D148" s="71" t="s">
        <v>160</v>
      </c>
      <c r="E148" s="83"/>
      <c r="F148" s="73"/>
      <c r="G148" s="73"/>
    </row>
    <row r="149" spans="1:7" x14ac:dyDescent="0.2">
      <c r="A149" s="73"/>
      <c r="B149" s="254" t="s">
        <v>169</v>
      </c>
      <c r="C149" s="255"/>
      <c r="D149" s="71" t="s">
        <v>160</v>
      </c>
      <c r="E149" s="83"/>
      <c r="F149" s="73"/>
      <c r="G149" s="73"/>
    </row>
    <row r="150" spans="1:7" x14ac:dyDescent="0.2">
      <c r="A150" s="73"/>
      <c r="B150" s="254" t="s">
        <v>170</v>
      </c>
      <c r="C150" s="255"/>
      <c r="D150" s="84">
        <v>0.50233650285619957</v>
      </c>
      <c r="E150" s="73"/>
      <c r="F150" s="66"/>
      <c r="G150" s="85"/>
    </row>
    <row r="152" spans="1:7" x14ac:dyDescent="0.2">
      <c r="B152" s="256" t="s">
        <v>944</v>
      </c>
      <c r="C152" s="256"/>
    </row>
    <row r="154" spans="1:7" ht="153.75" customHeight="1" x14ac:dyDescent="0.2"/>
    <row r="157" spans="1:7" x14ac:dyDescent="0.2">
      <c r="B157" s="86" t="s">
        <v>945</v>
      </c>
      <c r="C157" s="87"/>
      <c r="D157" s="86"/>
    </row>
    <row r="158" spans="1:7" x14ac:dyDescent="0.2">
      <c r="B158" s="86" t="s">
        <v>1108</v>
      </c>
      <c r="D158" s="86"/>
    </row>
    <row r="159" spans="1:7" ht="165" customHeight="1" x14ac:dyDescent="0.2"/>
    <row r="160" spans="1:7" ht="12.75" customHeight="1" x14ac:dyDescent="0.2"/>
    <row r="161" customFormat="1" ht="12.75" customHeight="1" x14ac:dyDescent="0.2"/>
    <row r="162" customFormat="1" ht="12.75" customHeight="1" x14ac:dyDescent="0.2"/>
    <row r="163" customFormat="1" ht="12.75" customHeight="1" x14ac:dyDescent="0.2"/>
    <row r="164" customFormat="1" ht="12.75" customHeight="1" x14ac:dyDescent="0.2"/>
  </sheetData>
  <mergeCells count="18">
    <mergeCell ref="B134:D134"/>
    <mergeCell ref="B135:C135"/>
    <mergeCell ref="B147:C147"/>
    <mergeCell ref="B148:C148"/>
    <mergeCell ref="B152:C152"/>
    <mergeCell ref="B150:C150"/>
    <mergeCell ref="A1:H1"/>
    <mergeCell ref="A2:H2"/>
    <mergeCell ref="A3:H3"/>
    <mergeCell ref="B145:C145"/>
    <mergeCell ref="B149:C149"/>
    <mergeCell ref="B128:H128"/>
    <mergeCell ref="B129:H129"/>
    <mergeCell ref="B136:C136"/>
    <mergeCell ref="B137:C137"/>
    <mergeCell ref="B130:H130"/>
    <mergeCell ref="B131:H131"/>
    <mergeCell ref="B132:H132"/>
  </mergeCells>
  <hyperlinks>
    <hyperlink ref="I1" location="Index!B2" display="Index" xr:uid="{AB0541A9-71B4-4C56-A8DD-BC9A414D0C3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E39B-6EAB-41C4-8710-E0283506C434}">
  <sheetPr>
    <outlinePr summaryBelow="0" summaryRight="0"/>
  </sheetPr>
  <dimension ref="A1:Q136"/>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12.42578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883</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3114256</v>
      </c>
      <c r="F7" s="49">
        <v>23187.193048000001</v>
      </c>
      <c r="G7" s="50">
        <v>0.14580444000000001</v>
      </c>
      <c r="H7" s="40" t="s">
        <v>131</v>
      </c>
    </row>
    <row r="8" spans="1:9" x14ac:dyDescent="0.2">
      <c r="A8" s="46">
        <v>2</v>
      </c>
      <c r="B8" s="47" t="s">
        <v>49</v>
      </c>
      <c r="C8" s="47" t="s">
        <v>50</v>
      </c>
      <c r="D8" s="47" t="s">
        <v>48</v>
      </c>
      <c r="E8" s="48">
        <v>1416021</v>
      </c>
      <c r="F8" s="49">
        <v>17790.887844000001</v>
      </c>
      <c r="G8" s="50">
        <v>0.11187169</v>
      </c>
      <c r="H8" s="40" t="s">
        <v>131</v>
      </c>
    </row>
    <row r="9" spans="1:9" x14ac:dyDescent="0.2">
      <c r="A9" s="46">
        <v>3</v>
      </c>
      <c r="B9" s="47" t="s">
        <v>424</v>
      </c>
      <c r="C9" s="47" t="s">
        <v>425</v>
      </c>
      <c r="D9" s="47" t="s">
        <v>48</v>
      </c>
      <c r="E9" s="48">
        <v>1217541</v>
      </c>
      <c r="F9" s="49">
        <v>15664.882506</v>
      </c>
      <c r="G9" s="50">
        <v>9.8503060000000003E-2</v>
      </c>
      <c r="H9" s="40" t="s">
        <v>131</v>
      </c>
    </row>
    <row r="10" spans="1:9" x14ac:dyDescent="0.2">
      <c r="A10" s="46">
        <v>4</v>
      </c>
      <c r="B10" s="47" t="s">
        <v>46</v>
      </c>
      <c r="C10" s="47" t="s">
        <v>47</v>
      </c>
      <c r="D10" s="47" t="s">
        <v>48</v>
      </c>
      <c r="E10" s="48">
        <v>1003469</v>
      </c>
      <c r="F10" s="49">
        <v>9677.4550359999994</v>
      </c>
      <c r="G10" s="50">
        <v>6.0853240000000003E-2</v>
      </c>
      <c r="H10" s="40" t="s">
        <v>131</v>
      </c>
    </row>
    <row r="11" spans="1:9" x14ac:dyDescent="0.2">
      <c r="A11" s="46">
        <v>5</v>
      </c>
      <c r="B11" s="47" t="s">
        <v>675</v>
      </c>
      <c r="C11" s="47" t="s">
        <v>676</v>
      </c>
      <c r="D11" s="47" t="s">
        <v>177</v>
      </c>
      <c r="E11" s="48">
        <v>424621</v>
      </c>
      <c r="F11" s="49">
        <v>7573.540156</v>
      </c>
      <c r="G11" s="50">
        <v>4.7623520000000003E-2</v>
      </c>
      <c r="H11" s="40" t="s">
        <v>131</v>
      </c>
    </row>
    <row r="12" spans="1:9" x14ac:dyDescent="0.2">
      <c r="A12" s="46">
        <v>6</v>
      </c>
      <c r="B12" s="47" t="s">
        <v>422</v>
      </c>
      <c r="C12" s="47" t="s">
        <v>423</v>
      </c>
      <c r="D12" s="47" t="s">
        <v>48</v>
      </c>
      <c r="E12" s="48">
        <v>3778314</v>
      </c>
      <c r="F12" s="49">
        <v>6624.5179361999999</v>
      </c>
      <c r="G12" s="50">
        <v>4.1655930000000001E-2</v>
      </c>
      <c r="H12" s="40" t="s">
        <v>131</v>
      </c>
    </row>
    <row r="13" spans="1:9" x14ac:dyDescent="0.2">
      <c r="A13" s="46">
        <v>7</v>
      </c>
      <c r="B13" s="47" t="s">
        <v>373</v>
      </c>
      <c r="C13" s="47" t="s">
        <v>374</v>
      </c>
      <c r="D13" s="47" t="s">
        <v>177</v>
      </c>
      <c r="E13" s="48">
        <v>631329</v>
      </c>
      <c r="F13" s="49">
        <v>6505.8453449999997</v>
      </c>
      <c r="G13" s="50">
        <v>4.09097E-2</v>
      </c>
      <c r="H13" s="40" t="s">
        <v>131</v>
      </c>
    </row>
    <row r="14" spans="1:9" x14ac:dyDescent="0.2">
      <c r="A14" s="46">
        <v>8</v>
      </c>
      <c r="B14" s="47" t="s">
        <v>314</v>
      </c>
      <c r="C14" s="47" t="s">
        <v>315</v>
      </c>
      <c r="D14" s="47" t="s">
        <v>177</v>
      </c>
      <c r="E14" s="48">
        <v>672583</v>
      </c>
      <c r="F14" s="49">
        <v>6370.3698844999999</v>
      </c>
      <c r="G14" s="50">
        <v>4.0057809999999999E-2</v>
      </c>
      <c r="H14" s="40" t="s">
        <v>131</v>
      </c>
    </row>
    <row r="15" spans="1:9" x14ac:dyDescent="0.2">
      <c r="A15" s="46">
        <v>9</v>
      </c>
      <c r="B15" s="47" t="s">
        <v>340</v>
      </c>
      <c r="C15" s="47" t="s">
        <v>341</v>
      </c>
      <c r="D15" s="47" t="s">
        <v>48</v>
      </c>
      <c r="E15" s="48">
        <v>2208626</v>
      </c>
      <c r="F15" s="49">
        <v>5930.1608100000003</v>
      </c>
      <c r="G15" s="50">
        <v>3.7289709999999997E-2</v>
      </c>
      <c r="H15" s="40" t="s">
        <v>131</v>
      </c>
    </row>
    <row r="16" spans="1:9" x14ac:dyDescent="0.2">
      <c r="A16" s="46">
        <v>10</v>
      </c>
      <c r="B16" s="47" t="s">
        <v>375</v>
      </c>
      <c r="C16" s="47" t="s">
        <v>376</v>
      </c>
      <c r="D16" s="47" t="s">
        <v>177</v>
      </c>
      <c r="E16" s="48">
        <v>334660</v>
      </c>
      <c r="F16" s="49">
        <v>5294.3212000000003</v>
      </c>
      <c r="G16" s="50">
        <v>3.3291460000000002E-2</v>
      </c>
      <c r="H16" s="40" t="s">
        <v>131</v>
      </c>
    </row>
    <row r="17" spans="1:8" x14ac:dyDescent="0.2">
      <c r="A17" s="46">
        <v>11</v>
      </c>
      <c r="B17" s="47" t="s">
        <v>476</v>
      </c>
      <c r="C17" s="47" t="s">
        <v>477</v>
      </c>
      <c r="D17" s="47" t="s">
        <v>48</v>
      </c>
      <c r="E17" s="48">
        <v>1369182</v>
      </c>
      <c r="F17" s="49">
        <v>5260.3972439999998</v>
      </c>
      <c r="G17" s="50">
        <v>3.3078139999999999E-2</v>
      </c>
      <c r="H17" s="40" t="s">
        <v>131</v>
      </c>
    </row>
    <row r="18" spans="1:8" x14ac:dyDescent="0.2">
      <c r="A18" s="46">
        <v>12</v>
      </c>
      <c r="B18" s="47" t="s">
        <v>395</v>
      </c>
      <c r="C18" s="47" t="s">
        <v>396</v>
      </c>
      <c r="D18" s="47" t="s">
        <v>177</v>
      </c>
      <c r="E18" s="48">
        <v>371206</v>
      </c>
      <c r="F18" s="49">
        <v>4985.667786</v>
      </c>
      <c r="G18" s="50">
        <v>3.1350599999999999E-2</v>
      </c>
      <c r="H18" s="40" t="s">
        <v>131</v>
      </c>
    </row>
    <row r="19" spans="1:8" x14ac:dyDescent="0.2">
      <c r="A19" s="46">
        <v>13</v>
      </c>
      <c r="B19" s="47" t="s">
        <v>353</v>
      </c>
      <c r="C19" s="47" t="s">
        <v>354</v>
      </c>
      <c r="D19" s="47" t="s">
        <v>48</v>
      </c>
      <c r="E19" s="48">
        <v>6484547</v>
      </c>
      <c r="F19" s="49">
        <v>4552.8004486999998</v>
      </c>
      <c r="G19" s="50">
        <v>2.8628669999999998E-2</v>
      </c>
      <c r="H19" s="40" t="s">
        <v>131</v>
      </c>
    </row>
    <row r="20" spans="1:8" x14ac:dyDescent="0.2">
      <c r="A20" s="46">
        <v>14</v>
      </c>
      <c r="B20" s="47" t="s">
        <v>349</v>
      </c>
      <c r="C20" s="47" t="s">
        <v>350</v>
      </c>
      <c r="D20" s="47" t="s">
        <v>48</v>
      </c>
      <c r="E20" s="48">
        <v>1279691</v>
      </c>
      <c r="F20" s="49">
        <v>4515.3896935000002</v>
      </c>
      <c r="G20" s="50">
        <v>2.8393430000000001E-2</v>
      </c>
      <c r="H20" s="40" t="s">
        <v>131</v>
      </c>
    </row>
    <row r="21" spans="1:8" x14ac:dyDescent="0.2">
      <c r="A21" s="46">
        <v>15</v>
      </c>
      <c r="B21" s="47" t="s">
        <v>336</v>
      </c>
      <c r="C21" s="47" t="s">
        <v>337</v>
      </c>
      <c r="D21" s="47" t="s">
        <v>48</v>
      </c>
      <c r="E21" s="48">
        <v>8062686</v>
      </c>
      <c r="F21" s="49">
        <v>4385.2949153999998</v>
      </c>
      <c r="G21" s="50">
        <v>2.7575369999999998E-2</v>
      </c>
      <c r="H21" s="40" t="s">
        <v>131</v>
      </c>
    </row>
    <row r="22" spans="1:8" x14ac:dyDescent="0.2">
      <c r="A22" s="46">
        <v>16</v>
      </c>
      <c r="B22" s="47" t="s">
        <v>464</v>
      </c>
      <c r="C22" s="47" t="s">
        <v>465</v>
      </c>
      <c r="D22" s="47" t="s">
        <v>48</v>
      </c>
      <c r="E22" s="48">
        <v>1990388</v>
      </c>
      <c r="F22" s="49">
        <v>4145.978204</v>
      </c>
      <c r="G22" s="50">
        <v>2.6070510000000002E-2</v>
      </c>
      <c r="H22" s="40" t="s">
        <v>131</v>
      </c>
    </row>
    <row r="23" spans="1:8" x14ac:dyDescent="0.2">
      <c r="A23" s="46">
        <v>17</v>
      </c>
      <c r="B23" s="47" t="s">
        <v>318</v>
      </c>
      <c r="C23" s="47" t="s">
        <v>319</v>
      </c>
      <c r="D23" s="47" t="s">
        <v>177</v>
      </c>
      <c r="E23" s="48">
        <v>706000</v>
      </c>
      <c r="F23" s="49">
        <v>3142.759</v>
      </c>
      <c r="G23" s="50">
        <v>1.9762129999999999E-2</v>
      </c>
      <c r="H23" s="40" t="s">
        <v>131</v>
      </c>
    </row>
    <row r="24" spans="1:8" x14ac:dyDescent="0.2">
      <c r="A24" s="46">
        <v>18</v>
      </c>
      <c r="B24" s="47" t="s">
        <v>259</v>
      </c>
      <c r="C24" s="47" t="s">
        <v>260</v>
      </c>
      <c r="D24" s="47" t="s">
        <v>197</v>
      </c>
      <c r="E24" s="48">
        <v>255979</v>
      </c>
      <c r="F24" s="49">
        <v>2863.8930519999999</v>
      </c>
      <c r="G24" s="50">
        <v>1.800858E-2</v>
      </c>
      <c r="H24" s="40" t="s">
        <v>131</v>
      </c>
    </row>
    <row r="25" spans="1:8" x14ac:dyDescent="0.2">
      <c r="A25" s="46">
        <v>19</v>
      </c>
      <c r="B25" s="47" t="s">
        <v>195</v>
      </c>
      <c r="C25" s="47" t="s">
        <v>196</v>
      </c>
      <c r="D25" s="47" t="s">
        <v>197</v>
      </c>
      <c r="E25" s="48">
        <v>141794</v>
      </c>
      <c r="F25" s="49">
        <v>2414.0428499999998</v>
      </c>
      <c r="G25" s="50">
        <v>1.517985E-2</v>
      </c>
      <c r="H25" s="40" t="s">
        <v>131</v>
      </c>
    </row>
    <row r="26" spans="1:8" x14ac:dyDescent="0.2">
      <c r="A26" s="46">
        <v>20</v>
      </c>
      <c r="B26" s="47" t="s">
        <v>651</v>
      </c>
      <c r="C26" s="47" t="s">
        <v>652</v>
      </c>
      <c r="D26" s="47" t="s">
        <v>177</v>
      </c>
      <c r="E26" s="48">
        <v>711040</v>
      </c>
      <c r="F26" s="49">
        <v>2400.82656</v>
      </c>
      <c r="G26" s="50">
        <v>1.5096750000000001E-2</v>
      </c>
      <c r="H26" s="40" t="s">
        <v>131</v>
      </c>
    </row>
    <row r="27" spans="1:8" x14ac:dyDescent="0.2">
      <c r="A27" s="46">
        <v>21</v>
      </c>
      <c r="B27" s="47" t="s">
        <v>324</v>
      </c>
      <c r="C27" s="47" t="s">
        <v>325</v>
      </c>
      <c r="D27" s="47" t="s">
        <v>174</v>
      </c>
      <c r="E27" s="48">
        <v>542280</v>
      </c>
      <c r="F27" s="49">
        <v>1829.1104399999999</v>
      </c>
      <c r="G27" s="50">
        <v>1.150171E-2</v>
      </c>
      <c r="H27" s="40" t="s">
        <v>131</v>
      </c>
    </row>
    <row r="28" spans="1:8" x14ac:dyDescent="0.2">
      <c r="A28" s="46">
        <v>22</v>
      </c>
      <c r="B28" s="47" t="s">
        <v>825</v>
      </c>
      <c r="C28" s="47" t="s">
        <v>826</v>
      </c>
      <c r="D28" s="47" t="s">
        <v>177</v>
      </c>
      <c r="E28" s="48">
        <v>424119</v>
      </c>
      <c r="F28" s="49">
        <v>1817.774034</v>
      </c>
      <c r="G28" s="50">
        <v>1.143043E-2</v>
      </c>
      <c r="H28" s="40" t="s">
        <v>131</v>
      </c>
    </row>
    <row r="29" spans="1:8" x14ac:dyDescent="0.2">
      <c r="A29" s="46">
        <v>23</v>
      </c>
      <c r="B29" s="47" t="s">
        <v>236</v>
      </c>
      <c r="C29" s="47" t="s">
        <v>237</v>
      </c>
      <c r="D29" s="47" t="s">
        <v>174</v>
      </c>
      <c r="E29" s="48">
        <v>200000</v>
      </c>
      <c r="F29" s="49">
        <v>1759</v>
      </c>
      <c r="G29" s="50">
        <v>1.1060850000000001E-2</v>
      </c>
      <c r="H29" s="40" t="s">
        <v>131</v>
      </c>
    </row>
    <row r="30" spans="1:8" x14ac:dyDescent="0.2">
      <c r="A30" s="46">
        <v>24</v>
      </c>
      <c r="B30" s="47" t="s">
        <v>437</v>
      </c>
      <c r="C30" s="47" t="s">
        <v>438</v>
      </c>
      <c r="D30" s="47" t="s">
        <v>177</v>
      </c>
      <c r="E30" s="48">
        <v>637447</v>
      </c>
      <c r="F30" s="49">
        <v>1736.7880961999999</v>
      </c>
      <c r="G30" s="50">
        <v>1.0921180000000001E-2</v>
      </c>
      <c r="H30" s="40" t="s">
        <v>131</v>
      </c>
    </row>
    <row r="31" spans="1:8" x14ac:dyDescent="0.2">
      <c r="A31" s="46">
        <v>25</v>
      </c>
      <c r="B31" s="47" t="s">
        <v>864</v>
      </c>
      <c r="C31" s="47" t="s">
        <v>865</v>
      </c>
      <c r="D31" s="47" t="s">
        <v>180</v>
      </c>
      <c r="E31" s="48">
        <v>315840</v>
      </c>
      <c r="F31" s="49">
        <v>1591.6756800000001</v>
      </c>
      <c r="G31" s="50">
        <v>1.0008690000000001E-2</v>
      </c>
      <c r="H31" s="40" t="s">
        <v>131</v>
      </c>
    </row>
    <row r="32" spans="1:8" x14ac:dyDescent="0.2">
      <c r="A32" s="46">
        <v>26</v>
      </c>
      <c r="B32" s="47" t="s">
        <v>455</v>
      </c>
      <c r="C32" s="47" t="s">
        <v>456</v>
      </c>
      <c r="D32" s="47" t="s">
        <v>174</v>
      </c>
      <c r="E32" s="48">
        <v>94010</v>
      </c>
      <c r="F32" s="49">
        <v>884.35207000000003</v>
      </c>
      <c r="G32" s="50">
        <v>5.5609300000000004E-3</v>
      </c>
      <c r="H32" s="40" t="s">
        <v>131</v>
      </c>
    </row>
    <row r="33" spans="1:8" x14ac:dyDescent="0.2">
      <c r="A33" s="46">
        <v>27</v>
      </c>
      <c r="B33" s="47" t="s">
        <v>175</v>
      </c>
      <c r="C33" s="47" t="s">
        <v>176</v>
      </c>
      <c r="D33" s="47" t="s">
        <v>177</v>
      </c>
      <c r="E33" s="48">
        <v>268783</v>
      </c>
      <c r="F33" s="49">
        <v>816.15957949999995</v>
      </c>
      <c r="G33" s="50">
        <v>5.1321300000000004E-3</v>
      </c>
      <c r="H33" s="40" t="s">
        <v>131</v>
      </c>
    </row>
    <row r="34" spans="1:8" x14ac:dyDescent="0.2">
      <c r="A34" s="46">
        <v>28</v>
      </c>
      <c r="B34" s="47" t="s">
        <v>441</v>
      </c>
      <c r="C34" s="47" t="s">
        <v>442</v>
      </c>
      <c r="D34" s="47" t="s">
        <v>174</v>
      </c>
      <c r="E34" s="48">
        <v>20372</v>
      </c>
      <c r="F34" s="49">
        <v>554.15914399999997</v>
      </c>
      <c r="G34" s="50">
        <v>3.4846299999999998E-3</v>
      </c>
      <c r="H34" s="40" t="s">
        <v>131</v>
      </c>
    </row>
    <row r="35" spans="1:8" x14ac:dyDescent="0.2">
      <c r="A35" s="46">
        <v>29</v>
      </c>
      <c r="B35" s="47" t="s">
        <v>884</v>
      </c>
      <c r="C35" s="47" t="s">
        <v>885</v>
      </c>
      <c r="D35" s="47" t="s">
        <v>177</v>
      </c>
      <c r="E35" s="48">
        <v>61295</v>
      </c>
      <c r="F35" s="49">
        <v>408.13275750000003</v>
      </c>
      <c r="G35" s="50">
        <v>2.5663999999999999E-3</v>
      </c>
      <c r="H35" s="40" t="s">
        <v>131</v>
      </c>
    </row>
    <row r="36" spans="1:8" x14ac:dyDescent="0.2">
      <c r="A36" s="51"/>
      <c r="B36" s="51"/>
      <c r="C36" s="52" t="s">
        <v>130</v>
      </c>
      <c r="D36" s="51"/>
      <c r="E36" s="51" t="s">
        <v>131</v>
      </c>
      <c r="F36" s="53">
        <v>154683.3753205</v>
      </c>
      <c r="G36" s="54">
        <v>0.97267154</v>
      </c>
      <c r="H36" s="40" t="s">
        <v>131</v>
      </c>
    </row>
    <row r="37" spans="1:8" x14ac:dyDescent="0.2">
      <c r="A37" s="51"/>
      <c r="B37" s="51"/>
      <c r="C37" s="55"/>
      <c r="D37" s="51"/>
      <c r="E37" s="51"/>
      <c r="F37" s="56"/>
      <c r="G37" s="56"/>
      <c r="H37" s="40" t="s">
        <v>131</v>
      </c>
    </row>
    <row r="38" spans="1:8" x14ac:dyDescent="0.2">
      <c r="A38" s="51"/>
      <c r="B38" s="51"/>
      <c r="C38" s="52" t="s">
        <v>132</v>
      </c>
      <c r="D38" s="51"/>
      <c r="E38" s="51"/>
      <c r="F38" s="51"/>
      <c r="G38" s="51"/>
      <c r="H38" s="40" t="s">
        <v>131</v>
      </c>
    </row>
    <row r="39" spans="1:8" x14ac:dyDescent="0.2">
      <c r="A39" s="51"/>
      <c r="B39" s="51"/>
      <c r="C39" s="52" t="s">
        <v>130</v>
      </c>
      <c r="D39" s="51"/>
      <c r="E39" s="51" t="s">
        <v>131</v>
      </c>
      <c r="F39" s="57" t="s">
        <v>133</v>
      </c>
      <c r="G39" s="54">
        <v>0</v>
      </c>
      <c r="H39" s="40" t="s">
        <v>131</v>
      </c>
    </row>
    <row r="40" spans="1:8" x14ac:dyDescent="0.2">
      <c r="A40" s="51"/>
      <c r="B40" s="51"/>
      <c r="C40" s="55"/>
      <c r="D40" s="51"/>
      <c r="E40" s="51"/>
      <c r="F40" s="56"/>
      <c r="G40" s="56"/>
      <c r="H40" s="40" t="s">
        <v>131</v>
      </c>
    </row>
    <row r="41" spans="1:8" x14ac:dyDescent="0.2">
      <c r="A41" s="51"/>
      <c r="B41" s="51"/>
      <c r="C41" s="52" t="s">
        <v>134</v>
      </c>
      <c r="D41" s="51"/>
      <c r="E41" s="51"/>
      <c r="F41" s="51"/>
      <c r="G41" s="51"/>
      <c r="H41" s="40" t="s">
        <v>131</v>
      </c>
    </row>
    <row r="42" spans="1:8" x14ac:dyDescent="0.2">
      <c r="A42" s="51"/>
      <c r="B42" s="51"/>
      <c r="C42" s="52" t="s">
        <v>130</v>
      </c>
      <c r="D42" s="51"/>
      <c r="E42" s="51" t="s">
        <v>131</v>
      </c>
      <c r="F42" s="57" t="s">
        <v>133</v>
      </c>
      <c r="G42" s="54">
        <v>0</v>
      </c>
      <c r="H42" s="40" t="s">
        <v>131</v>
      </c>
    </row>
    <row r="43" spans="1:8" x14ac:dyDescent="0.2">
      <c r="A43" s="51"/>
      <c r="B43" s="51"/>
      <c r="C43" s="55"/>
      <c r="D43" s="51"/>
      <c r="E43" s="51"/>
      <c r="F43" s="56"/>
      <c r="G43" s="56"/>
      <c r="H43" s="40" t="s">
        <v>131</v>
      </c>
    </row>
    <row r="44" spans="1:8" x14ac:dyDescent="0.2">
      <c r="A44" s="51"/>
      <c r="B44" s="51"/>
      <c r="C44" s="52" t="s">
        <v>135</v>
      </c>
      <c r="D44" s="51"/>
      <c r="E44" s="51"/>
      <c r="F44" s="51"/>
      <c r="G44" s="51"/>
      <c r="H44" s="40" t="s">
        <v>131</v>
      </c>
    </row>
    <row r="45" spans="1:8" x14ac:dyDescent="0.2">
      <c r="A45" s="51"/>
      <c r="B45" s="51"/>
      <c r="C45" s="52" t="s">
        <v>130</v>
      </c>
      <c r="D45" s="51"/>
      <c r="E45" s="51" t="s">
        <v>131</v>
      </c>
      <c r="F45" s="57" t="s">
        <v>133</v>
      </c>
      <c r="G45" s="54">
        <v>0</v>
      </c>
      <c r="H45" s="40" t="s">
        <v>131</v>
      </c>
    </row>
    <row r="46" spans="1:8" x14ac:dyDescent="0.2">
      <c r="A46" s="51"/>
      <c r="B46" s="51"/>
      <c r="C46" s="55"/>
      <c r="D46" s="51"/>
      <c r="E46" s="51"/>
      <c r="F46" s="56"/>
      <c r="G46" s="56"/>
      <c r="H46" s="40" t="s">
        <v>131</v>
      </c>
    </row>
    <row r="47" spans="1:8" x14ac:dyDescent="0.2">
      <c r="A47" s="51"/>
      <c r="B47" s="51"/>
      <c r="C47" s="52" t="s">
        <v>136</v>
      </c>
      <c r="D47" s="51"/>
      <c r="E47" s="51"/>
      <c r="F47" s="56"/>
      <c r="G47" s="56"/>
      <c r="H47" s="40" t="s">
        <v>131</v>
      </c>
    </row>
    <row r="48" spans="1:8" x14ac:dyDescent="0.2">
      <c r="A48" s="51"/>
      <c r="B48" s="51"/>
      <c r="C48" s="52" t="s">
        <v>130</v>
      </c>
      <c r="D48" s="51"/>
      <c r="E48" s="51" t="s">
        <v>131</v>
      </c>
      <c r="F48" s="57" t="s">
        <v>133</v>
      </c>
      <c r="G48" s="54">
        <v>0</v>
      </c>
      <c r="H48" s="40" t="s">
        <v>131</v>
      </c>
    </row>
    <row r="49" spans="1:8" x14ac:dyDescent="0.2">
      <c r="A49" s="51"/>
      <c r="B49" s="51"/>
      <c r="C49" s="55"/>
      <c r="D49" s="51"/>
      <c r="E49" s="51"/>
      <c r="F49" s="56"/>
      <c r="G49" s="56"/>
      <c r="H49" s="40" t="s">
        <v>131</v>
      </c>
    </row>
    <row r="50" spans="1:8" x14ac:dyDescent="0.2">
      <c r="A50" s="51"/>
      <c r="B50" s="51"/>
      <c r="C50" s="52" t="s">
        <v>137</v>
      </c>
      <c r="D50" s="51"/>
      <c r="E50" s="51"/>
      <c r="F50" s="56"/>
      <c r="G50" s="56"/>
      <c r="H50" s="40" t="s">
        <v>131</v>
      </c>
    </row>
    <row r="51" spans="1:8" x14ac:dyDescent="0.2">
      <c r="A51" s="51"/>
      <c r="B51" s="51"/>
      <c r="C51" s="52" t="s">
        <v>130</v>
      </c>
      <c r="D51" s="51"/>
      <c r="E51" s="51" t="s">
        <v>131</v>
      </c>
      <c r="F51" s="57" t="s">
        <v>133</v>
      </c>
      <c r="G51" s="54">
        <v>0</v>
      </c>
      <c r="H51" s="40" t="s">
        <v>131</v>
      </c>
    </row>
    <row r="52" spans="1:8" x14ac:dyDescent="0.2">
      <c r="A52" s="51"/>
      <c r="B52" s="51"/>
      <c r="C52" s="55"/>
      <c r="D52" s="51"/>
      <c r="E52" s="51"/>
      <c r="F52" s="56"/>
      <c r="G52" s="56"/>
      <c r="H52" s="40" t="s">
        <v>131</v>
      </c>
    </row>
    <row r="53" spans="1:8" x14ac:dyDescent="0.2">
      <c r="A53" s="51"/>
      <c r="B53" s="51"/>
      <c r="C53" s="52" t="s">
        <v>138</v>
      </c>
      <c r="D53" s="51"/>
      <c r="E53" s="51"/>
      <c r="F53" s="53">
        <v>154683.3753205</v>
      </c>
      <c r="G53" s="54">
        <v>0.97267154</v>
      </c>
      <c r="H53" s="40" t="s">
        <v>131</v>
      </c>
    </row>
    <row r="54" spans="1:8" x14ac:dyDescent="0.2">
      <c r="A54" s="51"/>
      <c r="B54" s="51"/>
      <c r="C54" s="55"/>
      <c r="D54" s="51"/>
      <c r="E54" s="51"/>
      <c r="F54" s="56"/>
      <c r="G54" s="56"/>
      <c r="H54" s="40" t="s">
        <v>131</v>
      </c>
    </row>
    <row r="55" spans="1:8" x14ac:dyDescent="0.2">
      <c r="A55" s="51"/>
      <c r="B55" s="51"/>
      <c r="C55" s="52" t="s">
        <v>139</v>
      </c>
      <c r="D55" s="51"/>
      <c r="E55" s="51"/>
      <c r="F55" s="56"/>
      <c r="G55" s="56"/>
      <c r="H55" s="40" t="s">
        <v>131</v>
      </c>
    </row>
    <row r="56" spans="1:8" x14ac:dyDescent="0.2">
      <c r="A56" s="51"/>
      <c r="B56" s="51"/>
      <c r="C56" s="52" t="s">
        <v>10</v>
      </c>
      <c r="D56" s="51"/>
      <c r="E56" s="51"/>
      <c r="F56" s="56"/>
      <c r="G56" s="56"/>
      <c r="H56" s="40" t="s">
        <v>131</v>
      </c>
    </row>
    <row r="57" spans="1:8" x14ac:dyDescent="0.2">
      <c r="A57" s="51"/>
      <c r="B57" s="51"/>
      <c r="C57" s="52" t="s">
        <v>130</v>
      </c>
      <c r="D57" s="51"/>
      <c r="E57" s="51" t="s">
        <v>131</v>
      </c>
      <c r="F57" s="57" t="s">
        <v>133</v>
      </c>
      <c r="G57" s="54">
        <v>0</v>
      </c>
      <c r="H57" s="40" t="s">
        <v>131</v>
      </c>
    </row>
    <row r="58" spans="1:8" x14ac:dyDescent="0.2">
      <c r="A58" s="51"/>
      <c r="B58" s="51"/>
      <c r="C58" s="55"/>
      <c r="D58" s="51"/>
      <c r="E58" s="51"/>
      <c r="F58" s="56"/>
      <c r="G58" s="56"/>
      <c r="H58" s="40" t="s">
        <v>131</v>
      </c>
    </row>
    <row r="59" spans="1:8" x14ac:dyDescent="0.2">
      <c r="A59" s="51"/>
      <c r="B59" s="51"/>
      <c r="C59" s="52" t="s">
        <v>140</v>
      </c>
      <c r="D59" s="51"/>
      <c r="E59" s="51"/>
      <c r="F59" s="51"/>
      <c r="G59" s="51"/>
      <c r="H59" s="40" t="s">
        <v>131</v>
      </c>
    </row>
    <row r="60" spans="1:8" x14ac:dyDescent="0.2">
      <c r="A60" s="51"/>
      <c r="B60" s="51"/>
      <c r="C60" s="52" t="s">
        <v>130</v>
      </c>
      <c r="D60" s="51"/>
      <c r="E60" s="51" t="s">
        <v>131</v>
      </c>
      <c r="F60" s="57" t="s">
        <v>133</v>
      </c>
      <c r="G60" s="54">
        <v>0</v>
      </c>
      <c r="H60" s="40" t="s">
        <v>131</v>
      </c>
    </row>
    <row r="61" spans="1:8" x14ac:dyDescent="0.2">
      <c r="A61" s="51"/>
      <c r="B61" s="51"/>
      <c r="C61" s="55"/>
      <c r="D61" s="51"/>
      <c r="E61" s="51"/>
      <c r="F61" s="56"/>
      <c r="G61" s="56"/>
      <c r="H61" s="40" t="s">
        <v>131</v>
      </c>
    </row>
    <row r="62" spans="1:8" x14ac:dyDescent="0.2">
      <c r="A62" s="51"/>
      <c r="B62" s="51"/>
      <c r="C62" s="52" t="s">
        <v>141</v>
      </c>
      <c r="D62" s="51"/>
      <c r="E62" s="51"/>
      <c r="F62" s="51"/>
      <c r="G62" s="51"/>
      <c r="H62" s="40" t="s">
        <v>131</v>
      </c>
    </row>
    <row r="63" spans="1:8" x14ac:dyDescent="0.2">
      <c r="A63" s="51"/>
      <c r="B63" s="51"/>
      <c r="C63" s="52" t="s">
        <v>130</v>
      </c>
      <c r="D63" s="51"/>
      <c r="E63" s="51" t="s">
        <v>131</v>
      </c>
      <c r="F63" s="57" t="s">
        <v>133</v>
      </c>
      <c r="G63" s="54">
        <v>0</v>
      </c>
      <c r="H63" s="40" t="s">
        <v>131</v>
      </c>
    </row>
    <row r="64" spans="1:8" x14ac:dyDescent="0.2">
      <c r="A64" s="51"/>
      <c r="B64" s="51"/>
      <c r="C64" s="55"/>
      <c r="D64" s="51"/>
      <c r="E64" s="51"/>
      <c r="F64" s="56"/>
      <c r="G64" s="56"/>
      <c r="H64" s="40" t="s">
        <v>131</v>
      </c>
    </row>
    <row r="65" spans="1:8" x14ac:dyDescent="0.2">
      <c r="A65" s="51"/>
      <c r="B65" s="51"/>
      <c r="C65" s="52" t="s">
        <v>142</v>
      </c>
      <c r="D65" s="51"/>
      <c r="E65" s="51"/>
      <c r="F65" s="56"/>
      <c r="G65" s="56"/>
      <c r="H65" s="40" t="s">
        <v>131</v>
      </c>
    </row>
    <row r="66" spans="1:8" x14ac:dyDescent="0.2">
      <c r="A66" s="51"/>
      <c r="B66" s="51"/>
      <c r="C66" s="52" t="s">
        <v>130</v>
      </c>
      <c r="D66" s="51"/>
      <c r="E66" s="51" t="s">
        <v>131</v>
      </c>
      <c r="F66" s="57" t="s">
        <v>133</v>
      </c>
      <c r="G66" s="54">
        <v>0</v>
      </c>
      <c r="H66" s="40" t="s">
        <v>131</v>
      </c>
    </row>
    <row r="67" spans="1:8" x14ac:dyDescent="0.2">
      <c r="A67" s="51"/>
      <c r="B67" s="51"/>
      <c r="C67" s="55"/>
      <c r="D67" s="51"/>
      <c r="E67" s="51"/>
      <c r="F67" s="56"/>
      <c r="G67" s="56"/>
      <c r="H67" s="40" t="s">
        <v>131</v>
      </c>
    </row>
    <row r="68" spans="1:8" x14ac:dyDescent="0.2">
      <c r="A68" s="51"/>
      <c r="B68" s="51"/>
      <c r="C68" s="52" t="s">
        <v>143</v>
      </c>
      <c r="D68" s="51"/>
      <c r="E68" s="51"/>
      <c r="F68" s="53">
        <v>0</v>
      </c>
      <c r="G68" s="54">
        <v>0</v>
      </c>
      <c r="H68" s="40" t="s">
        <v>131</v>
      </c>
    </row>
    <row r="69" spans="1:8" x14ac:dyDescent="0.2">
      <c r="A69" s="51"/>
      <c r="B69" s="51"/>
      <c r="C69" s="55"/>
      <c r="D69" s="51"/>
      <c r="E69" s="51"/>
      <c r="F69" s="56"/>
      <c r="G69" s="56"/>
      <c r="H69" s="40" t="s">
        <v>131</v>
      </c>
    </row>
    <row r="70" spans="1:8" x14ac:dyDescent="0.2">
      <c r="A70" s="51"/>
      <c r="B70" s="51"/>
      <c r="C70" s="52" t="s">
        <v>144</v>
      </c>
      <c r="D70" s="51"/>
      <c r="E70" s="51"/>
      <c r="F70" s="56"/>
      <c r="G70" s="56"/>
      <c r="H70" s="40" t="s">
        <v>131</v>
      </c>
    </row>
    <row r="71" spans="1:8" x14ac:dyDescent="0.2">
      <c r="A71" s="51"/>
      <c r="B71" s="51"/>
      <c r="C71" s="52" t="s">
        <v>145</v>
      </c>
      <c r="D71" s="51"/>
      <c r="E71" s="51"/>
      <c r="F71" s="56"/>
      <c r="G71" s="56"/>
      <c r="H71" s="40" t="s">
        <v>131</v>
      </c>
    </row>
    <row r="72" spans="1:8" x14ac:dyDescent="0.2">
      <c r="A72" s="51"/>
      <c r="B72" s="51"/>
      <c r="C72" s="52" t="s">
        <v>130</v>
      </c>
      <c r="D72" s="51"/>
      <c r="E72" s="51" t="s">
        <v>131</v>
      </c>
      <c r="F72" s="57" t="s">
        <v>133</v>
      </c>
      <c r="G72" s="54">
        <v>0</v>
      </c>
      <c r="H72" s="40" t="s">
        <v>131</v>
      </c>
    </row>
    <row r="73" spans="1:8" x14ac:dyDescent="0.2">
      <c r="A73" s="51"/>
      <c r="B73" s="51"/>
      <c r="C73" s="55"/>
      <c r="D73" s="51"/>
      <c r="E73" s="51"/>
      <c r="F73" s="56"/>
      <c r="G73" s="56"/>
      <c r="H73" s="40" t="s">
        <v>131</v>
      </c>
    </row>
    <row r="74" spans="1:8" x14ac:dyDescent="0.2">
      <c r="A74" s="51"/>
      <c r="B74" s="51"/>
      <c r="C74" s="52" t="s">
        <v>146</v>
      </c>
      <c r="D74" s="51"/>
      <c r="E74" s="51"/>
      <c r="F74" s="56"/>
      <c r="G74" s="56"/>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147</v>
      </c>
      <c r="D77" s="51"/>
      <c r="E77" s="51"/>
      <c r="F77" s="56"/>
      <c r="G77" s="56"/>
      <c r="H77" s="40" t="s">
        <v>131</v>
      </c>
    </row>
    <row r="78" spans="1:8" x14ac:dyDescent="0.2">
      <c r="A78" s="46">
        <v>1</v>
      </c>
      <c r="B78" s="47" t="s">
        <v>468</v>
      </c>
      <c r="C78" s="47" t="s">
        <v>469</v>
      </c>
      <c r="D78" s="47" t="s">
        <v>470</v>
      </c>
      <c r="E78" s="48">
        <v>1800000</v>
      </c>
      <c r="F78" s="49">
        <v>1701.9576</v>
      </c>
      <c r="G78" s="50">
        <v>1.070216E-2</v>
      </c>
      <c r="H78" s="40" t="s">
        <v>131</v>
      </c>
    </row>
    <row r="79" spans="1:8" x14ac:dyDescent="0.2">
      <c r="A79" s="51"/>
      <c r="B79" s="51"/>
      <c r="C79" s="52" t="s">
        <v>130</v>
      </c>
      <c r="D79" s="51"/>
      <c r="E79" s="51" t="s">
        <v>131</v>
      </c>
      <c r="F79" s="53">
        <v>1701.9576</v>
      </c>
      <c r="G79" s="54">
        <v>1.070216E-2</v>
      </c>
      <c r="H79" s="40" t="s">
        <v>131</v>
      </c>
    </row>
    <row r="80" spans="1:8" x14ac:dyDescent="0.2">
      <c r="A80" s="51"/>
      <c r="B80" s="51"/>
      <c r="C80" s="55"/>
      <c r="D80" s="51"/>
      <c r="E80" s="51"/>
      <c r="F80" s="56"/>
      <c r="G80" s="56"/>
      <c r="H80" s="40" t="s">
        <v>131</v>
      </c>
    </row>
    <row r="81" spans="1:8" x14ac:dyDescent="0.2">
      <c r="A81" s="51"/>
      <c r="B81" s="51"/>
      <c r="C81" s="52" t="s">
        <v>148</v>
      </c>
      <c r="D81" s="51"/>
      <c r="E81" s="51"/>
      <c r="F81" s="56"/>
      <c r="G81" s="56"/>
      <c r="H81" s="40" t="s">
        <v>131</v>
      </c>
    </row>
    <row r="82" spans="1:8" x14ac:dyDescent="0.2">
      <c r="A82" s="46">
        <v>1</v>
      </c>
      <c r="B82" s="47"/>
      <c r="C82" s="47" t="s">
        <v>149</v>
      </c>
      <c r="D82" s="47"/>
      <c r="E82" s="58"/>
      <c r="F82" s="49">
        <v>832.47084099899996</v>
      </c>
      <c r="G82" s="50">
        <v>5.2347000000000001E-3</v>
      </c>
      <c r="H82" s="40">
        <v>5.32</v>
      </c>
    </row>
    <row r="83" spans="1:8" x14ac:dyDescent="0.2">
      <c r="A83" s="51"/>
      <c r="B83" s="51"/>
      <c r="C83" s="52" t="s">
        <v>130</v>
      </c>
      <c r="D83" s="51"/>
      <c r="E83" s="51" t="s">
        <v>131</v>
      </c>
      <c r="F83" s="53">
        <v>832.47084099899996</v>
      </c>
      <c r="G83" s="54">
        <v>5.2347000000000001E-3</v>
      </c>
      <c r="H83" s="40" t="s">
        <v>131</v>
      </c>
    </row>
    <row r="84" spans="1:8" x14ac:dyDescent="0.2">
      <c r="A84" s="51"/>
      <c r="B84" s="51"/>
      <c r="C84" s="55"/>
      <c r="D84" s="51"/>
      <c r="E84" s="51"/>
      <c r="F84" s="56"/>
      <c r="G84" s="56"/>
      <c r="H84" s="40" t="s">
        <v>131</v>
      </c>
    </row>
    <row r="85" spans="1:8" x14ac:dyDescent="0.2">
      <c r="A85" s="51"/>
      <c r="B85" s="51"/>
      <c r="C85" s="52" t="s">
        <v>150</v>
      </c>
      <c r="D85" s="51"/>
      <c r="E85" s="51"/>
      <c r="F85" s="53">
        <v>2534.428440999</v>
      </c>
      <c r="G85" s="54">
        <v>1.5936860000000001E-2</v>
      </c>
      <c r="H85" s="40" t="s">
        <v>131</v>
      </c>
    </row>
    <row r="86" spans="1:8" x14ac:dyDescent="0.2">
      <c r="A86" s="51"/>
      <c r="B86" s="51"/>
      <c r="C86" s="56"/>
      <c r="D86" s="51"/>
      <c r="E86" s="51"/>
      <c r="F86" s="51"/>
      <c r="G86" s="51"/>
      <c r="H86" s="40" t="s">
        <v>131</v>
      </c>
    </row>
    <row r="87" spans="1:8" x14ac:dyDescent="0.2">
      <c r="A87" s="51"/>
      <c r="B87" s="51"/>
      <c r="C87" s="52" t="s">
        <v>151</v>
      </c>
      <c r="D87" s="51"/>
      <c r="E87" s="51"/>
      <c r="F87" s="51"/>
      <c r="G87" s="51"/>
      <c r="H87" s="40" t="s">
        <v>131</v>
      </c>
    </row>
    <row r="88" spans="1:8" x14ac:dyDescent="0.2">
      <c r="A88" s="51"/>
      <c r="B88" s="51"/>
      <c r="C88" s="52" t="s">
        <v>152</v>
      </c>
      <c r="D88" s="51"/>
      <c r="E88" s="51"/>
      <c r="F88" s="51"/>
      <c r="G88" s="51"/>
      <c r="H88" s="40" t="s">
        <v>131</v>
      </c>
    </row>
    <row r="89" spans="1:8" x14ac:dyDescent="0.2">
      <c r="A89" s="46">
        <v>1</v>
      </c>
      <c r="B89" s="47" t="s">
        <v>471</v>
      </c>
      <c r="C89" s="47" t="s">
        <v>1160</v>
      </c>
      <c r="D89" s="47"/>
      <c r="E89" s="97">
        <v>9815428.0309999995</v>
      </c>
      <c r="F89" s="49">
        <v>1562.429649403</v>
      </c>
      <c r="G89" s="50">
        <v>9.82478E-3</v>
      </c>
      <c r="H89" s="40" t="s">
        <v>131</v>
      </c>
    </row>
    <row r="90" spans="1:8" x14ac:dyDescent="0.2">
      <c r="A90" s="51"/>
      <c r="B90" s="51"/>
      <c r="C90" s="52" t="s">
        <v>130</v>
      </c>
      <c r="D90" s="51"/>
      <c r="E90" s="51" t="s">
        <v>131</v>
      </c>
      <c r="F90" s="53">
        <v>1562.429649403</v>
      </c>
      <c r="G90" s="54">
        <v>9.82478E-3</v>
      </c>
      <c r="H90" s="40" t="s">
        <v>131</v>
      </c>
    </row>
    <row r="91" spans="1:8" x14ac:dyDescent="0.2">
      <c r="A91" s="51"/>
      <c r="B91" s="51"/>
      <c r="C91" s="55"/>
      <c r="D91" s="51"/>
      <c r="E91" s="51"/>
      <c r="F91" s="56"/>
      <c r="G91" s="56"/>
      <c r="H91" s="40" t="s">
        <v>131</v>
      </c>
    </row>
    <row r="92" spans="1:8" x14ac:dyDescent="0.2">
      <c r="A92" s="51"/>
      <c r="B92" s="51"/>
      <c r="C92" s="52" t="s">
        <v>153</v>
      </c>
      <c r="D92" s="51"/>
      <c r="E92" s="51"/>
      <c r="F92" s="51"/>
      <c r="G92" s="51"/>
      <c r="H92" s="40" t="s">
        <v>131</v>
      </c>
    </row>
    <row r="93" spans="1:8" x14ac:dyDescent="0.2">
      <c r="A93" s="51"/>
      <c r="B93" s="51"/>
      <c r="C93" s="52" t="s">
        <v>154</v>
      </c>
      <c r="D93" s="51"/>
      <c r="E93" s="51"/>
      <c r="F93" s="51"/>
      <c r="G93" s="51"/>
      <c r="H93" s="40" t="s">
        <v>131</v>
      </c>
    </row>
    <row r="94" spans="1:8" x14ac:dyDescent="0.2">
      <c r="A94" s="51"/>
      <c r="B94" s="51"/>
      <c r="C94" s="52" t="s">
        <v>130</v>
      </c>
      <c r="D94" s="51"/>
      <c r="E94" s="51" t="s">
        <v>131</v>
      </c>
      <c r="F94" s="57" t="s">
        <v>133</v>
      </c>
      <c r="G94" s="54">
        <v>0</v>
      </c>
      <c r="H94" s="40" t="s">
        <v>131</v>
      </c>
    </row>
    <row r="95" spans="1:8" x14ac:dyDescent="0.2">
      <c r="A95" s="51"/>
      <c r="B95" s="51"/>
      <c r="C95" s="55"/>
      <c r="D95" s="51"/>
      <c r="E95" s="51"/>
      <c r="F95" s="56"/>
      <c r="G95" s="56"/>
      <c r="H95" s="40" t="s">
        <v>131</v>
      </c>
    </row>
    <row r="96" spans="1:8" x14ac:dyDescent="0.2">
      <c r="A96" s="51"/>
      <c r="B96" s="51"/>
      <c r="C96" s="52" t="s">
        <v>155</v>
      </c>
      <c r="D96" s="51"/>
      <c r="E96" s="51"/>
      <c r="F96" s="56"/>
      <c r="G96" s="56"/>
      <c r="H96" s="40" t="s">
        <v>131</v>
      </c>
    </row>
    <row r="97" spans="1:17" x14ac:dyDescent="0.2">
      <c r="A97" s="51"/>
      <c r="B97" s="51"/>
      <c r="C97" s="52" t="s">
        <v>130</v>
      </c>
      <c r="D97" s="51"/>
      <c r="E97" s="51" t="s">
        <v>131</v>
      </c>
      <c r="F97" s="57" t="s">
        <v>133</v>
      </c>
      <c r="G97" s="54">
        <v>0</v>
      </c>
      <c r="H97" s="40" t="s">
        <v>131</v>
      </c>
    </row>
    <row r="98" spans="1:17" x14ac:dyDescent="0.2">
      <c r="A98" s="51"/>
      <c r="B98" s="51"/>
      <c r="C98" s="55"/>
      <c r="D98" s="51"/>
      <c r="E98" s="51"/>
      <c r="F98" s="56"/>
      <c r="G98" s="56"/>
      <c r="H98" s="40" t="s">
        <v>131</v>
      </c>
    </row>
    <row r="99" spans="1:17" x14ac:dyDescent="0.2">
      <c r="A99" s="58"/>
      <c r="B99" s="47"/>
      <c r="C99" s="47" t="s">
        <v>984</v>
      </c>
      <c r="D99" s="47"/>
      <c r="E99" s="58"/>
      <c r="F99" s="49">
        <v>249.17442507999999</v>
      </c>
      <c r="G99" s="50">
        <v>1.5668500000000001E-3</v>
      </c>
      <c r="H99" s="40" t="s">
        <v>131</v>
      </c>
    </row>
    <row r="100" spans="1:17" x14ac:dyDescent="0.2">
      <c r="A100" s="55"/>
      <c r="B100" s="55"/>
      <c r="C100" s="52" t="s">
        <v>157</v>
      </c>
      <c r="D100" s="56"/>
      <c r="E100" s="56"/>
      <c r="F100" s="53">
        <v>159029.40783598201</v>
      </c>
      <c r="G100" s="59">
        <v>1.00000003</v>
      </c>
      <c r="H100" s="40" t="s">
        <v>131</v>
      </c>
    </row>
    <row r="101" spans="1:17" x14ac:dyDescent="0.2">
      <c r="A101" s="60"/>
      <c r="B101" s="60"/>
      <c r="C101" s="61"/>
      <c r="D101" s="62"/>
      <c r="E101" s="62"/>
      <c r="F101" s="63"/>
      <c r="G101" s="64"/>
      <c r="H101" s="65"/>
    </row>
    <row r="102" spans="1:17" x14ac:dyDescent="0.2">
      <c r="A102" s="60"/>
      <c r="B102" s="259" t="s">
        <v>933</v>
      </c>
      <c r="C102" s="259"/>
      <c r="D102" s="259"/>
      <c r="E102" s="259"/>
      <c r="F102" s="259"/>
      <c r="G102" s="259"/>
      <c r="H102" s="259"/>
      <c r="J102" s="67"/>
    </row>
    <row r="103" spans="1:17" x14ac:dyDescent="0.2">
      <c r="A103" s="60"/>
      <c r="B103" s="259" t="s">
        <v>934</v>
      </c>
      <c r="C103" s="259"/>
      <c r="D103" s="259"/>
      <c r="E103" s="259"/>
      <c r="F103" s="259"/>
      <c r="G103" s="259"/>
      <c r="H103" s="259"/>
      <c r="J103" s="67"/>
    </row>
    <row r="104" spans="1:17" x14ac:dyDescent="0.2">
      <c r="A104" s="60"/>
      <c r="B104" s="259" t="s">
        <v>935</v>
      </c>
      <c r="C104" s="259"/>
      <c r="D104" s="259"/>
      <c r="E104" s="259"/>
      <c r="F104" s="259"/>
      <c r="G104" s="259"/>
      <c r="H104" s="259"/>
      <c r="J104" s="67"/>
    </row>
    <row r="105" spans="1:17" s="69" customFormat="1" ht="52.5" customHeight="1" x14ac:dyDescent="0.25">
      <c r="A105" s="68"/>
      <c r="B105" s="263" t="s">
        <v>936</v>
      </c>
      <c r="C105" s="263"/>
      <c r="D105" s="263"/>
      <c r="E105" s="263"/>
      <c r="F105" s="263"/>
      <c r="G105" s="263"/>
      <c r="H105" s="263"/>
      <c r="I105"/>
      <c r="J105" s="67"/>
      <c r="K105"/>
      <c r="L105"/>
      <c r="M105"/>
      <c r="N105"/>
      <c r="O105"/>
      <c r="P105"/>
      <c r="Q105"/>
    </row>
    <row r="106" spans="1:17" x14ac:dyDescent="0.2">
      <c r="A106" s="60"/>
      <c r="B106" s="259" t="s">
        <v>937</v>
      </c>
      <c r="C106" s="259"/>
      <c r="D106" s="259"/>
      <c r="E106" s="259"/>
      <c r="F106" s="259"/>
      <c r="G106" s="259"/>
      <c r="H106" s="259"/>
      <c r="J106" s="67"/>
    </row>
    <row r="107" spans="1:17" x14ac:dyDescent="0.2">
      <c r="A107" s="60"/>
      <c r="B107" s="60"/>
      <c r="C107" s="60"/>
      <c r="D107" s="62"/>
      <c r="E107" s="62"/>
      <c r="F107" s="62"/>
      <c r="G107" s="62"/>
    </row>
    <row r="108" spans="1:17" x14ac:dyDescent="0.2">
      <c r="A108" s="60"/>
      <c r="B108" s="260" t="s">
        <v>158</v>
      </c>
      <c r="C108" s="261"/>
      <c r="D108" s="262"/>
      <c r="E108" s="70"/>
      <c r="F108" s="62"/>
      <c r="G108" s="62"/>
    </row>
    <row r="109" spans="1:17" ht="27.75" customHeight="1" x14ac:dyDescent="0.2">
      <c r="A109" s="60"/>
      <c r="B109" s="254" t="s">
        <v>159</v>
      </c>
      <c r="C109" s="255"/>
      <c r="D109" s="71" t="s">
        <v>160</v>
      </c>
      <c r="E109" s="70"/>
      <c r="F109" s="62"/>
      <c r="G109" s="62"/>
    </row>
    <row r="110" spans="1:17" x14ac:dyDescent="0.2">
      <c r="A110" s="60"/>
      <c r="B110" s="254" t="s">
        <v>939</v>
      </c>
      <c r="C110" s="255"/>
      <c r="D110" s="71" t="s">
        <v>160</v>
      </c>
      <c r="E110" s="70"/>
      <c r="F110" s="62"/>
      <c r="G110" s="62"/>
    </row>
    <row r="111" spans="1:17" x14ac:dyDescent="0.2">
      <c r="A111" s="60"/>
      <c r="B111" s="254" t="s">
        <v>161</v>
      </c>
      <c r="C111" s="255"/>
      <c r="D111" s="72" t="s">
        <v>131</v>
      </c>
      <c r="E111" s="70"/>
      <c r="F111" s="62"/>
      <c r="G111" s="62"/>
    </row>
    <row r="112" spans="1:17" x14ac:dyDescent="0.2">
      <c r="A112" s="73"/>
      <c r="B112" s="74" t="s">
        <v>131</v>
      </c>
      <c r="C112" s="74" t="s">
        <v>940</v>
      </c>
      <c r="D112" s="74" t="s">
        <v>162</v>
      </c>
      <c r="E112" s="73"/>
      <c r="F112" s="73"/>
      <c r="G112" s="73"/>
      <c r="H112" s="73"/>
      <c r="J112" s="67"/>
    </row>
    <row r="113" spans="1:10" x14ac:dyDescent="0.2">
      <c r="A113" s="73"/>
      <c r="B113" s="75" t="s">
        <v>163</v>
      </c>
      <c r="C113" s="76">
        <v>46142</v>
      </c>
      <c r="D113" s="76">
        <v>46173</v>
      </c>
      <c r="E113" s="73"/>
      <c r="F113" s="73"/>
      <c r="G113" s="73"/>
      <c r="J113" s="67"/>
    </row>
    <row r="114" spans="1:10" x14ac:dyDescent="0.2">
      <c r="A114" s="77"/>
      <c r="B114" s="78" t="s">
        <v>164</v>
      </c>
      <c r="C114" s="79">
        <v>118.6527</v>
      </c>
      <c r="D114" s="79">
        <v>117.572</v>
      </c>
      <c r="E114" s="77"/>
      <c r="F114" s="80"/>
      <c r="G114" s="81"/>
    </row>
    <row r="115" spans="1:10" x14ac:dyDescent="0.2">
      <c r="A115" s="77"/>
      <c r="B115" s="78" t="s">
        <v>941</v>
      </c>
      <c r="C115" s="79">
        <v>32.356499999999997</v>
      </c>
      <c r="D115" s="79">
        <v>32.061799999999998</v>
      </c>
      <c r="E115" s="77"/>
      <c r="F115" s="80"/>
      <c r="G115" s="81"/>
    </row>
    <row r="116" spans="1:10" x14ac:dyDescent="0.2">
      <c r="A116" s="77"/>
      <c r="B116" s="78" t="s">
        <v>165</v>
      </c>
      <c r="C116" s="79">
        <v>104.0624</v>
      </c>
      <c r="D116" s="79">
        <v>103.00279999999999</v>
      </c>
      <c r="E116" s="77"/>
      <c r="F116" s="80"/>
      <c r="G116" s="81"/>
    </row>
    <row r="117" spans="1:10" x14ac:dyDescent="0.2">
      <c r="A117" s="77"/>
      <c r="B117" s="78" t="s">
        <v>942</v>
      </c>
      <c r="C117" s="79">
        <v>27.888400000000001</v>
      </c>
      <c r="D117" s="79">
        <v>27.604399999999998</v>
      </c>
      <c r="E117" s="77"/>
      <c r="F117" s="80"/>
      <c r="G117" s="81"/>
    </row>
    <row r="118" spans="1:10" x14ac:dyDescent="0.2">
      <c r="A118" s="77"/>
      <c r="B118" s="77"/>
      <c r="C118" s="77"/>
      <c r="D118" s="77"/>
      <c r="E118" s="77"/>
      <c r="F118" s="77"/>
      <c r="G118" s="77"/>
    </row>
    <row r="119" spans="1:10" x14ac:dyDescent="0.2">
      <c r="A119" s="77"/>
      <c r="B119" s="299" t="s">
        <v>166</v>
      </c>
      <c r="C119" s="300"/>
      <c r="D119" s="52" t="s">
        <v>160</v>
      </c>
      <c r="E119" s="77"/>
      <c r="F119" s="77"/>
      <c r="G119" s="77"/>
    </row>
    <row r="120" spans="1:10" x14ac:dyDescent="0.2">
      <c r="A120" s="77"/>
      <c r="B120" s="82"/>
      <c r="C120" s="82"/>
      <c r="D120" s="82"/>
      <c r="E120" s="77"/>
      <c r="F120" s="77"/>
      <c r="G120" s="77"/>
    </row>
    <row r="121" spans="1:10" x14ac:dyDescent="0.2">
      <c r="A121" s="73"/>
      <c r="B121" s="254" t="s">
        <v>167</v>
      </c>
      <c r="C121" s="255"/>
      <c r="D121" s="71" t="s">
        <v>160</v>
      </c>
      <c r="E121" s="83"/>
      <c r="F121" s="73"/>
      <c r="G121" s="73"/>
    </row>
    <row r="122" spans="1:10" x14ac:dyDescent="0.2">
      <c r="A122" s="73"/>
      <c r="B122" s="254" t="s">
        <v>168</v>
      </c>
      <c r="C122" s="255"/>
      <c r="D122" s="71" t="s">
        <v>160</v>
      </c>
      <c r="E122" s="83"/>
      <c r="F122" s="73"/>
      <c r="G122" s="73"/>
    </row>
    <row r="123" spans="1:10" x14ac:dyDescent="0.2">
      <c r="A123" s="73"/>
      <c r="B123" s="254" t="s">
        <v>169</v>
      </c>
      <c r="C123" s="255"/>
      <c r="D123" s="71" t="s">
        <v>160</v>
      </c>
      <c r="E123" s="83"/>
      <c r="F123" s="73"/>
      <c r="G123" s="73"/>
    </row>
    <row r="124" spans="1:10" x14ac:dyDescent="0.2">
      <c r="A124" s="73"/>
      <c r="B124" s="254" t="s">
        <v>170</v>
      </c>
      <c r="C124" s="255"/>
      <c r="D124" s="84">
        <v>0.24947039036762936</v>
      </c>
      <c r="E124" s="73"/>
      <c r="F124" s="66"/>
      <c r="G124" s="85"/>
    </row>
    <row r="126" spans="1:10" x14ac:dyDescent="0.2">
      <c r="B126" s="256" t="s">
        <v>944</v>
      </c>
      <c r="C126" s="256"/>
    </row>
    <row r="128" spans="1:10" ht="153.75" customHeight="1" x14ac:dyDescent="0.2"/>
    <row r="131" spans="2:4" x14ac:dyDescent="0.2">
      <c r="B131" s="86" t="s">
        <v>945</v>
      </c>
      <c r="C131" s="87"/>
      <c r="D131" s="86"/>
    </row>
    <row r="132" spans="2:4" x14ac:dyDescent="0.2">
      <c r="B132" s="86" t="s">
        <v>1109</v>
      </c>
      <c r="D132" s="86"/>
    </row>
    <row r="133" spans="2:4" ht="165" customHeight="1" x14ac:dyDescent="0.2"/>
    <row r="134" spans="2:4" ht="12.75" customHeight="1" x14ac:dyDescent="0.2"/>
    <row r="135" spans="2:4" ht="12.75" customHeight="1" x14ac:dyDescent="0.2"/>
    <row r="136" spans="2:4" ht="12.75" customHeight="1" x14ac:dyDescent="0.2"/>
  </sheetData>
  <mergeCells count="18">
    <mergeCell ref="B108:D108"/>
    <mergeCell ref="B109:C109"/>
    <mergeCell ref="B121:C121"/>
    <mergeCell ref="B122:C122"/>
    <mergeCell ref="B126:C126"/>
    <mergeCell ref="B124:C124"/>
    <mergeCell ref="A1:H1"/>
    <mergeCell ref="A2:H2"/>
    <mergeCell ref="A3:H3"/>
    <mergeCell ref="B119:C119"/>
    <mergeCell ref="B123:C123"/>
    <mergeCell ref="B102:H102"/>
    <mergeCell ref="B103:H103"/>
    <mergeCell ref="B110:C110"/>
    <mergeCell ref="B111:C111"/>
    <mergeCell ref="B104:H104"/>
    <mergeCell ref="B105:H105"/>
    <mergeCell ref="B106:H106"/>
  </mergeCells>
  <hyperlinks>
    <hyperlink ref="I1" location="Index!B2" display="Index" xr:uid="{3B05BDE4-7FB4-48BB-8844-9B2083C842A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75AA-81FA-4FA8-953A-89E3D779ACB5}">
  <sheetPr>
    <outlinePr summaryBelow="0" summaryRight="0"/>
  </sheetPr>
  <dimension ref="A1:Q117"/>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13.5703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85" t="s">
        <v>0</v>
      </c>
      <c r="B1" s="285"/>
      <c r="C1" s="285"/>
      <c r="D1" s="285"/>
      <c r="E1" s="285"/>
      <c r="F1" s="285"/>
      <c r="G1" s="285"/>
      <c r="H1" s="285"/>
      <c r="I1" s="19" t="s">
        <v>930</v>
      </c>
    </row>
    <row r="2" spans="1:9" ht="15" x14ac:dyDescent="0.2">
      <c r="A2" s="285" t="s">
        <v>1110</v>
      </c>
      <c r="B2" s="285"/>
      <c r="C2" s="285"/>
      <c r="D2" s="285"/>
      <c r="E2" s="285"/>
      <c r="F2" s="285"/>
      <c r="G2" s="285"/>
      <c r="H2" s="285"/>
    </row>
    <row r="3" spans="1:9" ht="15" customHeight="1"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51"/>
      <c r="B7" s="51"/>
      <c r="C7" s="52" t="s">
        <v>130</v>
      </c>
      <c r="D7" s="51"/>
      <c r="E7" s="51" t="s">
        <v>131</v>
      </c>
      <c r="F7" s="57" t="s">
        <v>133</v>
      </c>
      <c r="G7" s="54">
        <v>0</v>
      </c>
      <c r="H7" s="40" t="s">
        <v>131</v>
      </c>
    </row>
    <row r="8" spans="1:9" x14ac:dyDescent="0.2">
      <c r="A8" s="51"/>
      <c r="B8" s="51"/>
      <c r="C8" s="55"/>
      <c r="D8" s="51"/>
      <c r="E8" s="51"/>
      <c r="F8" s="56"/>
      <c r="G8" s="56"/>
      <c r="H8" s="40" t="s">
        <v>131</v>
      </c>
    </row>
    <row r="9" spans="1:9" x14ac:dyDescent="0.2">
      <c r="A9" s="51"/>
      <c r="B9" s="51"/>
      <c r="C9" s="52" t="s">
        <v>132</v>
      </c>
      <c r="D9" s="51"/>
      <c r="E9" s="51"/>
      <c r="F9" s="51"/>
      <c r="G9" s="51"/>
      <c r="H9" s="40" t="s">
        <v>131</v>
      </c>
    </row>
    <row r="10" spans="1:9" x14ac:dyDescent="0.2">
      <c r="A10" s="51"/>
      <c r="B10" s="51"/>
      <c r="C10" s="52" t="s">
        <v>130</v>
      </c>
      <c r="D10" s="51"/>
      <c r="E10" s="51" t="s">
        <v>131</v>
      </c>
      <c r="F10" s="57" t="s">
        <v>133</v>
      </c>
      <c r="G10" s="54">
        <v>0</v>
      </c>
      <c r="H10" s="40" t="s">
        <v>131</v>
      </c>
    </row>
    <row r="11" spans="1:9" x14ac:dyDescent="0.2">
      <c r="A11" s="51"/>
      <c r="B11" s="51"/>
      <c r="C11" s="55"/>
      <c r="D11" s="51"/>
      <c r="E11" s="51"/>
      <c r="F11" s="56"/>
      <c r="G11" s="56"/>
      <c r="H11" s="40" t="s">
        <v>131</v>
      </c>
    </row>
    <row r="12" spans="1:9" x14ac:dyDescent="0.2">
      <c r="A12" s="51"/>
      <c r="B12" s="51"/>
      <c r="C12" s="52" t="s">
        <v>134</v>
      </c>
      <c r="D12" s="51"/>
      <c r="E12" s="51"/>
      <c r="F12" s="51"/>
      <c r="G12" s="51"/>
      <c r="H12" s="40" t="s">
        <v>131</v>
      </c>
    </row>
    <row r="13" spans="1:9" x14ac:dyDescent="0.2">
      <c r="A13" s="51"/>
      <c r="B13" s="51"/>
      <c r="C13" s="52" t="s">
        <v>130</v>
      </c>
      <c r="D13" s="51"/>
      <c r="E13" s="51" t="s">
        <v>131</v>
      </c>
      <c r="F13" s="57" t="s">
        <v>133</v>
      </c>
      <c r="G13" s="54">
        <v>0</v>
      </c>
      <c r="H13" s="40" t="s">
        <v>131</v>
      </c>
    </row>
    <row r="14" spans="1:9" x14ac:dyDescent="0.2">
      <c r="A14" s="51"/>
      <c r="B14" s="51"/>
      <c r="C14" s="55"/>
      <c r="D14" s="51"/>
      <c r="E14" s="51"/>
      <c r="F14" s="56"/>
      <c r="G14" s="56"/>
      <c r="H14" s="40" t="s">
        <v>131</v>
      </c>
    </row>
    <row r="15" spans="1:9" x14ac:dyDescent="0.2">
      <c r="A15" s="51"/>
      <c r="B15" s="51"/>
      <c r="C15" s="52" t="s">
        <v>135</v>
      </c>
      <c r="D15" s="51"/>
      <c r="E15" s="51"/>
      <c r="F15" s="51"/>
      <c r="G15" s="51"/>
      <c r="H15" s="40" t="s">
        <v>131</v>
      </c>
    </row>
    <row r="16" spans="1:9" x14ac:dyDescent="0.2">
      <c r="A16" s="51"/>
      <c r="B16" s="51"/>
      <c r="C16" s="52" t="s">
        <v>130</v>
      </c>
      <c r="D16" s="51"/>
      <c r="E16" s="51" t="s">
        <v>131</v>
      </c>
      <c r="F16" s="57" t="s">
        <v>133</v>
      </c>
      <c r="G16" s="54">
        <v>0</v>
      </c>
      <c r="H16" s="40" t="s">
        <v>131</v>
      </c>
    </row>
    <row r="17" spans="1:8" x14ac:dyDescent="0.2">
      <c r="A17" s="51"/>
      <c r="B17" s="51"/>
      <c r="C17" s="55"/>
      <c r="D17" s="51"/>
      <c r="E17" s="51"/>
      <c r="F17" s="56"/>
      <c r="G17" s="56"/>
      <c r="H17" s="40" t="s">
        <v>131</v>
      </c>
    </row>
    <row r="18" spans="1:8" x14ac:dyDescent="0.2">
      <c r="A18" s="51"/>
      <c r="B18" s="51"/>
      <c r="C18" s="52" t="s">
        <v>136</v>
      </c>
      <c r="D18" s="51"/>
      <c r="E18" s="51"/>
      <c r="F18" s="56"/>
      <c r="G18" s="56"/>
      <c r="H18" s="40" t="s">
        <v>131</v>
      </c>
    </row>
    <row r="19" spans="1:8" x14ac:dyDescent="0.2">
      <c r="A19" s="51"/>
      <c r="B19" s="51"/>
      <c r="C19" s="52" t="s">
        <v>130</v>
      </c>
      <c r="D19" s="51"/>
      <c r="E19" s="51" t="s">
        <v>131</v>
      </c>
      <c r="F19" s="57" t="s">
        <v>133</v>
      </c>
      <c r="G19" s="54">
        <v>0</v>
      </c>
      <c r="H19" s="40" t="s">
        <v>131</v>
      </c>
    </row>
    <row r="20" spans="1:8" x14ac:dyDescent="0.2">
      <c r="A20" s="51"/>
      <c r="B20" s="51"/>
      <c r="C20" s="55"/>
      <c r="D20" s="51"/>
      <c r="E20" s="51"/>
      <c r="F20" s="56"/>
      <c r="G20" s="56"/>
      <c r="H20" s="40" t="s">
        <v>131</v>
      </c>
    </row>
    <row r="21" spans="1:8" x14ac:dyDescent="0.2">
      <c r="A21" s="51"/>
      <c r="B21" s="51"/>
      <c r="C21" s="52" t="s">
        <v>137</v>
      </c>
      <c r="D21" s="51"/>
      <c r="E21" s="51"/>
      <c r="F21" s="56"/>
      <c r="G21" s="56"/>
      <c r="H21" s="40" t="s">
        <v>131</v>
      </c>
    </row>
    <row r="22" spans="1:8" x14ac:dyDescent="0.2">
      <c r="A22" s="51"/>
      <c r="B22" s="51"/>
      <c r="C22" s="52" t="s">
        <v>130</v>
      </c>
      <c r="D22" s="51"/>
      <c r="E22" s="51" t="s">
        <v>131</v>
      </c>
      <c r="F22" s="57" t="s">
        <v>133</v>
      </c>
      <c r="G22" s="54">
        <v>0</v>
      </c>
      <c r="H22" s="40" t="s">
        <v>131</v>
      </c>
    </row>
    <row r="23" spans="1:8" x14ac:dyDescent="0.2">
      <c r="A23" s="51"/>
      <c r="B23" s="51"/>
      <c r="C23" s="55"/>
      <c r="D23" s="51"/>
      <c r="E23" s="51"/>
      <c r="F23" s="56"/>
      <c r="G23" s="56"/>
      <c r="H23" s="40" t="s">
        <v>131</v>
      </c>
    </row>
    <row r="24" spans="1:8" x14ac:dyDescent="0.2">
      <c r="A24" s="51"/>
      <c r="B24" s="51"/>
      <c r="C24" s="52" t="s">
        <v>138</v>
      </c>
      <c r="D24" s="51"/>
      <c r="E24" s="51"/>
      <c r="F24" s="53">
        <v>0</v>
      </c>
      <c r="G24" s="54">
        <v>0</v>
      </c>
      <c r="H24" s="40" t="s">
        <v>131</v>
      </c>
    </row>
    <row r="25" spans="1:8" x14ac:dyDescent="0.2">
      <c r="A25" s="51"/>
      <c r="B25" s="51"/>
      <c r="C25" s="55"/>
      <c r="D25" s="51"/>
      <c r="E25" s="51"/>
      <c r="F25" s="56"/>
      <c r="G25" s="56"/>
      <c r="H25" s="40" t="s">
        <v>131</v>
      </c>
    </row>
    <row r="26" spans="1:8" x14ac:dyDescent="0.2">
      <c r="A26" s="51"/>
      <c r="B26" s="51"/>
      <c r="C26" s="52" t="s">
        <v>139</v>
      </c>
      <c r="D26" s="51"/>
      <c r="E26" s="51"/>
      <c r="F26" s="56"/>
      <c r="G26" s="56"/>
      <c r="H26" s="40" t="s">
        <v>131</v>
      </c>
    </row>
    <row r="27" spans="1:8" x14ac:dyDescent="0.2">
      <c r="A27" s="51"/>
      <c r="B27" s="51"/>
      <c r="C27" s="52" t="s">
        <v>10</v>
      </c>
      <c r="D27" s="51"/>
      <c r="E27" s="51"/>
      <c r="F27" s="56"/>
      <c r="G27" s="56"/>
      <c r="H27" s="40" t="s">
        <v>131</v>
      </c>
    </row>
    <row r="28" spans="1:8" x14ac:dyDescent="0.2">
      <c r="A28" s="51"/>
      <c r="B28" s="51"/>
      <c r="C28" s="52" t="s">
        <v>130</v>
      </c>
      <c r="D28" s="51"/>
      <c r="E28" s="51" t="s">
        <v>131</v>
      </c>
      <c r="F28" s="57" t="s">
        <v>133</v>
      </c>
      <c r="G28" s="54">
        <v>0</v>
      </c>
      <c r="H28" s="40" t="s">
        <v>131</v>
      </c>
    </row>
    <row r="29" spans="1:8" x14ac:dyDescent="0.2">
      <c r="A29" s="51"/>
      <c r="B29" s="51"/>
      <c r="C29" s="55"/>
      <c r="D29" s="51"/>
      <c r="E29" s="51"/>
      <c r="F29" s="56"/>
      <c r="G29" s="56"/>
      <c r="H29" s="40" t="s">
        <v>131</v>
      </c>
    </row>
    <row r="30" spans="1:8" x14ac:dyDescent="0.2">
      <c r="A30" s="51"/>
      <c r="B30" s="51"/>
      <c r="C30" s="52" t="s">
        <v>140</v>
      </c>
      <c r="D30" s="51"/>
      <c r="E30" s="51"/>
      <c r="F30" s="51"/>
      <c r="G30" s="51"/>
      <c r="H30" s="40" t="s">
        <v>131</v>
      </c>
    </row>
    <row r="31" spans="1:8" x14ac:dyDescent="0.2">
      <c r="A31" s="51"/>
      <c r="B31" s="51"/>
      <c r="C31" s="52" t="s">
        <v>130</v>
      </c>
      <c r="D31" s="51"/>
      <c r="E31" s="51" t="s">
        <v>131</v>
      </c>
      <c r="F31" s="57" t="s">
        <v>133</v>
      </c>
      <c r="G31" s="54">
        <v>0</v>
      </c>
      <c r="H31" s="40" t="s">
        <v>131</v>
      </c>
    </row>
    <row r="32" spans="1:8" x14ac:dyDescent="0.2">
      <c r="A32" s="51"/>
      <c r="B32" s="51"/>
      <c r="C32" s="55"/>
      <c r="D32" s="51"/>
      <c r="E32" s="51"/>
      <c r="F32" s="56"/>
      <c r="G32" s="56"/>
      <c r="H32" s="40" t="s">
        <v>131</v>
      </c>
    </row>
    <row r="33" spans="1:8" x14ac:dyDescent="0.2">
      <c r="A33" s="51"/>
      <c r="B33" s="51"/>
      <c r="C33" s="52" t="s">
        <v>141</v>
      </c>
      <c r="D33" s="51"/>
      <c r="E33" s="51"/>
      <c r="F33" s="51"/>
      <c r="G33" s="51"/>
      <c r="H33" s="40" t="s">
        <v>131</v>
      </c>
    </row>
    <row r="34" spans="1:8" x14ac:dyDescent="0.2">
      <c r="A34" s="51"/>
      <c r="B34" s="51"/>
      <c r="C34" s="52" t="s">
        <v>130</v>
      </c>
      <c r="D34" s="51"/>
      <c r="E34" s="51" t="s">
        <v>131</v>
      </c>
      <c r="F34" s="57" t="s">
        <v>133</v>
      </c>
      <c r="G34" s="54">
        <v>0</v>
      </c>
      <c r="H34" s="40" t="s">
        <v>131</v>
      </c>
    </row>
    <row r="35" spans="1:8" x14ac:dyDescent="0.2">
      <c r="A35" s="51"/>
      <c r="B35" s="51"/>
      <c r="C35" s="55"/>
      <c r="D35" s="51"/>
      <c r="E35" s="51"/>
      <c r="F35" s="56"/>
      <c r="G35" s="56"/>
      <c r="H35" s="40" t="s">
        <v>131</v>
      </c>
    </row>
    <row r="36" spans="1:8" x14ac:dyDescent="0.2">
      <c r="A36" s="51"/>
      <c r="B36" s="51"/>
      <c r="C36" s="52" t="s">
        <v>142</v>
      </c>
      <c r="D36" s="51"/>
      <c r="E36" s="51"/>
      <c r="F36" s="56"/>
      <c r="G36" s="56"/>
      <c r="H36" s="40" t="s">
        <v>131</v>
      </c>
    </row>
    <row r="37" spans="1:8" x14ac:dyDescent="0.2">
      <c r="A37" s="51"/>
      <c r="B37" s="51"/>
      <c r="C37" s="52" t="s">
        <v>130</v>
      </c>
      <c r="D37" s="51"/>
      <c r="E37" s="51" t="s">
        <v>131</v>
      </c>
      <c r="F37" s="57" t="s">
        <v>133</v>
      </c>
      <c r="G37" s="54">
        <v>0</v>
      </c>
      <c r="H37" s="40" t="s">
        <v>131</v>
      </c>
    </row>
    <row r="38" spans="1:8" x14ac:dyDescent="0.2">
      <c r="A38" s="51"/>
      <c r="B38" s="51"/>
      <c r="C38" s="55"/>
      <c r="D38" s="51"/>
      <c r="E38" s="51"/>
      <c r="F38" s="56"/>
      <c r="G38" s="56"/>
      <c r="H38" s="40" t="s">
        <v>131</v>
      </c>
    </row>
    <row r="39" spans="1:8" x14ac:dyDescent="0.2">
      <c r="A39" s="51"/>
      <c r="B39" s="51"/>
      <c r="C39" s="52" t="s">
        <v>143</v>
      </c>
      <c r="D39" s="51"/>
      <c r="E39" s="51"/>
      <c r="F39" s="53">
        <v>0</v>
      </c>
      <c r="G39" s="54">
        <v>0</v>
      </c>
      <c r="H39" s="40" t="s">
        <v>131</v>
      </c>
    </row>
    <row r="40" spans="1:8" x14ac:dyDescent="0.2">
      <c r="A40" s="51"/>
      <c r="B40" s="51"/>
      <c r="C40" s="55"/>
      <c r="D40" s="51"/>
      <c r="E40" s="51"/>
      <c r="F40" s="56"/>
      <c r="G40" s="56"/>
      <c r="H40" s="40" t="s">
        <v>131</v>
      </c>
    </row>
    <row r="41" spans="1:8" x14ac:dyDescent="0.2">
      <c r="A41" s="51"/>
      <c r="B41" s="51"/>
      <c r="C41" s="52" t="s">
        <v>144</v>
      </c>
      <c r="D41" s="51"/>
      <c r="E41" s="51"/>
      <c r="F41" s="56"/>
      <c r="G41" s="56"/>
      <c r="H41" s="40" t="s">
        <v>131</v>
      </c>
    </row>
    <row r="42" spans="1:8" x14ac:dyDescent="0.2">
      <c r="A42" s="51"/>
      <c r="B42" s="51"/>
      <c r="C42" s="52" t="s">
        <v>145</v>
      </c>
      <c r="D42" s="51"/>
      <c r="E42" s="51"/>
      <c r="F42" s="56"/>
      <c r="G42" s="56"/>
      <c r="H42" s="40" t="s">
        <v>131</v>
      </c>
    </row>
    <row r="43" spans="1:8" x14ac:dyDescent="0.2">
      <c r="A43" s="51"/>
      <c r="B43" s="51"/>
      <c r="C43" s="52" t="s">
        <v>130</v>
      </c>
      <c r="D43" s="51"/>
      <c r="E43" s="51" t="s">
        <v>131</v>
      </c>
      <c r="F43" s="57" t="s">
        <v>133</v>
      </c>
      <c r="G43" s="54">
        <v>0</v>
      </c>
      <c r="H43" s="40" t="s">
        <v>131</v>
      </c>
    </row>
    <row r="44" spans="1:8" x14ac:dyDescent="0.2">
      <c r="A44" s="51"/>
      <c r="B44" s="51"/>
      <c r="C44" s="55"/>
      <c r="D44" s="51"/>
      <c r="E44" s="51"/>
      <c r="F44" s="56"/>
      <c r="G44" s="56"/>
      <c r="H44" s="40" t="s">
        <v>131</v>
      </c>
    </row>
    <row r="45" spans="1:8" x14ac:dyDescent="0.2">
      <c r="A45" s="51"/>
      <c r="B45" s="51"/>
      <c r="C45" s="52" t="s">
        <v>146</v>
      </c>
      <c r="D45" s="51"/>
      <c r="E45" s="51"/>
      <c r="F45" s="56"/>
      <c r="G45" s="56"/>
      <c r="H45" s="40" t="s">
        <v>131</v>
      </c>
    </row>
    <row r="46" spans="1:8" x14ac:dyDescent="0.2">
      <c r="A46" s="51"/>
      <c r="B46" s="51"/>
      <c r="C46" s="52" t="s">
        <v>130</v>
      </c>
      <c r="D46" s="51"/>
      <c r="E46" s="51" t="s">
        <v>131</v>
      </c>
      <c r="F46" s="57" t="s">
        <v>133</v>
      </c>
      <c r="G46" s="54">
        <v>0</v>
      </c>
      <c r="H46" s="40" t="s">
        <v>131</v>
      </c>
    </row>
    <row r="47" spans="1:8" x14ac:dyDescent="0.2">
      <c r="A47" s="51"/>
      <c r="B47" s="51"/>
      <c r="C47" s="55"/>
      <c r="D47" s="51"/>
      <c r="E47" s="51"/>
      <c r="F47" s="56"/>
      <c r="G47" s="56"/>
      <c r="H47" s="40" t="s">
        <v>131</v>
      </c>
    </row>
    <row r="48" spans="1:8" x14ac:dyDescent="0.2">
      <c r="A48" s="51"/>
      <c r="B48" s="51"/>
      <c r="C48" s="52" t="s">
        <v>147</v>
      </c>
      <c r="D48" s="51"/>
      <c r="E48" s="51"/>
      <c r="F48" s="56"/>
      <c r="G48" s="56"/>
      <c r="H48" s="40" t="s">
        <v>131</v>
      </c>
    </row>
    <row r="49" spans="1:8" x14ac:dyDescent="0.2">
      <c r="A49" s="51"/>
      <c r="B49" s="51"/>
      <c r="C49" s="52" t="s">
        <v>130</v>
      </c>
      <c r="D49" s="51"/>
      <c r="E49" s="51" t="s">
        <v>131</v>
      </c>
      <c r="F49" s="57" t="s">
        <v>133</v>
      </c>
      <c r="G49" s="54">
        <v>0</v>
      </c>
      <c r="H49" s="40" t="s">
        <v>131</v>
      </c>
    </row>
    <row r="50" spans="1:8" x14ac:dyDescent="0.2">
      <c r="A50" s="51"/>
      <c r="B50" s="51"/>
      <c r="C50" s="55"/>
      <c r="D50" s="51"/>
      <c r="E50" s="51"/>
      <c r="F50" s="56"/>
      <c r="G50" s="56"/>
      <c r="H50" s="40" t="s">
        <v>131</v>
      </c>
    </row>
    <row r="51" spans="1:8" x14ac:dyDescent="0.2">
      <c r="A51" s="51"/>
      <c r="B51" s="51"/>
      <c r="C51" s="52" t="s">
        <v>148</v>
      </c>
      <c r="D51" s="51"/>
      <c r="E51" s="51"/>
      <c r="F51" s="56"/>
      <c r="G51" s="56"/>
      <c r="H51" s="40" t="s">
        <v>131</v>
      </c>
    </row>
    <row r="52" spans="1:8" x14ac:dyDescent="0.2">
      <c r="A52" s="46">
        <v>1</v>
      </c>
      <c r="B52" s="47"/>
      <c r="C52" s="47" t="s">
        <v>149</v>
      </c>
      <c r="D52" s="47"/>
      <c r="E52" s="58"/>
      <c r="F52" s="49">
        <v>13.815821</v>
      </c>
      <c r="G52" s="50">
        <v>2.0511399999999999E-3</v>
      </c>
      <c r="H52" s="40">
        <v>5.32</v>
      </c>
    </row>
    <row r="53" spans="1:8" x14ac:dyDescent="0.2">
      <c r="A53" s="51"/>
      <c r="B53" s="51"/>
      <c r="C53" s="52" t="s">
        <v>130</v>
      </c>
      <c r="D53" s="51"/>
      <c r="E53" s="51" t="s">
        <v>131</v>
      </c>
      <c r="F53" s="53">
        <v>13.815821</v>
      </c>
      <c r="G53" s="54">
        <v>2.0511399999999999E-3</v>
      </c>
      <c r="H53" s="40" t="s">
        <v>131</v>
      </c>
    </row>
    <row r="54" spans="1:8" x14ac:dyDescent="0.2">
      <c r="A54" s="51"/>
      <c r="B54" s="51"/>
      <c r="C54" s="55"/>
      <c r="D54" s="51"/>
      <c r="E54" s="51"/>
      <c r="F54" s="56"/>
      <c r="G54" s="56"/>
      <c r="H54" s="40" t="s">
        <v>131</v>
      </c>
    </row>
    <row r="55" spans="1:8" x14ac:dyDescent="0.2">
      <c r="A55" s="51"/>
      <c r="B55" s="51"/>
      <c r="C55" s="52" t="s">
        <v>150</v>
      </c>
      <c r="D55" s="51"/>
      <c r="E55" s="51"/>
      <c r="F55" s="53">
        <v>13.815821</v>
      </c>
      <c r="G55" s="54">
        <v>2.0511399999999999E-3</v>
      </c>
      <c r="H55" s="40" t="s">
        <v>131</v>
      </c>
    </row>
    <row r="56" spans="1:8" x14ac:dyDescent="0.2">
      <c r="A56" s="51"/>
      <c r="B56" s="51"/>
      <c r="C56" s="56"/>
      <c r="D56" s="51"/>
      <c r="E56" s="51"/>
      <c r="F56" s="51"/>
      <c r="G56" s="51"/>
      <c r="H56" s="40" t="s">
        <v>131</v>
      </c>
    </row>
    <row r="57" spans="1:8" x14ac:dyDescent="0.2">
      <c r="A57" s="51"/>
      <c r="B57" s="51"/>
      <c r="C57" s="52" t="s">
        <v>151</v>
      </c>
      <c r="D57" s="51"/>
      <c r="E57" s="51"/>
      <c r="F57" s="51"/>
      <c r="G57" s="51"/>
      <c r="H57" s="40" t="s">
        <v>131</v>
      </c>
    </row>
    <row r="58" spans="1:8" x14ac:dyDescent="0.2">
      <c r="A58" s="51"/>
      <c r="B58" s="51"/>
      <c r="C58" s="52" t="s">
        <v>152</v>
      </c>
      <c r="D58" s="51"/>
      <c r="E58" s="51"/>
      <c r="F58" s="51"/>
      <c r="G58" s="51"/>
      <c r="H58" s="40" t="s">
        <v>131</v>
      </c>
    </row>
    <row r="59" spans="1:8" x14ac:dyDescent="0.2">
      <c r="A59" s="46">
        <v>1</v>
      </c>
      <c r="B59" s="47" t="s">
        <v>471</v>
      </c>
      <c r="C59" s="47" t="s">
        <v>472</v>
      </c>
      <c r="D59" s="47"/>
      <c r="E59" s="97">
        <v>12186435.673</v>
      </c>
      <c r="F59" s="49">
        <v>1939.8490168640001</v>
      </c>
      <c r="G59" s="50">
        <v>0.28799628999999999</v>
      </c>
      <c r="H59" s="40" t="s">
        <v>131</v>
      </c>
    </row>
    <row r="60" spans="1:8" x14ac:dyDescent="0.2">
      <c r="A60" s="46">
        <v>2</v>
      </c>
      <c r="B60" s="47" t="s">
        <v>886</v>
      </c>
      <c r="C60" s="47" t="s">
        <v>887</v>
      </c>
      <c r="D60" s="47"/>
      <c r="E60" s="97">
        <v>9949463.5449999999</v>
      </c>
      <c r="F60" s="49">
        <v>1602.6496383650001</v>
      </c>
      <c r="G60" s="50">
        <v>0.23793457000000001</v>
      </c>
      <c r="H60" s="40" t="s">
        <v>131</v>
      </c>
    </row>
    <row r="61" spans="1:8" x14ac:dyDescent="0.2">
      <c r="A61" s="46">
        <v>3</v>
      </c>
      <c r="B61" s="47" t="s">
        <v>888</v>
      </c>
      <c r="C61" s="47" t="s">
        <v>889</v>
      </c>
      <c r="D61" s="47"/>
      <c r="E61" s="97">
        <v>2731081.2030000002</v>
      </c>
      <c r="F61" s="49">
        <v>1369.6781895229999</v>
      </c>
      <c r="G61" s="50">
        <v>0.20334687000000001</v>
      </c>
      <c r="H61" s="40" t="s">
        <v>131</v>
      </c>
    </row>
    <row r="62" spans="1:8" x14ac:dyDescent="0.2">
      <c r="A62" s="46">
        <v>4</v>
      </c>
      <c r="B62" s="47" t="s">
        <v>890</v>
      </c>
      <c r="C62" s="47" t="s">
        <v>891</v>
      </c>
      <c r="D62" s="47"/>
      <c r="E62" s="97">
        <v>1099564.527</v>
      </c>
      <c r="F62" s="49">
        <v>704.77248096799997</v>
      </c>
      <c r="G62" s="50">
        <v>0.10463281000000001</v>
      </c>
      <c r="H62" s="40" t="s">
        <v>131</v>
      </c>
    </row>
    <row r="63" spans="1:8" x14ac:dyDescent="0.2">
      <c r="A63" s="46">
        <v>5</v>
      </c>
      <c r="B63" s="47" t="s">
        <v>892</v>
      </c>
      <c r="C63" s="47" t="s">
        <v>893</v>
      </c>
      <c r="D63" s="47"/>
      <c r="E63" s="97">
        <v>1405280.689</v>
      </c>
      <c r="F63" s="49">
        <v>512.14471014100002</v>
      </c>
      <c r="G63" s="50">
        <v>7.6034669999999999E-2</v>
      </c>
      <c r="H63" s="40" t="s">
        <v>131</v>
      </c>
    </row>
    <row r="64" spans="1:8" x14ac:dyDescent="0.2">
      <c r="A64" s="46">
        <v>6</v>
      </c>
      <c r="B64" s="47" t="s">
        <v>894</v>
      </c>
      <c r="C64" s="47" t="s">
        <v>895</v>
      </c>
      <c r="D64" s="47"/>
      <c r="E64" s="97">
        <v>2899859.1189999999</v>
      </c>
      <c r="F64" s="49">
        <v>462.85811342</v>
      </c>
      <c r="G64" s="50">
        <v>6.8717420000000001E-2</v>
      </c>
      <c r="H64" s="40" t="s">
        <v>131</v>
      </c>
    </row>
    <row r="65" spans="1:10" x14ac:dyDescent="0.2">
      <c r="A65" s="46">
        <v>7</v>
      </c>
      <c r="B65" s="47" t="s">
        <v>896</v>
      </c>
      <c r="C65" s="47" t="s">
        <v>897</v>
      </c>
      <c r="D65" s="47"/>
      <c r="E65" s="97">
        <v>4209.6719999999996</v>
      </c>
      <c r="F65" s="49">
        <v>130.17348980700001</v>
      </c>
      <c r="G65" s="50">
        <v>1.932598E-2</v>
      </c>
      <c r="H65" s="40" t="s">
        <v>131</v>
      </c>
    </row>
    <row r="66" spans="1:10" x14ac:dyDescent="0.2">
      <c r="A66" s="51"/>
      <c r="B66" s="51"/>
      <c r="C66" s="52" t="s">
        <v>130</v>
      </c>
      <c r="D66" s="51"/>
      <c r="E66" s="51" t="s">
        <v>131</v>
      </c>
      <c r="F66" s="53">
        <v>6722.1256390879998</v>
      </c>
      <c r="G66" s="54">
        <v>0.99798861000000005</v>
      </c>
      <c r="H66" s="40" t="s">
        <v>131</v>
      </c>
    </row>
    <row r="67" spans="1:10" x14ac:dyDescent="0.2">
      <c r="A67" s="51"/>
      <c r="B67" s="51"/>
      <c r="C67" s="55"/>
      <c r="D67" s="51"/>
      <c r="E67" s="51"/>
      <c r="F67" s="56"/>
      <c r="G67" s="56"/>
      <c r="H67" s="40" t="s">
        <v>131</v>
      </c>
    </row>
    <row r="68" spans="1:10" x14ac:dyDescent="0.2">
      <c r="A68" s="51"/>
      <c r="B68" s="51"/>
      <c r="C68" s="52" t="s">
        <v>153</v>
      </c>
      <c r="D68" s="51"/>
      <c r="E68" s="51"/>
      <c r="F68" s="51"/>
      <c r="G68" s="51"/>
      <c r="H68" s="40" t="s">
        <v>131</v>
      </c>
    </row>
    <row r="69" spans="1:10" x14ac:dyDescent="0.2">
      <c r="A69" s="51"/>
      <c r="B69" s="51"/>
      <c r="C69" s="52" t="s">
        <v>154</v>
      </c>
      <c r="D69" s="51"/>
      <c r="E69" s="51"/>
      <c r="F69" s="51"/>
      <c r="G69" s="51"/>
      <c r="H69" s="40" t="s">
        <v>131</v>
      </c>
    </row>
    <row r="70" spans="1:10" x14ac:dyDescent="0.2">
      <c r="A70" s="51"/>
      <c r="B70" s="51"/>
      <c r="C70" s="52" t="s">
        <v>130</v>
      </c>
      <c r="D70" s="51"/>
      <c r="E70" s="51" t="s">
        <v>131</v>
      </c>
      <c r="F70" s="57" t="s">
        <v>133</v>
      </c>
      <c r="G70" s="54">
        <v>0</v>
      </c>
      <c r="H70" s="40" t="s">
        <v>131</v>
      </c>
    </row>
    <row r="71" spans="1:10" x14ac:dyDescent="0.2">
      <c r="A71" s="51"/>
      <c r="B71" s="51"/>
      <c r="C71" s="55"/>
      <c r="D71" s="51"/>
      <c r="E71" s="51"/>
      <c r="F71" s="56"/>
      <c r="G71" s="56"/>
      <c r="H71" s="40" t="s">
        <v>131</v>
      </c>
    </row>
    <row r="72" spans="1:10" x14ac:dyDescent="0.2">
      <c r="A72" s="51"/>
      <c r="B72" s="51"/>
      <c r="C72" s="52" t="s">
        <v>155</v>
      </c>
      <c r="D72" s="51"/>
      <c r="E72" s="51"/>
      <c r="F72" s="56"/>
      <c r="G72" s="56"/>
      <c r="H72" s="40" t="s">
        <v>131</v>
      </c>
    </row>
    <row r="73" spans="1:10" x14ac:dyDescent="0.2">
      <c r="A73" s="51"/>
      <c r="B73" s="51"/>
      <c r="C73" s="52" t="s">
        <v>130</v>
      </c>
      <c r="D73" s="51"/>
      <c r="E73" s="51" t="s">
        <v>131</v>
      </c>
      <c r="F73" s="57" t="s">
        <v>133</v>
      </c>
      <c r="G73" s="54">
        <v>0</v>
      </c>
      <c r="H73" s="40" t="s">
        <v>131</v>
      </c>
    </row>
    <row r="74" spans="1:10" x14ac:dyDescent="0.2">
      <c r="A74" s="51"/>
      <c r="B74" s="51"/>
      <c r="C74" s="55"/>
      <c r="D74" s="51"/>
      <c r="E74" s="51"/>
      <c r="F74" s="56"/>
      <c r="G74" s="56"/>
      <c r="H74" s="40" t="s">
        <v>131</v>
      </c>
    </row>
    <row r="75" spans="1:10" x14ac:dyDescent="0.2">
      <c r="A75" s="58"/>
      <c r="B75" s="47"/>
      <c r="C75" s="47" t="s">
        <v>156</v>
      </c>
      <c r="D75" s="47"/>
      <c r="E75" s="58"/>
      <c r="F75" s="49">
        <v>-0.26770310000000003</v>
      </c>
      <c r="G75" s="50" t="s">
        <v>129</v>
      </c>
      <c r="H75" s="40" t="s">
        <v>131</v>
      </c>
    </row>
    <row r="76" spans="1:10" x14ac:dyDescent="0.2">
      <c r="A76" s="55"/>
      <c r="B76" s="55"/>
      <c r="C76" s="52" t="s">
        <v>157</v>
      </c>
      <c r="D76" s="56"/>
      <c r="E76" s="56"/>
      <c r="F76" s="53">
        <v>6735.6737569879997</v>
      </c>
      <c r="G76" s="59">
        <v>1.0000000099999999</v>
      </c>
      <c r="H76" s="40" t="s">
        <v>131</v>
      </c>
    </row>
    <row r="77" spans="1:10" x14ac:dyDescent="0.2">
      <c r="A77" s="60"/>
      <c r="B77" s="60"/>
      <c r="C77" s="61"/>
      <c r="D77" s="62"/>
      <c r="E77" s="62"/>
      <c r="F77" s="63"/>
      <c r="G77" s="64"/>
      <c r="H77" s="65"/>
    </row>
    <row r="78" spans="1:10" x14ac:dyDescent="0.2">
      <c r="A78" s="60"/>
      <c r="B78" s="259" t="s">
        <v>933</v>
      </c>
      <c r="C78" s="259"/>
      <c r="D78" s="259"/>
      <c r="E78" s="259"/>
      <c r="F78" s="259"/>
      <c r="G78" s="259"/>
      <c r="H78" s="259"/>
      <c r="J78" s="67"/>
    </row>
    <row r="79" spans="1:10" x14ac:dyDescent="0.2">
      <c r="A79" s="60"/>
      <c r="B79" s="259" t="s">
        <v>934</v>
      </c>
      <c r="C79" s="259"/>
      <c r="D79" s="259"/>
      <c r="E79" s="259"/>
      <c r="F79" s="259"/>
      <c r="G79" s="259"/>
      <c r="H79" s="259"/>
      <c r="J79" s="67"/>
    </row>
    <row r="80" spans="1:10" x14ac:dyDescent="0.2">
      <c r="A80" s="60"/>
      <c r="B80" s="259" t="s">
        <v>935</v>
      </c>
      <c r="C80" s="259"/>
      <c r="D80" s="259"/>
      <c r="E80" s="259"/>
      <c r="F80" s="259"/>
      <c r="G80" s="259"/>
      <c r="H80" s="259"/>
      <c r="J80" s="67"/>
    </row>
    <row r="81" spans="1:17" s="69" customFormat="1" ht="52.5" customHeight="1" x14ac:dyDescent="0.25">
      <c r="A81" s="68"/>
      <c r="B81" s="263" t="s">
        <v>936</v>
      </c>
      <c r="C81" s="263"/>
      <c r="D81" s="263"/>
      <c r="E81" s="263"/>
      <c r="F81" s="263"/>
      <c r="G81" s="263"/>
      <c r="H81" s="263"/>
      <c r="I81"/>
      <c r="J81" s="67"/>
      <c r="K81"/>
      <c r="L81"/>
      <c r="M81"/>
      <c r="N81"/>
      <c r="O81"/>
      <c r="P81"/>
      <c r="Q81"/>
    </row>
    <row r="82" spans="1:17" x14ac:dyDescent="0.2">
      <c r="A82" s="60"/>
      <c r="B82" s="259" t="s">
        <v>937</v>
      </c>
      <c r="C82" s="259"/>
      <c r="D82" s="259"/>
      <c r="E82" s="259"/>
      <c r="F82" s="259"/>
      <c r="G82" s="259"/>
      <c r="H82" s="259"/>
      <c r="J82" s="67"/>
    </row>
    <row r="83" spans="1:17" x14ac:dyDescent="0.2">
      <c r="A83" s="60"/>
      <c r="B83" s="60"/>
      <c r="C83" s="60"/>
      <c r="D83" s="62"/>
      <c r="E83" s="62"/>
      <c r="F83" s="62"/>
      <c r="G83" s="62"/>
    </row>
    <row r="84" spans="1:17" x14ac:dyDescent="0.2">
      <c r="A84" s="60"/>
      <c r="B84" s="260" t="s">
        <v>158</v>
      </c>
      <c r="C84" s="261"/>
      <c r="D84" s="262"/>
      <c r="E84" s="70"/>
      <c r="F84" s="62"/>
      <c r="G84" s="62"/>
    </row>
    <row r="85" spans="1:17" ht="27.75" customHeight="1" x14ac:dyDescent="0.2">
      <c r="A85" s="60"/>
      <c r="B85" s="254" t="s">
        <v>159</v>
      </c>
      <c r="C85" s="255"/>
      <c r="D85" s="71" t="s">
        <v>160</v>
      </c>
      <c r="E85" s="70"/>
      <c r="F85" s="62"/>
      <c r="G85" s="62"/>
    </row>
    <row r="86" spans="1:17" x14ac:dyDescent="0.2">
      <c r="A86" s="60"/>
      <c r="B86" s="254" t="s">
        <v>939</v>
      </c>
      <c r="C86" s="255"/>
      <c r="D86" s="71" t="s">
        <v>160</v>
      </c>
      <c r="E86" s="70"/>
      <c r="F86" s="62"/>
      <c r="G86" s="62"/>
    </row>
    <row r="87" spans="1:17" x14ac:dyDescent="0.2">
      <c r="A87" s="60"/>
      <c r="B87" s="254" t="s">
        <v>161</v>
      </c>
      <c r="C87" s="255"/>
      <c r="D87" s="72" t="s">
        <v>131</v>
      </c>
      <c r="E87" s="70"/>
      <c r="F87" s="62"/>
      <c r="G87" s="62"/>
    </row>
    <row r="88" spans="1:17" x14ac:dyDescent="0.2">
      <c r="A88" s="73"/>
      <c r="B88" s="74" t="s">
        <v>131</v>
      </c>
      <c r="C88" s="74" t="s">
        <v>940</v>
      </c>
      <c r="D88" s="74" t="s">
        <v>162</v>
      </c>
      <c r="E88" s="73"/>
      <c r="F88" s="73"/>
      <c r="G88" s="73"/>
      <c r="H88" s="73"/>
      <c r="J88" s="67"/>
    </row>
    <row r="89" spans="1:17" x14ac:dyDescent="0.2">
      <c r="A89" s="73"/>
      <c r="B89" s="75" t="s">
        <v>163</v>
      </c>
      <c r="C89" s="76">
        <v>46142</v>
      </c>
      <c r="D89" s="76">
        <v>46173</v>
      </c>
      <c r="E89" s="73"/>
      <c r="F89" s="73"/>
      <c r="G89" s="73"/>
      <c r="J89" s="67"/>
    </row>
    <row r="90" spans="1:17" x14ac:dyDescent="0.2">
      <c r="A90" s="77"/>
      <c r="B90" s="78" t="s">
        <v>164</v>
      </c>
      <c r="C90" s="79">
        <v>10.1594</v>
      </c>
      <c r="D90" s="79">
        <v>10.1813</v>
      </c>
      <c r="E90" s="77"/>
      <c r="F90" s="80"/>
      <c r="G90" s="81"/>
    </row>
    <row r="91" spans="1:17" x14ac:dyDescent="0.2">
      <c r="A91" s="77"/>
      <c r="B91" s="78" t="s">
        <v>941</v>
      </c>
      <c r="C91" s="79">
        <v>10.1594</v>
      </c>
      <c r="D91" s="79">
        <v>10.1813</v>
      </c>
      <c r="E91" s="77"/>
      <c r="F91" s="80"/>
      <c r="G91" s="81"/>
    </row>
    <row r="92" spans="1:17" x14ac:dyDescent="0.2">
      <c r="A92" s="77"/>
      <c r="B92" s="78" t="s">
        <v>165</v>
      </c>
      <c r="C92" s="79">
        <v>10.151</v>
      </c>
      <c r="D92" s="79">
        <v>10.1707</v>
      </c>
      <c r="E92" s="77"/>
      <c r="F92" s="80"/>
      <c r="G92" s="81"/>
    </row>
    <row r="93" spans="1:17" x14ac:dyDescent="0.2">
      <c r="A93" s="77"/>
      <c r="B93" s="78" t="s">
        <v>942</v>
      </c>
      <c r="C93" s="79">
        <v>10.151</v>
      </c>
      <c r="D93" s="79">
        <v>10.1707</v>
      </c>
      <c r="E93" s="77"/>
      <c r="F93" s="80"/>
      <c r="G93" s="81"/>
    </row>
    <row r="94" spans="1:17" x14ac:dyDescent="0.2">
      <c r="A94" s="77"/>
      <c r="B94" s="77"/>
      <c r="C94" s="77"/>
      <c r="D94" s="77"/>
      <c r="E94" s="77"/>
      <c r="F94" s="77"/>
      <c r="G94" s="77"/>
    </row>
    <row r="95" spans="1:17" x14ac:dyDescent="0.2">
      <c r="A95" s="73"/>
      <c r="B95" s="254" t="s">
        <v>943</v>
      </c>
      <c r="C95" s="255"/>
      <c r="D95" s="71" t="s">
        <v>160</v>
      </c>
      <c r="E95" s="73"/>
      <c r="F95" s="73"/>
      <c r="G95" s="73"/>
      <c r="J95" s="141"/>
      <c r="L95" s="141"/>
    </row>
    <row r="96" spans="1:17" x14ac:dyDescent="0.2">
      <c r="A96" s="73"/>
      <c r="B96" s="82"/>
      <c r="C96" s="82"/>
      <c r="D96" s="82"/>
      <c r="E96" s="73"/>
      <c r="F96" s="73"/>
      <c r="G96" s="73"/>
      <c r="J96" s="141"/>
      <c r="L96" s="141"/>
    </row>
    <row r="97" spans="1:12" x14ac:dyDescent="0.2">
      <c r="A97" s="73"/>
      <c r="B97" s="254" t="s">
        <v>167</v>
      </c>
      <c r="C97" s="255"/>
      <c r="D97" s="71" t="s">
        <v>160</v>
      </c>
      <c r="E97" s="83"/>
      <c r="F97" s="73"/>
      <c r="G97" s="73"/>
      <c r="J97" s="141"/>
      <c r="L97" s="141"/>
    </row>
    <row r="98" spans="1:12" x14ac:dyDescent="0.2">
      <c r="A98" s="73"/>
      <c r="B98" s="254" t="s">
        <v>168</v>
      </c>
      <c r="C98" s="255"/>
      <c r="D98" s="71" t="s">
        <v>160</v>
      </c>
      <c r="E98" s="83"/>
      <c r="F98" s="73"/>
      <c r="G98" s="73"/>
      <c r="J98" s="141"/>
      <c r="L98" s="141"/>
    </row>
    <row r="99" spans="1:12" x14ac:dyDescent="0.2">
      <c r="A99" s="73"/>
      <c r="B99" s="254" t="s">
        <v>169</v>
      </c>
      <c r="C99" s="255"/>
      <c r="D99" s="71" t="s">
        <v>160</v>
      </c>
      <c r="E99" s="83"/>
      <c r="F99" s="73"/>
      <c r="G99" s="73"/>
      <c r="J99" s="141"/>
      <c r="L99" s="141"/>
    </row>
    <row r="100" spans="1:12" x14ac:dyDescent="0.2">
      <c r="A100" s="73"/>
      <c r="B100" s="254" t="s">
        <v>170</v>
      </c>
      <c r="C100" s="255"/>
      <c r="D100" s="84" t="s">
        <v>160</v>
      </c>
      <c r="E100" s="73"/>
      <c r="F100" s="66"/>
      <c r="G100" s="85"/>
      <c r="J100" s="141"/>
      <c r="L100" s="141"/>
    </row>
    <row r="101" spans="1:12" x14ac:dyDescent="0.2">
      <c r="J101" s="141"/>
      <c r="L101" s="141"/>
    </row>
    <row r="102" spans="1:12" x14ac:dyDescent="0.2">
      <c r="B102" s="256" t="s">
        <v>944</v>
      </c>
      <c r="C102" s="256"/>
      <c r="J102" s="141"/>
      <c r="L102" s="141"/>
    </row>
    <row r="103" spans="1:12" x14ac:dyDescent="0.2">
      <c r="J103" s="141"/>
      <c r="L103" s="141"/>
    </row>
    <row r="104" spans="1:12" ht="153.75" customHeight="1" x14ac:dyDescent="0.2">
      <c r="J104" s="141"/>
      <c r="L104" s="141"/>
    </row>
    <row r="105" spans="1:12" x14ac:dyDescent="0.2">
      <c r="J105" s="141"/>
      <c r="L105" s="141"/>
    </row>
    <row r="106" spans="1:12" x14ac:dyDescent="0.2">
      <c r="J106" s="141"/>
      <c r="L106" s="141"/>
    </row>
    <row r="107" spans="1:12" x14ac:dyDescent="0.2">
      <c r="B107" s="86" t="s">
        <v>945</v>
      </c>
      <c r="C107" s="87"/>
      <c r="D107" s="86"/>
      <c r="J107" s="141"/>
      <c r="L107" s="141"/>
    </row>
    <row r="108" spans="1:12" x14ac:dyDescent="0.2">
      <c r="B108" s="86" t="s">
        <v>1111</v>
      </c>
      <c r="D108" s="86"/>
      <c r="J108" s="141"/>
      <c r="L108" s="141"/>
    </row>
    <row r="109" spans="1:12" ht="165" customHeight="1" x14ac:dyDescent="0.2">
      <c r="J109" s="141"/>
      <c r="L109" s="141"/>
    </row>
    <row r="110" spans="1:12" x14ac:dyDescent="0.2">
      <c r="J110" s="141"/>
      <c r="L110" s="141"/>
    </row>
    <row r="111" spans="1:12" ht="12.75" customHeight="1" x14ac:dyDescent="0.2">
      <c r="J111" s="141"/>
      <c r="L111" s="141"/>
    </row>
    <row r="112" spans="1:12" ht="12.75" customHeight="1" x14ac:dyDescent="0.2">
      <c r="J112" s="141"/>
      <c r="L112" s="141"/>
    </row>
    <row r="113" spans="10:12" x14ac:dyDescent="0.2">
      <c r="J113" s="141"/>
      <c r="L113" s="141"/>
    </row>
    <row r="114" spans="10:12" x14ac:dyDescent="0.2">
      <c r="J114" s="141"/>
      <c r="L114" s="141"/>
    </row>
    <row r="115" spans="10:12" x14ac:dyDescent="0.2">
      <c r="J115" s="141"/>
      <c r="L115" s="141"/>
    </row>
    <row r="116" spans="10:12" x14ac:dyDescent="0.2">
      <c r="J116" s="141"/>
      <c r="L116" s="141"/>
    </row>
    <row r="117" spans="10:12" x14ac:dyDescent="0.2">
      <c r="J117" s="141"/>
      <c r="L117" s="141"/>
    </row>
  </sheetData>
  <mergeCells count="18">
    <mergeCell ref="B84:D84"/>
    <mergeCell ref="B85:C85"/>
    <mergeCell ref="B97:C97"/>
    <mergeCell ref="B98:C98"/>
    <mergeCell ref="B102:C102"/>
    <mergeCell ref="B100:C100"/>
    <mergeCell ref="A1:H1"/>
    <mergeCell ref="A2:H2"/>
    <mergeCell ref="A3:H3"/>
    <mergeCell ref="B95:C95"/>
    <mergeCell ref="B99:C99"/>
    <mergeCell ref="B78:H78"/>
    <mergeCell ref="B79:H79"/>
    <mergeCell ref="B86:C86"/>
    <mergeCell ref="B87:C87"/>
    <mergeCell ref="B80:H80"/>
    <mergeCell ref="B81:H81"/>
    <mergeCell ref="B82:H82"/>
  </mergeCells>
  <hyperlinks>
    <hyperlink ref="I1" location="Index!B2" display="Index" xr:uid="{50FE37F0-662D-4EE7-9A14-56E5ED5B4C1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D65CD-046B-4A8D-A368-69B5DD686212}">
  <sheetPr>
    <outlinePr summaryBelow="0" summaryRight="0"/>
  </sheetPr>
  <dimension ref="A1:Q111"/>
  <sheetViews>
    <sheetView showGridLines="0" workbookViewId="0">
      <selection sqref="A1:H1"/>
    </sheetView>
  </sheetViews>
  <sheetFormatPr defaultRowHeight="13.5" customHeight="1" x14ac:dyDescent="0.2"/>
  <cols>
    <col min="1" max="1" width="5.85546875" bestFit="1" customWidth="1"/>
    <col min="2" max="2" width="19.7109375" bestFit="1" customWidth="1"/>
    <col min="3" max="3" width="50.42578125" customWidth="1"/>
    <col min="4" max="4" width="16.42578125" customWidth="1"/>
    <col min="5" max="5" width="12.42578125" bestFit="1" customWidth="1"/>
    <col min="6" max="6" width="10.140625" bestFit="1" customWidth="1"/>
    <col min="7" max="7" width="14" bestFit="1" customWidth="1"/>
    <col min="8" max="8" width="8.4257812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3.5" customHeight="1" x14ac:dyDescent="0.2">
      <c r="A1" s="257" t="s">
        <v>0</v>
      </c>
      <c r="B1" s="257"/>
      <c r="C1" s="257"/>
      <c r="D1" s="257"/>
      <c r="E1" s="257"/>
      <c r="F1" s="257"/>
      <c r="G1" s="257"/>
      <c r="H1" s="257"/>
      <c r="I1" s="19" t="s">
        <v>930</v>
      </c>
    </row>
    <row r="2" spans="1:9" ht="13.5" customHeight="1" x14ac:dyDescent="0.2">
      <c r="A2" s="257" t="s">
        <v>1116</v>
      </c>
      <c r="B2" s="257"/>
      <c r="C2" s="257"/>
      <c r="D2" s="257"/>
      <c r="E2" s="257"/>
      <c r="F2" s="257"/>
      <c r="G2" s="257"/>
      <c r="H2" s="257"/>
    </row>
    <row r="3" spans="1:9" ht="13.5" customHeight="1"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ht="13.5" customHeight="1" x14ac:dyDescent="0.2">
      <c r="A5" s="38"/>
      <c r="B5" s="38"/>
      <c r="C5" s="39" t="s">
        <v>9</v>
      </c>
      <c r="D5" s="38"/>
      <c r="E5" s="38"/>
      <c r="F5" s="38"/>
      <c r="G5" s="38"/>
      <c r="H5" s="40"/>
    </row>
    <row r="6" spans="1:9" ht="13.5" customHeight="1" x14ac:dyDescent="0.2">
      <c r="A6" s="41"/>
      <c r="B6" s="42"/>
      <c r="C6" s="42" t="s">
        <v>10</v>
      </c>
      <c r="D6" s="42"/>
      <c r="E6" s="43"/>
      <c r="F6" s="44"/>
      <c r="G6" s="45"/>
      <c r="H6" s="40"/>
    </row>
    <row r="7" spans="1:9" ht="13.5" customHeight="1" x14ac:dyDescent="0.2">
      <c r="A7" s="225"/>
      <c r="B7" s="225"/>
      <c r="C7" s="226" t="s">
        <v>130</v>
      </c>
      <c r="D7" s="225"/>
      <c r="E7" s="225" t="s">
        <v>131</v>
      </c>
      <c r="F7" s="227" t="s">
        <v>133</v>
      </c>
      <c r="G7" s="228">
        <v>0</v>
      </c>
      <c r="H7" s="40"/>
    </row>
    <row r="8" spans="1:9" ht="13.5" customHeight="1" x14ac:dyDescent="0.2">
      <c r="A8" s="225"/>
      <c r="B8" s="225"/>
      <c r="C8" s="229"/>
      <c r="D8" s="225"/>
      <c r="E8" s="225"/>
      <c r="F8" s="230"/>
      <c r="G8" s="230"/>
      <c r="H8" s="40"/>
    </row>
    <row r="9" spans="1:9" ht="13.5" customHeight="1" x14ac:dyDescent="0.2">
      <c r="A9" s="225"/>
      <c r="B9" s="225"/>
      <c r="C9" s="226" t="s">
        <v>132</v>
      </c>
      <c r="D9" s="225"/>
      <c r="E9" s="225"/>
      <c r="F9" s="225"/>
      <c r="G9" s="225"/>
      <c r="H9" s="40"/>
    </row>
    <row r="10" spans="1:9" ht="13.5" customHeight="1" x14ac:dyDescent="0.2">
      <c r="A10" s="225"/>
      <c r="B10" s="225"/>
      <c r="C10" s="226" t="s">
        <v>130</v>
      </c>
      <c r="D10" s="225"/>
      <c r="E10" s="225" t="s">
        <v>131</v>
      </c>
      <c r="F10" s="227" t="s">
        <v>133</v>
      </c>
      <c r="G10" s="228">
        <v>0</v>
      </c>
      <c r="H10" s="40"/>
    </row>
    <row r="11" spans="1:9" ht="13.5" customHeight="1" x14ac:dyDescent="0.2">
      <c r="A11" s="225"/>
      <c r="B11" s="225"/>
      <c r="C11" s="229"/>
      <c r="D11" s="225"/>
      <c r="E11" s="225"/>
      <c r="F11" s="230"/>
      <c r="G11" s="230"/>
      <c r="H11" s="40"/>
    </row>
    <row r="12" spans="1:9" ht="13.5" customHeight="1" x14ac:dyDescent="0.2">
      <c r="A12" s="225"/>
      <c r="B12" s="225"/>
      <c r="C12" s="226" t="s">
        <v>134</v>
      </c>
      <c r="D12" s="225"/>
      <c r="E12" s="225"/>
      <c r="F12" s="225"/>
      <c r="G12" s="225"/>
      <c r="H12" s="40"/>
    </row>
    <row r="13" spans="1:9" ht="13.5" customHeight="1" x14ac:dyDescent="0.2">
      <c r="A13" s="225"/>
      <c r="B13" s="225"/>
      <c r="C13" s="226" t="s">
        <v>130</v>
      </c>
      <c r="D13" s="225"/>
      <c r="E13" s="225" t="s">
        <v>131</v>
      </c>
      <c r="F13" s="227" t="s">
        <v>133</v>
      </c>
      <c r="G13" s="228">
        <v>0</v>
      </c>
      <c r="H13" s="40"/>
    </row>
    <row r="14" spans="1:9" ht="13.5" customHeight="1" x14ac:dyDescent="0.2">
      <c r="A14" s="225"/>
      <c r="B14" s="225"/>
      <c r="C14" s="229"/>
      <c r="D14" s="225"/>
      <c r="E14" s="225"/>
      <c r="F14" s="230"/>
      <c r="G14" s="230"/>
      <c r="H14" s="40"/>
    </row>
    <row r="15" spans="1:9" ht="13.5" customHeight="1" x14ac:dyDescent="0.2">
      <c r="A15" s="225"/>
      <c r="B15" s="225"/>
      <c r="C15" s="226" t="s">
        <v>135</v>
      </c>
      <c r="D15" s="225"/>
      <c r="E15" s="225"/>
      <c r="F15" s="225"/>
      <c r="G15" s="225"/>
      <c r="H15" s="40"/>
    </row>
    <row r="16" spans="1:9" ht="13.5" customHeight="1" x14ac:dyDescent="0.2">
      <c r="A16" s="225"/>
      <c r="B16" s="225"/>
      <c r="C16" s="226" t="s">
        <v>130</v>
      </c>
      <c r="D16" s="225"/>
      <c r="E16" s="225" t="s">
        <v>131</v>
      </c>
      <c r="F16" s="227" t="s">
        <v>133</v>
      </c>
      <c r="G16" s="228">
        <v>0</v>
      </c>
      <c r="H16" s="40"/>
    </row>
    <row r="17" spans="1:8" ht="13.5" customHeight="1" x14ac:dyDescent="0.2">
      <c r="A17" s="225"/>
      <c r="B17" s="225"/>
      <c r="C17" s="229"/>
      <c r="D17" s="225"/>
      <c r="E17" s="225"/>
      <c r="F17" s="230"/>
      <c r="G17" s="230"/>
      <c r="H17" s="40"/>
    </row>
    <row r="18" spans="1:8" ht="13.5" customHeight="1" x14ac:dyDescent="0.2">
      <c r="A18" s="225"/>
      <c r="B18" s="225"/>
      <c r="C18" s="226" t="s">
        <v>136</v>
      </c>
      <c r="D18" s="225"/>
      <c r="E18" s="225"/>
      <c r="F18" s="230"/>
      <c r="G18" s="230"/>
      <c r="H18" s="40"/>
    </row>
    <row r="19" spans="1:8" ht="13.5" customHeight="1" x14ac:dyDescent="0.2">
      <c r="A19" s="225"/>
      <c r="B19" s="225"/>
      <c r="C19" s="226" t="s">
        <v>130</v>
      </c>
      <c r="D19" s="225"/>
      <c r="E19" s="225" t="s">
        <v>131</v>
      </c>
      <c r="F19" s="227" t="s">
        <v>133</v>
      </c>
      <c r="G19" s="228">
        <v>0</v>
      </c>
      <c r="H19" s="40"/>
    </row>
    <row r="20" spans="1:8" ht="13.5" customHeight="1" x14ac:dyDescent="0.2">
      <c r="A20" s="225"/>
      <c r="B20" s="225"/>
      <c r="C20" s="229"/>
      <c r="D20" s="225"/>
      <c r="E20" s="225"/>
      <c r="F20" s="230"/>
      <c r="G20" s="230"/>
      <c r="H20" s="40"/>
    </row>
    <row r="21" spans="1:8" ht="13.5" customHeight="1" x14ac:dyDescent="0.2">
      <c r="A21" s="225"/>
      <c r="B21" s="225"/>
      <c r="C21" s="226" t="s">
        <v>137</v>
      </c>
      <c r="D21" s="225"/>
      <c r="E21" s="225"/>
      <c r="F21" s="230"/>
      <c r="G21" s="230"/>
      <c r="H21" s="40"/>
    </row>
    <row r="22" spans="1:8" ht="13.5" customHeight="1" x14ac:dyDescent="0.2">
      <c r="A22" s="225"/>
      <c r="B22" s="225"/>
      <c r="C22" s="226" t="s">
        <v>130</v>
      </c>
      <c r="D22" s="225"/>
      <c r="E22" s="225" t="s">
        <v>131</v>
      </c>
      <c r="F22" s="227" t="s">
        <v>133</v>
      </c>
      <c r="G22" s="228">
        <v>0</v>
      </c>
      <c r="H22" s="40"/>
    </row>
    <row r="23" spans="1:8" ht="13.5" customHeight="1" x14ac:dyDescent="0.2">
      <c r="A23" s="225"/>
      <c r="B23" s="225"/>
      <c r="C23" s="229"/>
      <c r="D23" s="225"/>
      <c r="E23" s="225"/>
      <c r="F23" s="230"/>
      <c r="G23" s="230"/>
      <c r="H23" s="40"/>
    </row>
    <row r="24" spans="1:8" ht="13.5" customHeight="1" x14ac:dyDescent="0.2">
      <c r="A24" s="225"/>
      <c r="B24" s="225"/>
      <c r="C24" s="226" t="s">
        <v>138</v>
      </c>
      <c r="D24" s="225"/>
      <c r="E24" s="225"/>
      <c r="F24" s="231">
        <v>0</v>
      </c>
      <c r="G24" s="228">
        <v>0</v>
      </c>
      <c r="H24" s="40"/>
    </row>
    <row r="25" spans="1:8" ht="13.5" customHeight="1" x14ac:dyDescent="0.2">
      <c r="A25" s="225"/>
      <c r="B25" s="225"/>
      <c r="C25" s="229"/>
      <c r="D25" s="225"/>
      <c r="E25" s="225"/>
      <c r="F25" s="230"/>
      <c r="G25" s="230"/>
      <c r="H25" s="40"/>
    </row>
    <row r="26" spans="1:8" ht="13.5" customHeight="1" x14ac:dyDescent="0.2">
      <c r="A26" s="225"/>
      <c r="B26" s="225"/>
      <c r="C26" s="226" t="s">
        <v>139</v>
      </c>
      <c r="D26" s="225"/>
      <c r="E26" s="225"/>
      <c r="F26" s="230"/>
      <c r="G26" s="230"/>
      <c r="H26" s="40"/>
    </row>
    <row r="27" spans="1:8" ht="13.5" customHeight="1" x14ac:dyDescent="0.2">
      <c r="A27" s="225"/>
      <c r="B27" s="225"/>
      <c r="C27" s="226" t="s">
        <v>10</v>
      </c>
      <c r="D27" s="225"/>
      <c r="E27" s="225"/>
      <c r="F27" s="230"/>
      <c r="G27" s="230"/>
      <c r="H27" s="40"/>
    </row>
    <row r="28" spans="1:8" ht="13.5" customHeight="1" x14ac:dyDescent="0.2">
      <c r="A28" s="225"/>
      <c r="B28" s="225"/>
      <c r="C28" s="226" t="s">
        <v>130</v>
      </c>
      <c r="D28" s="225"/>
      <c r="E28" s="225" t="s">
        <v>131</v>
      </c>
      <c r="F28" s="227" t="s">
        <v>133</v>
      </c>
      <c r="G28" s="228">
        <v>0</v>
      </c>
      <c r="H28" s="40"/>
    </row>
    <row r="29" spans="1:8" ht="13.5" customHeight="1" x14ac:dyDescent="0.2">
      <c r="A29" s="225"/>
      <c r="B29" s="225"/>
      <c r="C29" s="229"/>
      <c r="D29" s="225"/>
      <c r="E29" s="225"/>
      <c r="F29" s="230"/>
      <c r="G29" s="230"/>
      <c r="H29" s="40"/>
    </row>
    <row r="30" spans="1:8" ht="13.5" customHeight="1" x14ac:dyDescent="0.2">
      <c r="A30" s="225"/>
      <c r="B30" s="225"/>
      <c r="C30" s="226" t="s">
        <v>140</v>
      </c>
      <c r="D30" s="225"/>
      <c r="E30" s="225"/>
      <c r="F30" s="225"/>
      <c r="G30" s="225"/>
      <c r="H30" s="40"/>
    </row>
    <row r="31" spans="1:8" ht="13.5" customHeight="1" x14ac:dyDescent="0.2">
      <c r="A31" s="225"/>
      <c r="B31" s="225"/>
      <c r="C31" s="226" t="s">
        <v>130</v>
      </c>
      <c r="D31" s="225"/>
      <c r="E31" s="225" t="s">
        <v>131</v>
      </c>
      <c r="F31" s="227" t="s">
        <v>133</v>
      </c>
      <c r="G31" s="228">
        <v>0</v>
      </c>
      <c r="H31" s="40"/>
    </row>
    <row r="32" spans="1:8" ht="13.5" customHeight="1" x14ac:dyDescent="0.2">
      <c r="A32" s="225"/>
      <c r="B32" s="225"/>
      <c r="C32" s="229"/>
      <c r="D32" s="225"/>
      <c r="E32" s="225"/>
      <c r="F32" s="230"/>
      <c r="G32" s="230"/>
      <c r="H32" s="40"/>
    </row>
    <row r="33" spans="1:8" ht="13.5" customHeight="1" x14ac:dyDescent="0.2">
      <c r="A33" s="225"/>
      <c r="B33" s="225"/>
      <c r="C33" s="226" t="s">
        <v>141</v>
      </c>
      <c r="D33" s="225"/>
      <c r="E33" s="225"/>
      <c r="F33" s="225"/>
      <c r="G33" s="225"/>
      <c r="H33" s="40"/>
    </row>
    <row r="34" spans="1:8" ht="13.5" customHeight="1" x14ac:dyDescent="0.2">
      <c r="A34" s="225"/>
      <c r="B34" s="225"/>
      <c r="C34" s="226" t="s">
        <v>130</v>
      </c>
      <c r="D34" s="225"/>
      <c r="E34" s="225" t="s">
        <v>131</v>
      </c>
      <c r="F34" s="227" t="s">
        <v>133</v>
      </c>
      <c r="G34" s="228">
        <v>0</v>
      </c>
      <c r="H34" s="40"/>
    </row>
    <row r="35" spans="1:8" ht="13.5" customHeight="1" x14ac:dyDescent="0.2">
      <c r="A35" s="225"/>
      <c r="B35" s="225"/>
      <c r="C35" s="229"/>
      <c r="D35" s="225"/>
      <c r="E35" s="225"/>
      <c r="F35" s="230"/>
      <c r="G35" s="230"/>
      <c r="H35" s="40"/>
    </row>
    <row r="36" spans="1:8" ht="13.5" customHeight="1" x14ac:dyDescent="0.2">
      <c r="A36" s="225"/>
      <c r="B36" s="225"/>
      <c r="C36" s="226" t="s">
        <v>142</v>
      </c>
      <c r="D36" s="225"/>
      <c r="E36" s="225"/>
      <c r="F36" s="230"/>
      <c r="G36" s="230"/>
      <c r="H36" s="40"/>
    </row>
    <row r="37" spans="1:8" ht="13.5" customHeight="1" x14ac:dyDescent="0.2">
      <c r="A37" s="225"/>
      <c r="B37" s="225"/>
      <c r="C37" s="226" t="s">
        <v>130</v>
      </c>
      <c r="D37" s="225"/>
      <c r="E37" s="225" t="s">
        <v>131</v>
      </c>
      <c r="F37" s="227" t="s">
        <v>133</v>
      </c>
      <c r="G37" s="228">
        <v>0</v>
      </c>
      <c r="H37" s="40"/>
    </row>
    <row r="38" spans="1:8" ht="13.5" customHeight="1" x14ac:dyDescent="0.2">
      <c r="A38" s="225"/>
      <c r="B38" s="225"/>
      <c r="C38" s="229"/>
      <c r="D38" s="225"/>
      <c r="E38" s="225"/>
      <c r="F38" s="230"/>
      <c r="G38" s="230"/>
      <c r="H38" s="40"/>
    </row>
    <row r="39" spans="1:8" ht="13.5" customHeight="1" x14ac:dyDescent="0.2">
      <c r="A39" s="225"/>
      <c r="B39" s="225"/>
      <c r="C39" s="226" t="s">
        <v>143</v>
      </c>
      <c r="D39" s="225"/>
      <c r="E39" s="225"/>
      <c r="F39" s="231">
        <v>0</v>
      </c>
      <c r="G39" s="228">
        <v>0</v>
      </c>
      <c r="H39" s="40"/>
    </row>
    <row r="40" spans="1:8" ht="13.5" customHeight="1" x14ac:dyDescent="0.2">
      <c r="A40" s="225"/>
      <c r="B40" s="225"/>
      <c r="C40" s="229"/>
      <c r="D40" s="225"/>
      <c r="E40" s="225"/>
      <c r="F40" s="230"/>
      <c r="G40" s="230"/>
      <c r="H40" s="40"/>
    </row>
    <row r="41" spans="1:8" ht="13.5" customHeight="1" x14ac:dyDescent="0.2">
      <c r="A41" s="225"/>
      <c r="B41" s="225"/>
      <c r="C41" s="226" t="s">
        <v>144</v>
      </c>
      <c r="D41" s="225"/>
      <c r="E41" s="225"/>
      <c r="F41" s="230"/>
      <c r="G41" s="230"/>
      <c r="H41" s="40"/>
    </row>
    <row r="42" spans="1:8" ht="13.5" customHeight="1" x14ac:dyDescent="0.2">
      <c r="A42" s="225"/>
      <c r="B42" s="225"/>
      <c r="C42" s="226" t="s">
        <v>145</v>
      </c>
      <c r="D42" s="225"/>
      <c r="E42" s="225"/>
      <c r="F42" s="230"/>
      <c r="G42" s="230"/>
      <c r="H42" s="40"/>
    </row>
    <row r="43" spans="1:8" ht="13.5" customHeight="1" x14ac:dyDescent="0.2">
      <c r="A43" s="225"/>
      <c r="B43" s="225"/>
      <c r="C43" s="226" t="s">
        <v>130</v>
      </c>
      <c r="D43" s="225"/>
      <c r="E43" s="225" t="s">
        <v>131</v>
      </c>
      <c r="F43" s="227" t="s">
        <v>133</v>
      </c>
      <c r="G43" s="228">
        <v>0</v>
      </c>
      <c r="H43" s="40"/>
    </row>
    <row r="44" spans="1:8" ht="13.5" customHeight="1" x14ac:dyDescent="0.2">
      <c r="A44" s="225"/>
      <c r="B44" s="225"/>
      <c r="C44" s="229"/>
      <c r="D44" s="225"/>
      <c r="E44" s="225"/>
      <c r="F44" s="230"/>
      <c r="G44" s="230"/>
      <c r="H44" s="40"/>
    </row>
    <row r="45" spans="1:8" ht="13.5" customHeight="1" x14ac:dyDescent="0.2">
      <c r="A45" s="225"/>
      <c r="B45" s="225"/>
      <c r="C45" s="226" t="s">
        <v>146</v>
      </c>
      <c r="D45" s="225"/>
      <c r="E45" s="225"/>
      <c r="F45" s="230"/>
      <c r="G45" s="230"/>
      <c r="H45" s="40"/>
    </row>
    <row r="46" spans="1:8" ht="13.5" customHeight="1" x14ac:dyDescent="0.2">
      <c r="A46" s="225"/>
      <c r="B46" s="225"/>
      <c r="C46" s="226" t="s">
        <v>130</v>
      </c>
      <c r="D46" s="225"/>
      <c r="E46" s="225" t="s">
        <v>131</v>
      </c>
      <c r="F46" s="227" t="s">
        <v>133</v>
      </c>
      <c r="G46" s="228">
        <v>0</v>
      </c>
      <c r="H46" s="40"/>
    </row>
    <row r="47" spans="1:8" ht="13.5" customHeight="1" x14ac:dyDescent="0.2">
      <c r="A47" s="225"/>
      <c r="B47" s="225"/>
      <c r="C47" s="229"/>
      <c r="D47" s="225"/>
      <c r="E47" s="225"/>
      <c r="F47" s="230"/>
      <c r="G47" s="230"/>
      <c r="H47" s="40"/>
    </row>
    <row r="48" spans="1:8" ht="13.5" customHeight="1" x14ac:dyDescent="0.2">
      <c r="A48" s="225"/>
      <c r="B48" s="225"/>
      <c r="C48" s="226" t="s">
        <v>147</v>
      </c>
      <c r="D48" s="225"/>
      <c r="E48" s="225"/>
      <c r="F48" s="230"/>
      <c r="G48" s="230"/>
      <c r="H48" s="40"/>
    </row>
    <row r="49" spans="1:8" ht="13.5" customHeight="1" x14ac:dyDescent="0.2">
      <c r="A49" s="225"/>
      <c r="B49" s="225"/>
      <c r="C49" s="226" t="s">
        <v>130</v>
      </c>
      <c r="D49" s="225"/>
      <c r="E49" s="225" t="s">
        <v>131</v>
      </c>
      <c r="F49" s="227" t="s">
        <v>133</v>
      </c>
      <c r="G49" s="228">
        <v>0</v>
      </c>
      <c r="H49" s="40"/>
    </row>
    <row r="50" spans="1:8" ht="13.5" customHeight="1" x14ac:dyDescent="0.2">
      <c r="A50" s="225"/>
      <c r="B50" s="225"/>
      <c r="C50" s="229"/>
      <c r="D50" s="225"/>
      <c r="E50" s="225"/>
      <c r="F50" s="230"/>
      <c r="G50" s="230"/>
      <c r="H50" s="40"/>
    </row>
    <row r="51" spans="1:8" ht="13.5" customHeight="1" x14ac:dyDescent="0.2">
      <c r="A51" s="225"/>
      <c r="B51" s="225"/>
      <c r="C51" s="226" t="s">
        <v>148</v>
      </c>
      <c r="D51" s="225"/>
      <c r="E51" s="225"/>
      <c r="F51" s="230"/>
      <c r="G51" s="230"/>
      <c r="H51" s="40"/>
    </row>
    <row r="52" spans="1:8" ht="13.5" customHeight="1" x14ac:dyDescent="0.2">
      <c r="A52" s="146">
        <v>1</v>
      </c>
      <c r="B52" s="147"/>
      <c r="C52" s="147" t="s">
        <v>149</v>
      </c>
      <c r="D52" s="147"/>
      <c r="E52" s="153"/>
      <c r="F52" s="151">
        <v>423.09716900000001</v>
      </c>
      <c r="G52" s="152">
        <v>2.46293E-2</v>
      </c>
      <c r="H52" s="40">
        <v>5.32</v>
      </c>
    </row>
    <row r="53" spans="1:8" ht="13.5" customHeight="1" x14ac:dyDescent="0.2">
      <c r="A53" s="225"/>
      <c r="B53" s="225"/>
      <c r="C53" s="226" t="s">
        <v>130</v>
      </c>
      <c r="D53" s="225"/>
      <c r="E53" s="225" t="s">
        <v>131</v>
      </c>
      <c r="F53" s="231">
        <v>423.09716900000001</v>
      </c>
      <c r="G53" s="228">
        <v>2.46293E-2</v>
      </c>
      <c r="H53" s="40"/>
    </row>
    <row r="54" spans="1:8" ht="13.5" customHeight="1" x14ac:dyDescent="0.2">
      <c r="A54" s="225"/>
      <c r="B54" s="225"/>
      <c r="C54" s="229"/>
      <c r="D54" s="225"/>
      <c r="E54" s="225"/>
      <c r="F54" s="230"/>
      <c r="G54" s="230"/>
      <c r="H54" s="40"/>
    </row>
    <row r="55" spans="1:8" ht="13.5" customHeight="1" x14ac:dyDescent="0.2">
      <c r="A55" s="225"/>
      <c r="B55" s="225"/>
      <c r="C55" s="226" t="s">
        <v>150</v>
      </c>
      <c r="D55" s="225"/>
      <c r="E55" s="225"/>
      <c r="F55" s="231">
        <v>423.09716900000001</v>
      </c>
      <c r="G55" s="228">
        <v>2.46293E-2</v>
      </c>
      <c r="H55" s="40"/>
    </row>
    <row r="56" spans="1:8" ht="13.5" customHeight="1" x14ac:dyDescent="0.2">
      <c r="A56" s="225"/>
      <c r="B56" s="225"/>
      <c r="C56" s="230"/>
      <c r="D56" s="225"/>
      <c r="E56" s="225"/>
      <c r="F56" s="225"/>
      <c r="G56" s="225"/>
      <c r="H56" s="40"/>
    </row>
    <row r="57" spans="1:8" ht="13.5" customHeight="1" x14ac:dyDescent="0.2">
      <c r="A57" s="225"/>
      <c r="B57" s="225"/>
      <c r="C57" s="226" t="s">
        <v>151</v>
      </c>
      <c r="D57" s="225"/>
      <c r="E57" s="225"/>
      <c r="F57" s="225"/>
      <c r="G57" s="225"/>
      <c r="H57" s="40"/>
    </row>
    <row r="58" spans="1:8" ht="13.5" customHeight="1" x14ac:dyDescent="0.2">
      <c r="A58" s="225"/>
      <c r="B58" s="225"/>
      <c r="C58" s="71" t="s">
        <v>1119</v>
      </c>
      <c r="D58" s="225"/>
      <c r="E58" s="225"/>
      <c r="F58" s="225"/>
      <c r="G58" s="225"/>
      <c r="H58" s="40"/>
    </row>
    <row r="59" spans="1:8" ht="13.5" customHeight="1" x14ac:dyDescent="0.2">
      <c r="A59" s="146">
        <v>1</v>
      </c>
      <c r="B59" s="147" t="s">
        <v>1117</v>
      </c>
      <c r="C59" s="147" t="s">
        <v>1118</v>
      </c>
      <c r="D59" s="147"/>
      <c r="E59" s="224">
        <v>9147275.5120000001</v>
      </c>
      <c r="F59" s="151">
        <v>16795.784795682001</v>
      </c>
      <c r="G59" s="152">
        <v>0.97771492000000004</v>
      </c>
      <c r="H59" s="40"/>
    </row>
    <row r="60" spans="1:8" ht="13.5" customHeight="1" x14ac:dyDescent="0.2">
      <c r="A60" s="225"/>
      <c r="B60" s="225"/>
      <c r="C60" s="226" t="s">
        <v>130</v>
      </c>
      <c r="D60" s="225"/>
      <c r="E60" s="225" t="s">
        <v>131</v>
      </c>
      <c r="F60" s="231">
        <v>16795.784795682001</v>
      </c>
      <c r="G60" s="228">
        <v>0.97771492000000004</v>
      </c>
      <c r="H60" s="40"/>
    </row>
    <row r="61" spans="1:8" ht="13.5" customHeight="1" x14ac:dyDescent="0.2">
      <c r="A61" s="225"/>
      <c r="B61" s="225"/>
      <c r="C61" s="229"/>
      <c r="D61" s="225"/>
      <c r="E61" s="225"/>
      <c r="F61" s="230"/>
      <c r="G61" s="230"/>
      <c r="H61" s="40"/>
    </row>
    <row r="62" spans="1:8" ht="13.5" customHeight="1" x14ac:dyDescent="0.2">
      <c r="A62" s="225"/>
      <c r="B62" s="225"/>
      <c r="C62" s="226" t="s">
        <v>153</v>
      </c>
      <c r="D62" s="225"/>
      <c r="E62" s="225"/>
      <c r="F62" s="225"/>
      <c r="G62" s="225"/>
      <c r="H62" s="40"/>
    </row>
    <row r="63" spans="1:8" ht="13.5" customHeight="1" x14ac:dyDescent="0.2">
      <c r="A63" s="225"/>
      <c r="B63" s="225"/>
      <c r="C63" s="226" t="s">
        <v>154</v>
      </c>
      <c r="D63" s="225"/>
      <c r="E63" s="225"/>
      <c r="F63" s="225"/>
      <c r="G63" s="225"/>
      <c r="H63" s="40"/>
    </row>
    <row r="64" spans="1:8" ht="13.5" customHeight="1" x14ac:dyDescent="0.2">
      <c r="A64" s="225"/>
      <c r="B64" s="225"/>
      <c r="C64" s="226" t="s">
        <v>130</v>
      </c>
      <c r="D64" s="225"/>
      <c r="E64" s="225" t="s">
        <v>131</v>
      </c>
      <c r="F64" s="227" t="s">
        <v>133</v>
      </c>
      <c r="G64" s="228">
        <v>0</v>
      </c>
      <c r="H64" s="40"/>
    </row>
    <row r="65" spans="1:17" ht="13.5" customHeight="1" x14ac:dyDescent="0.2">
      <c r="A65" s="225"/>
      <c r="B65" s="225"/>
      <c r="C65" s="229"/>
      <c r="D65" s="225"/>
      <c r="E65" s="225"/>
      <c r="F65" s="230"/>
      <c r="G65" s="230"/>
      <c r="H65" s="40"/>
    </row>
    <row r="66" spans="1:17" ht="13.5" customHeight="1" x14ac:dyDescent="0.2">
      <c r="A66" s="225"/>
      <c r="B66" s="225"/>
      <c r="C66" s="226" t="s">
        <v>155</v>
      </c>
      <c r="D66" s="225"/>
      <c r="E66" s="225"/>
      <c r="F66" s="230"/>
      <c r="G66" s="230"/>
      <c r="H66" s="40"/>
    </row>
    <row r="67" spans="1:17" ht="13.5" customHeight="1" x14ac:dyDescent="0.2">
      <c r="A67" s="225"/>
      <c r="B67" s="225"/>
      <c r="C67" s="226" t="s">
        <v>130</v>
      </c>
      <c r="D67" s="225"/>
      <c r="E67" s="225" t="s">
        <v>131</v>
      </c>
      <c r="F67" s="227" t="s">
        <v>133</v>
      </c>
      <c r="G67" s="228">
        <v>0</v>
      </c>
      <c r="H67" s="40"/>
    </row>
    <row r="68" spans="1:17" ht="13.5" customHeight="1" x14ac:dyDescent="0.2">
      <c r="A68" s="225"/>
      <c r="B68" s="147"/>
      <c r="C68" s="147"/>
      <c r="D68" s="226"/>
      <c r="E68" s="225"/>
      <c r="F68" s="147"/>
      <c r="G68" s="153"/>
      <c r="H68" s="40"/>
    </row>
    <row r="69" spans="1:17" ht="13.5" customHeight="1" x14ac:dyDescent="0.2">
      <c r="A69" s="153"/>
      <c r="B69" s="147"/>
      <c r="C69" s="147" t="s">
        <v>156</v>
      </c>
      <c r="D69" s="147"/>
      <c r="E69" s="153"/>
      <c r="F69" s="151">
        <v>-40.270435560000003</v>
      </c>
      <c r="G69" s="152">
        <v>-2.3442200000000002E-3</v>
      </c>
      <c r="H69" s="40"/>
    </row>
    <row r="70" spans="1:17" ht="13.5" customHeight="1" x14ac:dyDescent="0.2">
      <c r="A70" s="229"/>
      <c r="B70" s="229"/>
      <c r="C70" s="226" t="s">
        <v>157</v>
      </c>
      <c r="D70" s="230"/>
      <c r="E70" s="230"/>
      <c r="F70" s="231">
        <v>17178.611529122001</v>
      </c>
      <c r="G70" s="232">
        <v>1</v>
      </c>
      <c r="H70" s="40"/>
    </row>
    <row r="71" spans="1:17" ht="12.75" x14ac:dyDescent="0.2">
      <c r="A71" s="60"/>
      <c r="B71" s="60"/>
      <c r="C71" s="61"/>
      <c r="D71" s="62"/>
      <c r="E71" s="62"/>
      <c r="F71" s="63"/>
      <c r="G71" s="64"/>
      <c r="H71" s="65"/>
    </row>
    <row r="72" spans="1:17" ht="12.75" x14ac:dyDescent="0.2">
      <c r="A72" s="60"/>
      <c r="B72" s="259" t="s">
        <v>933</v>
      </c>
      <c r="C72" s="259"/>
      <c r="D72" s="259"/>
      <c r="E72" s="259"/>
      <c r="F72" s="259"/>
      <c r="G72" s="259"/>
      <c r="H72" s="259"/>
      <c r="J72" s="67"/>
    </row>
    <row r="73" spans="1:17" ht="12.75" x14ac:dyDescent="0.2">
      <c r="A73" s="60"/>
      <c r="B73" s="259" t="s">
        <v>934</v>
      </c>
      <c r="C73" s="259"/>
      <c r="D73" s="259"/>
      <c r="E73" s="259"/>
      <c r="F73" s="259"/>
      <c r="G73" s="259"/>
      <c r="H73" s="259"/>
      <c r="J73" s="67"/>
    </row>
    <row r="74" spans="1:17" ht="12.75" x14ac:dyDescent="0.2">
      <c r="A74" s="60"/>
      <c r="B74" s="259" t="s">
        <v>935</v>
      </c>
      <c r="C74" s="259"/>
      <c r="D74" s="259"/>
      <c r="E74" s="259"/>
      <c r="F74" s="259"/>
      <c r="G74" s="259"/>
      <c r="H74" s="259"/>
      <c r="J74" s="67"/>
    </row>
    <row r="75" spans="1:17" s="234" customFormat="1" ht="64.5" customHeight="1" x14ac:dyDescent="0.25">
      <c r="A75" s="233"/>
      <c r="B75" s="263" t="s">
        <v>936</v>
      </c>
      <c r="C75" s="263"/>
      <c r="D75" s="263"/>
      <c r="E75" s="263"/>
      <c r="F75" s="263"/>
      <c r="G75" s="263"/>
      <c r="H75" s="263"/>
      <c r="I75"/>
      <c r="J75" s="67"/>
      <c r="K75"/>
      <c r="L75"/>
      <c r="M75"/>
      <c r="N75"/>
      <c r="O75"/>
      <c r="P75"/>
      <c r="Q75"/>
    </row>
    <row r="76" spans="1:17" ht="12.75" x14ac:dyDescent="0.2">
      <c r="A76" s="60"/>
      <c r="B76" s="259" t="s">
        <v>937</v>
      </c>
      <c r="C76" s="259"/>
      <c r="D76" s="259"/>
      <c r="E76" s="259"/>
      <c r="F76" s="259"/>
      <c r="G76" s="259"/>
      <c r="H76" s="259"/>
      <c r="J76" s="67"/>
    </row>
    <row r="77" spans="1:17" ht="12.75" x14ac:dyDescent="0.2">
      <c r="A77" s="60"/>
      <c r="B77" s="60"/>
      <c r="C77" s="60"/>
      <c r="D77" s="62"/>
      <c r="E77" s="62"/>
      <c r="F77" s="62"/>
      <c r="G77" s="62"/>
    </row>
    <row r="78" spans="1:17" ht="12.75" x14ac:dyDescent="0.2">
      <c r="A78" s="60"/>
      <c r="B78" s="260" t="s">
        <v>158</v>
      </c>
      <c r="C78" s="261"/>
      <c r="D78" s="262"/>
      <c r="E78" s="70"/>
      <c r="F78" s="62"/>
      <c r="G78" s="62"/>
    </row>
    <row r="79" spans="1:17" ht="24.75" customHeight="1" x14ac:dyDescent="0.2">
      <c r="A79" s="60"/>
      <c r="B79" s="254" t="s">
        <v>159</v>
      </c>
      <c r="C79" s="255"/>
      <c r="D79" s="71" t="s">
        <v>160</v>
      </c>
      <c r="E79" s="70"/>
      <c r="F79" s="62"/>
      <c r="G79" s="62"/>
    </row>
    <row r="80" spans="1:17" ht="12.75" x14ac:dyDescent="0.2">
      <c r="A80" s="60"/>
      <c r="B80" s="254" t="s">
        <v>939</v>
      </c>
      <c r="C80" s="255"/>
      <c r="D80" s="71" t="s">
        <v>160</v>
      </c>
      <c r="E80" s="70"/>
      <c r="F80" s="62"/>
      <c r="G80" s="62"/>
    </row>
    <row r="81" spans="1:10" ht="12.75" x14ac:dyDescent="0.2">
      <c r="A81" s="60"/>
      <c r="B81" s="254" t="s">
        <v>161</v>
      </c>
      <c r="C81" s="255"/>
      <c r="D81" s="72" t="s">
        <v>131</v>
      </c>
      <c r="E81" s="70"/>
      <c r="F81" s="62"/>
      <c r="G81" s="62"/>
    </row>
    <row r="82" spans="1:10" ht="12.75" x14ac:dyDescent="0.2">
      <c r="A82" s="73"/>
      <c r="B82" s="74" t="s">
        <v>131</v>
      </c>
      <c r="C82" s="74" t="s">
        <v>940</v>
      </c>
      <c r="D82" s="74" t="s">
        <v>162</v>
      </c>
      <c r="E82" s="73"/>
      <c r="F82" s="73"/>
      <c r="G82" s="73"/>
      <c r="H82" s="73"/>
      <c r="J82" s="67"/>
    </row>
    <row r="83" spans="1:10" ht="12.75" x14ac:dyDescent="0.2">
      <c r="A83" s="73"/>
      <c r="B83" s="75" t="s">
        <v>163</v>
      </c>
      <c r="C83" s="76">
        <v>46142</v>
      </c>
      <c r="D83" s="76">
        <v>46173</v>
      </c>
      <c r="E83" s="73"/>
      <c r="F83" s="73"/>
      <c r="G83" s="73"/>
      <c r="J83" s="67"/>
    </row>
    <row r="84" spans="1:10" ht="13.5" customHeight="1" x14ac:dyDescent="0.2">
      <c r="A84" s="77"/>
      <c r="B84" s="78" t="s">
        <v>164</v>
      </c>
      <c r="C84" s="235">
        <v>45.778500000000001</v>
      </c>
      <c r="D84" s="235">
        <v>48.358199999999997</v>
      </c>
      <c r="E84" s="77"/>
      <c r="F84" s="80"/>
      <c r="G84" s="81"/>
    </row>
    <row r="85" spans="1:10" ht="13.5" customHeight="1" x14ac:dyDescent="0.2">
      <c r="A85" s="77"/>
      <c r="B85" s="78" t="s">
        <v>941</v>
      </c>
      <c r="C85" s="235">
        <v>38.4191</v>
      </c>
      <c r="D85" s="235">
        <v>40.584200000000003</v>
      </c>
      <c r="E85" s="77"/>
      <c r="F85" s="80"/>
      <c r="G85" s="81"/>
    </row>
    <row r="86" spans="1:10" ht="13.5" customHeight="1" x14ac:dyDescent="0.2">
      <c r="A86" s="77"/>
      <c r="B86" s="78" t="s">
        <v>165</v>
      </c>
      <c r="C86" s="235">
        <v>41.499600000000001</v>
      </c>
      <c r="D86" s="235">
        <v>43.804200000000002</v>
      </c>
      <c r="E86" s="77"/>
      <c r="F86" s="80"/>
      <c r="G86" s="81"/>
    </row>
    <row r="87" spans="1:10" ht="13.5" customHeight="1" x14ac:dyDescent="0.2">
      <c r="A87" s="77"/>
      <c r="B87" s="78" t="s">
        <v>942</v>
      </c>
      <c r="C87" s="235">
        <v>33.547499999999999</v>
      </c>
      <c r="D87" s="235">
        <v>35.410499999999999</v>
      </c>
      <c r="E87" s="77"/>
      <c r="F87" s="80"/>
      <c r="G87" s="81"/>
    </row>
    <row r="88" spans="1:10" ht="13.5" customHeight="1" x14ac:dyDescent="0.2">
      <c r="A88" s="77"/>
      <c r="B88" s="77"/>
      <c r="C88" s="77"/>
      <c r="D88" s="77"/>
      <c r="E88" s="77"/>
      <c r="F88" s="77"/>
      <c r="G88" s="77"/>
    </row>
    <row r="89" spans="1:10" ht="12.75" x14ac:dyDescent="0.2">
      <c r="A89" s="73"/>
      <c r="B89" s="254" t="s">
        <v>943</v>
      </c>
      <c r="C89" s="255"/>
      <c r="D89" s="71" t="s">
        <v>160</v>
      </c>
      <c r="E89" s="73"/>
      <c r="F89" s="73"/>
      <c r="G89" s="73"/>
    </row>
    <row r="90" spans="1:10" ht="12.75" x14ac:dyDescent="0.2">
      <c r="A90" s="73"/>
      <c r="B90" s="82"/>
      <c r="C90" s="82"/>
      <c r="D90" s="82"/>
      <c r="E90" s="73"/>
      <c r="F90" s="73"/>
      <c r="G90" s="73"/>
    </row>
    <row r="91" spans="1:10" ht="12.75" x14ac:dyDescent="0.2">
      <c r="A91" s="73"/>
      <c r="B91" s="254" t="s">
        <v>167</v>
      </c>
      <c r="C91" s="255"/>
      <c r="D91" s="71" t="s">
        <v>160</v>
      </c>
      <c r="E91" s="83"/>
      <c r="F91" s="73"/>
      <c r="G91" s="73"/>
      <c r="I91" s="236"/>
    </row>
    <row r="92" spans="1:10" ht="12.75" x14ac:dyDescent="0.2">
      <c r="A92" s="73"/>
      <c r="B92" s="254" t="s">
        <v>168</v>
      </c>
      <c r="C92" s="255"/>
      <c r="D92" s="71" t="str">
        <f>"Rs. "&amp;TEXT(F60,"0,000.00")&amp;" Lacs"</f>
        <v>Rs. 16,795.78 Lacs</v>
      </c>
      <c r="E92" s="83"/>
      <c r="F92" s="73"/>
      <c r="G92" s="73"/>
      <c r="I92" s="236"/>
    </row>
    <row r="93" spans="1:10" ht="12.75" x14ac:dyDescent="0.2">
      <c r="A93" s="73"/>
      <c r="B93" s="254" t="s">
        <v>169</v>
      </c>
      <c r="C93" s="255"/>
      <c r="D93" s="71" t="s">
        <v>160</v>
      </c>
      <c r="E93" s="83"/>
      <c r="F93" s="73"/>
      <c r="G93" s="73"/>
      <c r="I93" s="236"/>
    </row>
    <row r="94" spans="1:10" ht="12.75" x14ac:dyDescent="0.2">
      <c r="A94" s="73"/>
      <c r="B94" s="254" t="s">
        <v>170</v>
      </c>
      <c r="C94" s="255"/>
      <c r="D94" s="84" t="s">
        <v>686</v>
      </c>
      <c r="E94" s="73"/>
      <c r="F94" s="66"/>
      <c r="G94" s="85"/>
      <c r="I94" s="236"/>
    </row>
    <row r="95" spans="1:10" ht="12.75" x14ac:dyDescent="0.2">
      <c r="I95" s="236"/>
    </row>
    <row r="96" spans="1:10" ht="12.75" x14ac:dyDescent="0.2">
      <c r="B96" s="256" t="s">
        <v>944</v>
      </c>
      <c r="C96" s="256"/>
    </row>
    <row r="97" spans="2:4" ht="12.75" x14ac:dyDescent="0.2"/>
    <row r="98" spans="2:4" ht="153.75" customHeight="1" x14ac:dyDescent="0.2"/>
    <row r="99" spans="2:4" ht="12.75" x14ac:dyDescent="0.2"/>
    <row r="100" spans="2:4" ht="12.75" x14ac:dyDescent="0.2"/>
    <row r="101" spans="2:4" ht="12.75" x14ac:dyDescent="0.2">
      <c r="B101" s="86" t="s">
        <v>945</v>
      </c>
      <c r="C101" s="87"/>
      <c r="D101" s="86"/>
    </row>
    <row r="102" spans="2:4" ht="12.75" x14ac:dyDescent="0.2">
      <c r="B102" s="86" t="s">
        <v>1120</v>
      </c>
      <c r="D102" s="86"/>
    </row>
    <row r="103" spans="2:4" ht="165" customHeight="1" x14ac:dyDescent="0.2"/>
    <row r="104" spans="2:4" ht="12.75" x14ac:dyDescent="0.2"/>
    <row r="105" spans="2:4" ht="12.75" x14ac:dyDescent="0.2"/>
    <row r="106" spans="2:4" ht="12.75" x14ac:dyDescent="0.2"/>
    <row r="107" spans="2:4" ht="12.75" x14ac:dyDescent="0.2"/>
    <row r="108" spans="2:4" ht="12.75" x14ac:dyDescent="0.2"/>
    <row r="109" spans="2:4" ht="12.75" x14ac:dyDescent="0.2"/>
    <row r="110" spans="2:4" ht="12.75" x14ac:dyDescent="0.2"/>
    <row r="111" spans="2:4" ht="12.75" x14ac:dyDescent="0.2"/>
  </sheetData>
  <mergeCells count="18">
    <mergeCell ref="B80:C80"/>
    <mergeCell ref="B81:C81"/>
    <mergeCell ref="B96:C96"/>
    <mergeCell ref="B94:C94"/>
    <mergeCell ref="A1:H1"/>
    <mergeCell ref="A2:H2"/>
    <mergeCell ref="A3:H3"/>
    <mergeCell ref="B72:H72"/>
    <mergeCell ref="B73:H73"/>
    <mergeCell ref="B74:H74"/>
    <mergeCell ref="B75:H75"/>
    <mergeCell ref="B76:H76"/>
    <mergeCell ref="B89:C89"/>
    <mergeCell ref="B93:C93"/>
    <mergeCell ref="B91:C91"/>
    <mergeCell ref="B92:C92"/>
    <mergeCell ref="B78:D78"/>
    <mergeCell ref="B79:C79"/>
  </mergeCells>
  <hyperlinks>
    <hyperlink ref="I1" location="Index!B2" display="Index" xr:uid="{2FC9EE48-D892-429D-A67D-9FBD6D2DECB4}"/>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5ACDE-5C74-4FBE-ACA4-FFF85C2BCBA6}">
  <sheetPr>
    <outlinePr summaryBelow="0" summaryRight="0"/>
  </sheetPr>
  <dimension ref="A1:Q278"/>
  <sheetViews>
    <sheetView showGridLines="0" topLeftCell="B1" workbookViewId="0">
      <selection activeCell="E242" sqref="E242"/>
    </sheetView>
  </sheetViews>
  <sheetFormatPr defaultRowHeight="12.75" x14ac:dyDescent="0.2"/>
  <cols>
    <col min="1" max="1" width="5.85546875" bestFit="1" customWidth="1"/>
    <col min="2" max="2" width="21.5703125" customWidth="1"/>
    <col min="3" max="3" width="56" customWidth="1"/>
    <col min="4" max="4" width="33.85546875" customWidth="1"/>
    <col min="5" max="5" width="13.5703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898</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2313062</v>
      </c>
      <c r="F7" s="49">
        <v>17221.903120999999</v>
      </c>
      <c r="G7" s="50">
        <v>5.2406809999999998E-2</v>
      </c>
      <c r="H7" s="40" t="s">
        <v>131</v>
      </c>
    </row>
    <row r="8" spans="1:9" x14ac:dyDescent="0.2">
      <c r="A8" s="46">
        <v>2</v>
      </c>
      <c r="B8" s="47" t="s">
        <v>17</v>
      </c>
      <c r="C8" s="47" t="s">
        <v>18</v>
      </c>
      <c r="D8" s="47" t="s">
        <v>19</v>
      </c>
      <c r="E8" s="48">
        <v>1079281</v>
      </c>
      <c r="F8" s="49">
        <v>14259.460572</v>
      </c>
      <c r="G8" s="50">
        <v>4.3392E-2</v>
      </c>
      <c r="H8" s="40" t="s">
        <v>131</v>
      </c>
    </row>
    <row r="9" spans="1:9" x14ac:dyDescent="0.2">
      <c r="A9" s="46">
        <v>3</v>
      </c>
      <c r="B9" s="47" t="s">
        <v>49</v>
      </c>
      <c r="C9" s="47" t="s">
        <v>50</v>
      </c>
      <c r="D9" s="47" t="s">
        <v>48</v>
      </c>
      <c r="E9" s="48">
        <v>1129485</v>
      </c>
      <c r="F9" s="49">
        <v>14190.849539999999</v>
      </c>
      <c r="G9" s="50">
        <v>4.3183220000000001E-2</v>
      </c>
      <c r="H9" s="40" t="s">
        <v>131</v>
      </c>
    </row>
    <row r="10" spans="1:9" x14ac:dyDescent="0.2">
      <c r="A10" s="46">
        <v>4</v>
      </c>
      <c r="B10" s="47" t="s">
        <v>11</v>
      </c>
      <c r="C10" s="47" t="s">
        <v>12</v>
      </c>
      <c r="D10" s="47" t="s">
        <v>13</v>
      </c>
      <c r="E10" s="48">
        <v>322512</v>
      </c>
      <c r="F10" s="49">
        <v>13147.20168</v>
      </c>
      <c r="G10" s="50">
        <v>4.0007359999999999E-2</v>
      </c>
      <c r="H10" s="40" t="s">
        <v>131</v>
      </c>
    </row>
    <row r="11" spans="1:9" x14ac:dyDescent="0.2">
      <c r="A11" s="46">
        <v>5</v>
      </c>
      <c r="B11" s="47" t="s">
        <v>14</v>
      </c>
      <c r="C11" s="47" t="s">
        <v>15</v>
      </c>
      <c r="D11" s="47" t="s">
        <v>16</v>
      </c>
      <c r="E11" s="48">
        <v>652019</v>
      </c>
      <c r="F11" s="49">
        <v>11925.42751</v>
      </c>
      <c r="G11" s="50">
        <v>3.6289460000000003E-2</v>
      </c>
      <c r="H11" s="40" t="s">
        <v>131</v>
      </c>
    </row>
    <row r="12" spans="1:9" x14ac:dyDescent="0.2">
      <c r="A12" s="46">
        <v>6</v>
      </c>
      <c r="B12" s="47" t="s">
        <v>338</v>
      </c>
      <c r="C12" s="47" t="s">
        <v>339</v>
      </c>
      <c r="D12" s="47" t="s">
        <v>240</v>
      </c>
      <c r="E12" s="48">
        <v>330351</v>
      </c>
      <c r="F12" s="49">
        <v>10061.170056000001</v>
      </c>
      <c r="G12" s="50">
        <v>3.061647E-2</v>
      </c>
      <c r="H12" s="40" t="s">
        <v>131</v>
      </c>
    </row>
    <row r="13" spans="1:9" x14ac:dyDescent="0.2">
      <c r="A13" s="46">
        <v>7</v>
      </c>
      <c r="B13" s="47" t="s">
        <v>476</v>
      </c>
      <c r="C13" s="47" t="s">
        <v>477</v>
      </c>
      <c r="D13" s="47" t="s">
        <v>48</v>
      </c>
      <c r="E13" s="48">
        <v>1933426</v>
      </c>
      <c r="F13" s="49">
        <v>7428.2226920000003</v>
      </c>
      <c r="G13" s="50">
        <v>2.2604320000000001E-2</v>
      </c>
      <c r="H13" s="40" t="s">
        <v>131</v>
      </c>
    </row>
    <row r="14" spans="1:9" x14ac:dyDescent="0.2">
      <c r="A14" s="46">
        <v>8</v>
      </c>
      <c r="B14" s="47" t="s">
        <v>478</v>
      </c>
      <c r="C14" s="47" t="s">
        <v>479</v>
      </c>
      <c r="D14" s="47" t="s">
        <v>177</v>
      </c>
      <c r="E14" s="48">
        <v>701203</v>
      </c>
      <c r="F14" s="49">
        <v>6368.6762474999996</v>
      </c>
      <c r="G14" s="50">
        <v>1.9380089999999999E-2</v>
      </c>
      <c r="H14" s="40" t="s">
        <v>131</v>
      </c>
    </row>
    <row r="15" spans="1:9" x14ac:dyDescent="0.2">
      <c r="A15" s="46">
        <v>9</v>
      </c>
      <c r="B15" s="47" t="s">
        <v>120</v>
      </c>
      <c r="C15" s="47" t="s">
        <v>121</v>
      </c>
      <c r="D15" s="47" t="s">
        <v>122</v>
      </c>
      <c r="E15" s="48">
        <v>2631225</v>
      </c>
      <c r="F15" s="49">
        <v>5473.4742450000003</v>
      </c>
      <c r="G15" s="50">
        <v>1.6655960000000001E-2</v>
      </c>
      <c r="H15" s="40" t="s">
        <v>131</v>
      </c>
    </row>
    <row r="16" spans="1:9" x14ac:dyDescent="0.2">
      <c r="A16" s="46">
        <v>10</v>
      </c>
      <c r="B16" s="47" t="s">
        <v>71</v>
      </c>
      <c r="C16" s="47" t="s">
        <v>72</v>
      </c>
      <c r="D16" s="47" t="s">
        <v>38</v>
      </c>
      <c r="E16" s="48">
        <v>82540</v>
      </c>
      <c r="F16" s="49">
        <v>4854.1773999999996</v>
      </c>
      <c r="G16" s="50">
        <v>1.477142E-2</v>
      </c>
      <c r="H16" s="40" t="s">
        <v>131</v>
      </c>
    </row>
    <row r="17" spans="1:8" x14ac:dyDescent="0.2">
      <c r="A17" s="46">
        <v>11</v>
      </c>
      <c r="B17" s="47" t="s">
        <v>322</v>
      </c>
      <c r="C17" s="47" t="s">
        <v>323</v>
      </c>
      <c r="D17" s="47" t="s">
        <v>177</v>
      </c>
      <c r="E17" s="48">
        <v>313412</v>
      </c>
      <c r="F17" s="49">
        <v>4819.3363239999999</v>
      </c>
      <c r="G17" s="50">
        <v>1.46654E-2</v>
      </c>
      <c r="H17" s="40" t="s">
        <v>131</v>
      </c>
    </row>
    <row r="18" spans="1:8" x14ac:dyDescent="0.2">
      <c r="A18" s="46">
        <v>12</v>
      </c>
      <c r="B18" s="47" t="s">
        <v>26</v>
      </c>
      <c r="C18" s="47" t="s">
        <v>27</v>
      </c>
      <c r="D18" s="47" t="s">
        <v>28</v>
      </c>
      <c r="E18" s="48">
        <v>1167675</v>
      </c>
      <c r="F18" s="49">
        <v>4796.2250624999997</v>
      </c>
      <c r="G18" s="50">
        <v>1.459507E-2</v>
      </c>
      <c r="H18" s="40" t="s">
        <v>131</v>
      </c>
    </row>
    <row r="19" spans="1:8" x14ac:dyDescent="0.2">
      <c r="A19" s="46">
        <v>13</v>
      </c>
      <c r="B19" s="47" t="s">
        <v>195</v>
      </c>
      <c r="C19" s="47" t="s">
        <v>196</v>
      </c>
      <c r="D19" s="47" t="s">
        <v>197</v>
      </c>
      <c r="E19" s="48">
        <v>278791</v>
      </c>
      <c r="F19" s="49">
        <v>4746.4167749999997</v>
      </c>
      <c r="G19" s="50">
        <v>1.44435E-2</v>
      </c>
      <c r="H19" s="40" t="s">
        <v>131</v>
      </c>
    </row>
    <row r="20" spans="1:8" x14ac:dyDescent="0.2">
      <c r="A20" s="46">
        <v>14</v>
      </c>
      <c r="B20" s="47" t="s">
        <v>198</v>
      </c>
      <c r="C20" s="47" t="s">
        <v>199</v>
      </c>
      <c r="D20" s="47" t="s">
        <v>200</v>
      </c>
      <c r="E20" s="48">
        <v>325540</v>
      </c>
      <c r="F20" s="49">
        <v>4628.52772</v>
      </c>
      <c r="G20" s="50">
        <v>1.408476E-2</v>
      </c>
      <c r="H20" s="40" t="s">
        <v>131</v>
      </c>
    </row>
    <row r="21" spans="1:8" x14ac:dyDescent="0.2">
      <c r="A21" s="46">
        <v>15</v>
      </c>
      <c r="B21" s="47" t="s">
        <v>283</v>
      </c>
      <c r="C21" s="47" t="s">
        <v>284</v>
      </c>
      <c r="D21" s="47" t="s">
        <v>200</v>
      </c>
      <c r="E21" s="48">
        <v>451896</v>
      </c>
      <c r="F21" s="49">
        <v>4529.8055039999999</v>
      </c>
      <c r="G21" s="50">
        <v>1.3784350000000001E-2</v>
      </c>
      <c r="H21" s="40" t="s">
        <v>131</v>
      </c>
    </row>
    <row r="22" spans="1:8" x14ac:dyDescent="0.2">
      <c r="A22" s="46">
        <v>16</v>
      </c>
      <c r="B22" s="47" t="s">
        <v>56</v>
      </c>
      <c r="C22" s="47" t="s">
        <v>57</v>
      </c>
      <c r="D22" s="47" t="s">
        <v>22</v>
      </c>
      <c r="E22" s="48">
        <v>1028240</v>
      </c>
      <c r="F22" s="49">
        <v>4326.3198000000002</v>
      </c>
      <c r="G22" s="50">
        <v>1.3165130000000001E-2</v>
      </c>
      <c r="H22" s="40" t="s">
        <v>131</v>
      </c>
    </row>
    <row r="23" spans="1:8" x14ac:dyDescent="0.2">
      <c r="A23" s="46">
        <v>17</v>
      </c>
      <c r="B23" s="47" t="s">
        <v>480</v>
      </c>
      <c r="C23" s="47" t="s">
        <v>481</v>
      </c>
      <c r="D23" s="47" t="s">
        <v>200</v>
      </c>
      <c r="E23" s="48">
        <v>345658</v>
      </c>
      <c r="F23" s="49">
        <v>4091.8994039999998</v>
      </c>
      <c r="G23" s="50">
        <v>1.2451780000000001E-2</v>
      </c>
      <c r="H23" s="40" t="s">
        <v>131</v>
      </c>
    </row>
    <row r="24" spans="1:8" x14ac:dyDescent="0.2">
      <c r="A24" s="46">
        <v>18</v>
      </c>
      <c r="B24" s="47" t="s">
        <v>482</v>
      </c>
      <c r="C24" s="47" t="s">
        <v>483</v>
      </c>
      <c r="D24" s="47" t="s">
        <v>177</v>
      </c>
      <c r="E24" s="48">
        <v>121715</v>
      </c>
      <c r="F24" s="49">
        <v>4068.810735</v>
      </c>
      <c r="G24" s="50">
        <v>1.238152E-2</v>
      </c>
      <c r="H24" s="40" t="s">
        <v>131</v>
      </c>
    </row>
    <row r="25" spans="1:8" x14ac:dyDescent="0.2">
      <c r="A25" s="46">
        <v>19</v>
      </c>
      <c r="B25" s="47" t="s">
        <v>113</v>
      </c>
      <c r="C25" s="47" t="s">
        <v>114</v>
      </c>
      <c r="D25" s="47" t="s">
        <v>115</v>
      </c>
      <c r="E25" s="48">
        <v>48135</v>
      </c>
      <c r="F25" s="49">
        <v>3665.4802500000001</v>
      </c>
      <c r="G25" s="50">
        <v>1.115418E-2</v>
      </c>
      <c r="H25" s="40" t="s">
        <v>131</v>
      </c>
    </row>
    <row r="26" spans="1:8" x14ac:dyDescent="0.2">
      <c r="A26" s="46">
        <v>20</v>
      </c>
      <c r="B26" s="47" t="s">
        <v>272</v>
      </c>
      <c r="C26" s="47" t="s">
        <v>273</v>
      </c>
      <c r="D26" s="47" t="s">
        <v>174</v>
      </c>
      <c r="E26" s="48">
        <v>1934306</v>
      </c>
      <c r="F26" s="49">
        <v>3576.3383634000002</v>
      </c>
      <c r="G26" s="50">
        <v>1.0882910000000001E-2</v>
      </c>
      <c r="H26" s="40" t="s">
        <v>131</v>
      </c>
    </row>
    <row r="27" spans="1:8" x14ac:dyDescent="0.2">
      <c r="A27" s="46">
        <v>21</v>
      </c>
      <c r="B27" s="47" t="s">
        <v>183</v>
      </c>
      <c r="C27" s="47" t="s">
        <v>184</v>
      </c>
      <c r="D27" s="47" t="s">
        <v>185</v>
      </c>
      <c r="E27" s="48">
        <v>200625</v>
      </c>
      <c r="F27" s="49">
        <v>3518.16</v>
      </c>
      <c r="G27" s="50">
        <v>1.0705879999999999E-2</v>
      </c>
      <c r="H27" s="40" t="s">
        <v>131</v>
      </c>
    </row>
    <row r="28" spans="1:8" x14ac:dyDescent="0.2">
      <c r="A28" s="46">
        <v>22</v>
      </c>
      <c r="B28" s="47" t="s">
        <v>238</v>
      </c>
      <c r="C28" s="47" t="s">
        <v>239</v>
      </c>
      <c r="D28" s="47" t="s">
        <v>240</v>
      </c>
      <c r="E28" s="48">
        <v>103920</v>
      </c>
      <c r="F28" s="49">
        <v>3487.2434400000002</v>
      </c>
      <c r="G28" s="50">
        <v>1.0611799999999999E-2</v>
      </c>
      <c r="H28" s="40" t="s">
        <v>131</v>
      </c>
    </row>
    <row r="29" spans="1:8" x14ac:dyDescent="0.2">
      <c r="A29" s="46">
        <v>23</v>
      </c>
      <c r="B29" s="47" t="s">
        <v>259</v>
      </c>
      <c r="C29" s="47" t="s">
        <v>260</v>
      </c>
      <c r="D29" s="47" t="s">
        <v>197</v>
      </c>
      <c r="E29" s="48">
        <v>302050</v>
      </c>
      <c r="F29" s="49">
        <v>3379.3353999999999</v>
      </c>
      <c r="G29" s="50">
        <v>1.028343E-2</v>
      </c>
      <c r="H29" s="40" t="s">
        <v>131</v>
      </c>
    </row>
    <row r="30" spans="1:8" x14ac:dyDescent="0.2">
      <c r="A30" s="46">
        <v>24</v>
      </c>
      <c r="B30" s="47" t="s">
        <v>484</v>
      </c>
      <c r="C30" s="47" t="s">
        <v>485</v>
      </c>
      <c r="D30" s="47" t="s">
        <v>486</v>
      </c>
      <c r="E30" s="48">
        <v>148570</v>
      </c>
      <c r="F30" s="49">
        <v>3199.4549499999998</v>
      </c>
      <c r="G30" s="50">
        <v>9.7360499999999996E-3</v>
      </c>
      <c r="H30" s="40" t="s">
        <v>131</v>
      </c>
    </row>
    <row r="31" spans="1:8" x14ac:dyDescent="0.2">
      <c r="A31" s="46">
        <v>25</v>
      </c>
      <c r="B31" s="47" t="s">
        <v>23</v>
      </c>
      <c r="C31" s="47" t="s">
        <v>24</v>
      </c>
      <c r="D31" s="47" t="s">
        <v>25</v>
      </c>
      <c r="E31" s="48">
        <v>26380</v>
      </c>
      <c r="F31" s="49">
        <v>3028.9515999999999</v>
      </c>
      <c r="G31" s="50">
        <v>9.2172E-3</v>
      </c>
      <c r="H31" s="40" t="s">
        <v>131</v>
      </c>
    </row>
    <row r="32" spans="1:8" x14ac:dyDescent="0.2">
      <c r="A32" s="46">
        <v>26</v>
      </c>
      <c r="B32" s="47" t="s">
        <v>487</v>
      </c>
      <c r="C32" s="47" t="s">
        <v>488</v>
      </c>
      <c r="D32" s="47" t="s">
        <v>43</v>
      </c>
      <c r="E32" s="48">
        <v>329177</v>
      </c>
      <c r="F32" s="49">
        <v>2916.8373969999998</v>
      </c>
      <c r="G32" s="50">
        <v>8.87603E-3</v>
      </c>
      <c r="H32" s="40" t="s">
        <v>131</v>
      </c>
    </row>
    <row r="33" spans="1:8" x14ac:dyDescent="0.2">
      <c r="A33" s="46">
        <v>27</v>
      </c>
      <c r="B33" s="47" t="s">
        <v>332</v>
      </c>
      <c r="C33" s="47" t="s">
        <v>333</v>
      </c>
      <c r="D33" s="47" t="s">
        <v>174</v>
      </c>
      <c r="E33" s="48">
        <v>97700</v>
      </c>
      <c r="F33" s="49">
        <v>2886.5464999999999</v>
      </c>
      <c r="G33" s="50">
        <v>8.7838599999999992E-3</v>
      </c>
      <c r="H33" s="40" t="s">
        <v>131</v>
      </c>
    </row>
    <row r="34" spans="1:8" x14ac:dyDescent="0.2">
      <c r="A34" s="46">
        <v>28</v>
      </c>
      <c r="B34" s="47" t="s">
        <v>489</v>
      </c>
      <c r="C34" s="47" t="s">
        <v>490</v>
      </c>
      <c r="D34" s="47" t="s">
        <v>190</v>
      </c>
      <c r="E34" s="48">
        <v>242730</v>
      </c>
      <c r="F34" s="49">
        <v>2860.33032</v>
      </c>
      <c r="G34" s="50">
        <v>8.7040799999999995E-3</v>
      </c>
      <c r="H34" s="40" t="s">
        <v>131</v>
      </c>
    </row>
    <row r="35" spans="1:8" x14ac:dyDescent="0.2">
      <c r="A35" s="46">
        <v>29</v>
      </c>
      <c r="B35" s="47" t="s">
        <v>245</v>
      </c>
      <c r="C35" s="47" t="s">
        <v>246</v>
      </c>
      <c r="D35" s="47" t="s">
        <v>205</v>
      </c>
      <c r="E35" s="48">
        <v>120389</v>
      </c>
      <c r="F35" s="49">
        <v>2859.961084</v>
      </c>
      <c r="G35" s="50">
        <v>8.7029599999999992E-3</v>
      </c>
      <c r="H35" s="40" t="s">
        <v>131</v>
      </c>
    </row>
    <row r="36" spans="1:8" x14ac:dyDescent="0.2">
      <c r="A36" s="46">
        <v>30</v>
      </c>
      <c r="B36" s="47" t="s">
        <v>491</v>
      </c>
      <c r="C36" s="47" t="s">
        <v>492</v>
      </c>
      <c r="D36" s="47" t="s">
        <v>177</v>
      </c>
      <c r="E36" s="48">
        <v>233150</v>
      </c>
      <c r="F36" s="49">
        <v>2483.5138000000002</v>
      </c>
      <c r="G36" s="50">
        <v>7.5574099999999996E-3</v>
      </c>
      <c r="H36" s="40" t="s">
        <v>131</v>
      </c>
    </row>
    <row r="37" spans="1:8" x14ac:dyDescent="0.2">
      <c r="A37" s="46">
        <v>31</v>
      </c>
      <c r="B37" s="47" t="s">
        <v>62</v>
      </c>
      <c r="C37" s="47" t="s">
        <v>63</v>
      </c>
      <c r="D37" s="47" t="s">
        <v>64</v>
      </c>
      <c r="E37" s="48">
        <v>934540</v>
      </c>
      <c r="F37" s="49">
        <v>2480.2691599999998</v>
      </c>
      <c r="G37" s="50">
        <v>7.5475400000000002E-3</v>
      </c>
      <c r="H37" s="40" t="s">
        <v>131</v>
      </c>
    </row>
    <row r="38" spans="1:8" x14ac:dyDescent="0.2">
      <c r="A38" s="46">
        <v>32</v>
      </c>
      <c r="B38" s="47" t="s">
        <v>495</v>
      </c>
      <c r="C38" s="47" t="s">
        <v>496</v>
      </c>
      <c r="D38" s="47" t="s">
        <v>205</v>
      </c>
      <c r="E38" s="48">
        <v>123921</v>
      </c>
      <c r="F38" s="49">
        <v>2229.586632</v>
      </c>
      <c r="G38" s="50">
        <v>6.7847100000000002E-3</v>
      </c>
      <c r="H38" s="40" t="s">
        <v>131</v>
      </c>
    </row>
    <row r="39" spans="1:8" x14ac:dyDescent="0.2">
      <c r="A39" s="46">
        <v>33</v>
      </c>
      <c r="B39" s="47" t="s">
        <v>95</v>
      </c>
      <c r="C39" s="47" t="s">
        <v>96</v>
      </c>
      <c r="D39" s="47" t="s">
        <v>92</v>
      </c>
      <c r="E39" s="48">
        <v>50078</v>
      </c>
      <c r="F39" s="49">
        <v>2205.9358999999999</v>
      </c>
      <c r="G39" s="50">
        <v>6.71274E-3</v>
      </c>
      <c r="H39" s="40" t="s">
        <v>131</v>
      </c>
    </row>
    <row r="40" spans="1:8" x14ac:dyDescent="0.2">
      <c r="A40" s="46">
        <v>34</v>
      </c>
      <c r="B40" s="47" t="s">
        <v>77</v>
      </c>
      <c r="C40" s="47" t="s">
        <v>78</v>
      </c>
      <c r="D40" s="47" t="s">
        <v>25</v>
      </c>
      <c r="E40" s="48">
        <v>42314</v>
      </c>
      <c r="F40" s="49">
        <v>2188.0569399999999</v>
      </c>
      <c r="G40" s="50">
        <v>6.6583299999999996E-3</v>
      </c>
      <c r="H40" s="40" t="s">
        <v>131</v>
      </c>
    </row>
    <row r="41" spans="1:8" x14ac:dyDescent="0.2">
      <c r="A41" s="46">
        <v>35</v>
      </c>
      <c r="B41" s="47" t="s">
        <v>347</v>
      </c>
      <c r="C41" s="47" t="s">
        <v>348</v>
      </c>
      <c r="D41" s="47" t="s">
        <v>83</v>
      </c>
      <c r="E41" s="48">
        <v>299780</v>
      </c>
      <c r="F41" s="49">
        <v>2183.4476300000001</v>
      </c>
      <c r="G41" s="50">
        <v>6.6442999999999997E-3</v>
      </c>
      <c r="H41" s="40" t="s">
        <v>131</v>
      </c>
    </row>
    <row r="42" spans="1:8" x14ac:dyDescent="0.2">
      <c r="A42" s="46">
        <v>36</v>
      </c>
      <c r="B42" s="47" t="s">
        <v>493</v>
      </c>
      <c r="C42" s="47" t="s">
        <v>494</v>
      </c>
      <c r="D42" s="47" t="s">
        <v>240</v>
      </c>
      <c r="E42" s="48">
        <v>16140</v>
      </c>
      <c r="F42" s="49">
        <v>2118.6977999999999</v>
      </c>
      <c r="G42" s="50">
        <v>6.4472699999999997E-3</v>
      </c>
      <c r="H42" s="40" t="s">
        <v>131</v>
      </c>
    </row>
    <row r="43" spans="1:8" x14ac:dyDescent="0.2">
      <c r="A43" s="46">
        <v>37</v>
      </c>
      <c r="B43" s="47" t="s">
        <v>326</v>
      </c>
      <c r="C43" s="47" t="s">
        <v>327</v>
      </c>
      <c r="D43" s="47" t="s">
        <v>256</v>
      </c>
      <c r="E43" s="48">
        <v>144665</v>
      </c>
      <c r="F43" s="49">
        <v>2116.44895</v>
      </c>
      <c r="G43" s="50">
        <v>6.4404199999999997E-3</v>
      </c>
      <c r="H43" s="40" t="s">
        <v>131</v>
      </c>
    </row>
    <row r="44" spans="1:8" x14ac:dyDescent="0.2">
      <c r="A44" s="46">
        <v>38</v>
      </c>
      <c r="B44" s="47" t="s">
        <v>497</v>
      </c>
      <c r="C44" s="47" t="s">
        <v>498</v>
      </c>
      <c r="D44" s="47" t="s">
        <v>177</v>
      </c>
      <c r="E44" s="48">
        <v>51537</v>
      </c>
      <c r="F44" s="49">
        <v>2034.8869079999999</v>
      </c>
      <c r="G44" s="50">
        <v>6.19223E-3</v>
      </c>
      <c r="H44" s="40" t="s">
        <v>131</v>
      </c>
    </row>
    <row r="45" spans="1:8" x14ac:dyDescent="0.2">
      <c r="A45" s="46">
        <v>39</v>
      </c>
      <c r="B45" s="47" t="s">
        <v>278</v>
      </c>
      <c r="C45" s="47" t="s">
        <v>279</v>
      </c>
      <c r="D45" s="47" t="s">
        <v>43</v>
      </c>
      <c r="E45" s="48">
        <v>180589</v>
      </c>
      <c r="F45" s="49">
        <v>1989.5490130000001</v>
      </c>
      <c r="G45" s="50">
        <v>6.0542599999999997E-3</v>
      </c>
      <c r="H45" s="40" t="s">
        <v>131</v>
      </c>
    </row>
    <row r="46" spans="1:8" x14ac:dyDescent="0.2">
      <c r="A46" s="46">
        <v>40</v>
      </c>
      <c r="B46" s="47" t="s">
        <v>334</v>
      </c>
      <c r="C46" s="47" t="s">
        <v>335</v>
      </c>
      <c r="D46" s="47" t="s">
        <v>31</v>
      </c>
      <c r="E46" s="48">
        <v>23210</v>
      </c>
      <c r="F46" s="49">
        <v>1828.83195</v>
      </c>
      <c r="G46" s="50">
        <v>5.5652000000000002E-3</v>
      </c>
      <c r="H46" s="40" t="s">
        <v>131</v>
      </c>
    </row>
    <row r="47" spans="1:8" x14ac:dyDescent="0.2">
      <c r="A47" s="46">
        <v>41</v>
      </c>
      <c r="B47" s="47" t="s">
        <v>441</v>
      </c>
      <c r="C47" s="47" t="s">
        <v>442</v>
      </c>
      <c r="D47" s="47" t="s">
        <v>174</v>
      </c>
      <c r="E47" s="48">
        <v>66847</v>
      </c>
      <c r="F47" s="49">
        <v>1818.3720940000001</v>
      </c>
      <c r="G47" s="50">
        <v>5.5333700000000001E-3</v>
      </c>
      <c r="H47" s="40" t="s">
        <v>131</v>
      </c>
    </row>
    <row r="48" spans="1:8" x14ac:dyDescent="0.2">
      <c r="A48" s="46">
        <v>42</v>
      </c>
      <c r="B48" s="47" t="s">
        <v>297</v>
      </c>
      <c r="C48" s="47" t="s">
        <v>298</v>
      </c>
      <c r="D48" s="47" t="s">
        <v>83</v>
      </c>
      <c r="E48" s="48">
        <v>343335</v>
      </c>
      <c r="F48" s="49">
        <v>1790.6636925</v>
      </c>
      <c r="G48" s="50">
        <v>5.4490500000000004E-3</v>
      </c>
      <c r="H48" s="40" t="s">
        <v>131</v>
      </c>
    </row>
    <row r="49" spans="1:8" x14ac:dyDescent="0.2">
      <c r="A49" s="46">
        <v>43</v>
      </c>
      <c r="B49" s="47" t="s">
        <v>499</v>
      </c>
      <c r="C49" s="47" t="s">
        <v>500</v>
      </c>
      <c r="D49" s="47" t="s">
        <v>190</v>
      </c>
      <c r="E49" s="48">
        <v>156245</v>
      </c>
      <c r="F49" s="49">
        <v>1646.50981</v>
      </c>
      <c r="G49" s="50">
        <v>5.01038E-3</v>
      </c>
      <c r="H49" s="40" t="s">
        <v>131</v>
      </c>
    </row>
    <row r="50" spans="1:8" x14ac:dyDescent="0.2">
      <c r="A50" s="46">
        <v>44</v>
      </c>
      <c r="B50" s="47" t="s">
        <v>252</v>
      </c>
      <c r="C50" s="47" t="s">
        <v>253</v>
      </c>
      <c r="D50" s="47" t="s">
        <v>108</v>
      </c>
      <c r="E50" s="48">
        <v>119051</v>
      </c>
      <c r="F50" s="49">
        <v>1630.046292</v>
      </c>
      <c r="G50" s="50">
        <v>4.9602800000000001E-3</v>
      </c>
      <c r="H50" s="40" t="s">
        <v>131</v>
      </c>
    </row>
    <row r="51" spans="1:8" x14ac:dyDescent="0.2">
      <c r="A51" s="46">
        <v>45</v>
      </c>
      <c r="B51" s="47" t="s">
        <v>501</v>
      </c>
      <c r="C51" s="47" t="s">
        <v>502</v>
      </c>
      <c r="D51" s="47" t="s">
        <v>282</v>
      </c>
      <c r="E51" s="48">
        <v>437695</v>
      </c>
      <c r="F51" s="49">
        <v>1608.0038910000001</v>
      </c>
      <c r="G51" s="50">
        <v>4.8932100000000003E-3</v>
      </c>
      <c r="H51" s="40" t="s">
        <v>131</v>
      </c>
    </row>
    <row r="52" spans="1:8" x14ac:dyDescent="0.2">
      <c r="A52" s="46">
        <v>46</v>
      </c>
      <c r="B52" s="47" t="s">
        <v>506</v>
      </c>
      <c r="C52" s="47" t="s">
        <v>507</v>
      </c>
      <c r="D52" s="47" t="s">
        <v>101</v>
      </c>
      <c r="E52" s="48">
        <v>964164</v>
      </c>
      <c r="F52" s="49">
        <v>1547.1939708</v>
      </c>
      <c r="G52" s="50">
        <v>4.7081600000000003E-3</v>
      </c>
      <c r="H52" s="40" t="s">
        <v>131</v>
      </c>
    </row>
    <row r="53" spans="1:8" x14ac:dyDescent="0.2">
      <c r="A53" s="46">
        <v>47</v>
      </c>
      <c r="B53" s="47" t="s">
        <v>503</v>
      </c>
      <c r="C53" s="47" t="s">
        <v>504</v>
      </c>
      <c r="D53" s="47" t="s">
        <v>505</v>
      </c>
      <c r="E53" s="48">
        <v>437695</v>
      </c>
      <c r="F53" s="49">
        <v>1543.3125700000001</v>
      </c>
      <c r="G53" s="50">
        <v>4.6963500000000002E-3</v>
      </c>
      <c r="H53" s="40" t="s">
        <v>131</v>
      </c>
    </row>
    <row r="54" spans="1:8" x14ac:dyDescent="0.2">
      <c r="A54" s="46">
        <v>48</v>
      </c>
      <c r="B54" s="47" t="s">
        <v>424</v>
      </c>
      <c r="C54" s="47" t="s">
        <v>425</v>
      </c>
      <c r="D54" s="47" t="s">
        <v>48</v>
      </c>
      <c r="E54" s="48">
        <v>118750</v>
      </c>
      <c r="F54" s="49">
        <v>1527.8375000000001</v>
      </c>
      <c r="G54" s="50">
        <v>4.6492599999999997E-3</v>
      </c>
      <c r="H54" s="40" t="s">
        <v>131</v>
      </c>
    </row>
    <row r="55" spans="1:8" x14ac:dyDescent="0.2">
      <c r="A55" s="46">
        <v>49</v>
      </c>
      <c r="B55" s="47" t="s">
        <v>99</v>
      </c>
      <c r="C55" s="47" t="s">
        <v>100</v>
      </c>
      <c r="D55" s="47" t="s">
        <v>101</v>
      </c>
      <c r="E55" s="48">
        <v>812938</v>
      </c>
      <c r="F55" s="49">
        <v>1337.3643038</v>
      </c>
      <c r="G55" s="50">
        <v>4.0696400000000002E-3</v>
      </c>
      <c r="H55" s="40" t="s">
        <v>131</v>
      </c>
    </row>
    <row r="56" spans="1:8" x14ac:dyDescent="0.2">
      <c r="A56" s="46">
        <v>50</v>
      </c>
      <c r="B56" s="47" t="s">
        <v>407</v>
      </c>
      <c r="C56" s="47" t="s">
        <v>408</v>
      </c>
      <c r="D56" s="47" t="s">
        <v>38</v>
      </c>
      <c r="E56" s="48">
        <v>20950</v>
      </c>
      <c r="F56" s="49">
        <v>1103.54125</v>
      </c>
      <c r="G56" s="50">
        <v>3.3581100000000001E-3</v>
      </c>
      <c r="H56" s="40" t="s">
        <v>131</v>
      </c>
    </row>
    <row r="57" spans="1:8" x14ac:dyDescent="0.2">
      <c r="A57" s="46">
        <v>51</v>
      </c>
      <c r="B57" s="47" t="s">
        <v>111</v>
      </c>
      <c r="C57" s="47" t="s">
        <v>112</v>
      </c>
      <c r="D57" s="47" t="s">
        <v>31</v>
      </c>
      <c r="E57" s="48">
        <v>176230</v>
      </c>
      <c r="F57" s="49">
        <v>898.77300000000002</v>
      </c>
      <c r="G57" s="50">
        <v>2.735E-3</v>
      </c>
      <c r="H57" s="40" t="s">
        <v>131</v>
      </c>
    </row>
    <row r="58" spans="1:8" x14ac:dyDescent="0.2">
      <c r="A58" s="46">
        <v>52</v>
      </c>
      <c r="B58" s="47" t="s">
        <v>508</v>
      </c>
      <c r="C58" s="47" t="s">
        <v>509</v>
      </c>
      <c r="D58" s="47" t="s">
        <v>406</v>
      </c>
      <c r="E58" s="48">
        <v>468050</v>
      </c>
      <c r="F58" s="49">
        <v>803.68865500000004</v>
      </c>
      <c r="G58" s="50">
        <v>2.4456500000000002E-3</v>
      </c>
      <c r="H58" s="40" t="s">
        <v>131</v>
      </c>
    </row>
    <row r="59" spans="1:8" x14ac:dyDescent="0.2">
      <c r="A59" s="46">
        <v>53</v>
      </c>
      <c r="B59" s="47" t="s">
        <v>58</v>
      </c>
      <c r="C59" s="47" t="s">
        <v>59</v>
      </c>
      <c r="D59" s="47" t="s">
        <v>19</v>
      </c>
      <c r="E59" s="48">
        <v>252800</v>
      </c>
      <c r="F59" s="49">
        <v>753.59680000000003</v>
      </c>
      <c r="G59" s="50">
        <v>2.2932199999999999E-3</v>
      </c>
      <c r="H59" s="40" t="s">
        <v>131</v>
      </c>
    </row>
    <row r="60" spans="1:8" x14ac:dyDescent="0.2">
      <c r="A60" s="46">
        <v>54</v>
      </c>
      <c r="B60" s="47" t="s">
        <v>220</v>
      </c>
      <c r="C60" s="47" t="s">
        <v>221</v>
      </c>
      <c r="D60" s="47" t="s">
        <v>222</v>
      </c>
      <c r="E60" s="48">
        <v>145841</v>
      </c>
      <c r="F60" s="49">
        <v>623.47027500000002</v>
      </c>
      <c r="G60" s="50">
        <v>1.8972399999999999E-3</v>
      </c>
      <c r="H60" s="40" t="s">
        <v>131</v>
      </c>
    </row>
    <row r="61" spans="1:8" x14ac:dyDescent="0.2">
      <c r="A61" s="46">
        <v>55</v>
      </c>
      <c r="B61" s="47" t="s">
        <v>647</v>
      </c>
      <c r="C61" s="47" t="s">
        <v>648</v>
      </c>
      <c r="D61" s="47" t="s">
        <v>190</v>
      </c>
      <c r="E61" s="48">
        <v>108000</v>
      </c>
      <c r="F61" s="49">
        <v>492.69600000000003</v>
      </c>
      <c r="G61" s="50">
        <v>1.4992899999999999E-3</v>
      </c>
      <c r="H61" s="40" t="s">
        <v>131</v>
      </c>
    </row>
    <row r="62" spans="1:8" x14ac:dyDescent="0.2">
      <c r="A62" s="46">
        <v>56</v>
      </c>
      <c r="B62" s="47" t="s">
        <v>805</v>
      </c>
      <c r="C62" s="47" t="s">
        <v>806</v>
      </c>
      <c r="D62" s="47" t="s">
        <v>25</v>
      </c>
      <c r="E62" s="48">
        <v>8000</v>
      </c>
      <c r="F62" s="49">
        <v>249.792</v>
      </c>
      <c r="G62" s="50">
        <v>7.6013000000000003E-4</v>
      </c>
      <c r="H62" s="40" t="s">
        <v>131</v>
      </c>
    </row>
    <row r="63" spans="1:8" x14ac:dyDescent="0.2">
      <c r="A63" s="46">
        <v>57</v>
      </c>
      <c r="B63" s="47" t="s">
        <v>512</v>
      </c>
      <c r="C63" s="47" t="s">
        <v>513</v>
      </c>
      <c r="D63" s="47" t="s">
        <v>22</v>
      </c>
      <c r="E63" s="48">
        <v>437695</v>
      </c>
      <c r="F63" s="49">
        <v>203.878331</v>
      </c>
      <c r="G63" s="50">
        <v>6.2040999999999995E-4</v>
      </c>
      <c r="H63" s="40" t="s">
        <v>131</v>
      </c>
    </row>
    <row r="64" spans="1:8" x14ac:dyDescent="0.2">
      <c r="A64" s="46">
        <v>58</v>
      </c>
      <c r="B64" s="47" t="s">
        <v>510</v>
      </c>
      <c r="C64" s="47" t="s">
        <v>511</v>
      </c>
      <c r="D64" s="47" t="s">
        <v>240</v>
      </c>
      <c r="E64" s="48">
        <v>1900</v>
      </c>
      <c r="F64" s="49">
        <v>198.74</v>
      </c>
      <c r="G64" s="50">
        <v>6.0477000000000003E-4</v>
      </c>
      <c r="H64" s="40" t="s">
        <v>131</v>
      </c>
    </row>
    <row r="65" spans="1:8" x14ac:dyDescent="0.2">
      <c r="A65" s="46">
        <v>59</v>
      </c>
      <c r="B65" s="47" t="s">
        <v>514</v>
      </c>
      <c r="C65" s="47" t="s">
        <v>515</v>
      </c>
      <c r="D65" s="47" t="s">
        <v>31</v>
      </c>
      <c r="E65" s="48">
        <v>437695</v>
      </c>
      <c r="F65" s="49">
        <v>174.1588405</v>
      </c>
      <c r="G65" s="50">
        <v>5.2997000000000005E-4</v>
      </c>
      <c r="H65" s="40" t="s">
        <v>131</v>
      </c>
    </row>
    <row r="66" spans="1:8" x14ac:dyDescent="0.2">
      <c r="A66" s="46">
        <v>60</v>
      </c>
      <c r="B66" s="47" t="s">
        <v>516</v>
      </c>
      <c r="C66" s="47" t="s">
        <v>517</v>
      </c>
      <c r="D66" s="47" t="s">
        <v>122</v>
      </c>
      <c r="E66" s="48">
        <v>437695</v>
      </c>
      <c r="F66" s="49">
        <v>132.84043249999999</v>
      </c>
      <c r="G66" s="50">
        <v>4.0423999999999999E-4</v>
      </c>
      <c r="H66" s="40" t="s">
        <v>131</v>
      </c>
    </row>
    <row r="67" spans="1:8" x14ac:dyDescent="0.2">
      <c r="A67" s="46">
        <v>61</v>
      </c>
      <c r="B67" s="47" t="s">
        <v>518</v>
      </c>
      <c r="C67" s="47" t="s">
        <v>519</v>
      </c>
      <c r="D67" s="47" t="s">
        <v>406</v>
      </c>
      <c r="E67" s="48">
        <v>173701</v>
      </c>
      <c r="F67" s="49">
        <v>46.881899900000001</v>
      </c>
      <c r="G67" s="50">
        <v>1.4265999999999999E-4</v>
      </c>
      <c r="H67" s="40" t="s">
        <v>131</v>
      </c>
    </row>
    <row r="68" spans="1:8" x14ac:dyDescent="0.2">
      <c r="A68" s="51"/>
      <c r="B68" s="51"/>
      <c r="C68" s="52" t="s">
        <v>130</v>
      </c>
      <c r="D68" s="51"/>
      <c r="E68" s="51" t="s">
        <v>131</v>
      </c>
      <c r="F68" s="53">
        <f>SUM(F7:F67)</f>
        <v>220307.12998339999</v>
      </c>
      <c r="G68" s="54">
        <f>SUM(G7:G67)</f>
        <v>0.67040180000000005</v>
      </c>
      <c r="H68" s="40" t="s">
        <v>131</v>
      </c>
    </row>
    <row r="69" spans="1:8" x14ac:dyDescent="0.2">
      <c r="A69" s="51"/>
      <c r="B69" s="51"/>
      <c r="C69" s="55"/>
      <c r="D69" s="51"/>
      <c r="E69" s="51"/>
      <c r="F69" s="56"/>
      <c r="G69" s="56"/>
      <c r="H69" s="40" t="s">
        <v>131</v>
      </c>
    </row>
    <row r="70" spans="1:8" x14ac:dyDescent="0.2">
      <c r="A70" s="51"/>
      <c r="B70" s="51"/>
      <c r="C70" s="52" t="s">
        <v>132</v>
      </c>
      <c r="D70" s="51"/>
      <c r="E70" s="51"/>
      <c r="F70" s="51"/>
      <c r="G70" s="51"/>
      <c r="H70" s="40" t="s">
        <v>131</v>
      </c>
    </row>
    <row r="71" spans="1:8" x14ac:dyDescent="0.2">
      <c r="A71" s="51"/>
      <c r="B71" s="51"/>
      <c r="C71" s="52" t="s">
        <v>130</v>
      </c>
      <c r="D71" s="51"/>
      <c r="E71" s="51" t="s">
        <v>131</v>
      </c>
      <c r="F71" s="57" t="s">
        <v>133</v>
      </c>
      <c r="G71" s="54">
        <v>0</v>
      </c>
      <c r="H71" s="40" t="s">
        <v>131</v>
      </c>
    </row>
    <row r="72" spans="1:8" x14ac:dyDescent="0.2">
      <c r="A72" s="51"/>
      <c r="B72" s="51"/>
      <c r="C72" s="55"/>
      <c r="D72" s="51"/>
      <c r="E72" s="51"/>
      <c r="F72" s="56"/>
      <c r="G72" s="56"/>
      <c r="H72" s="40" t="s">
        <v>131</v>
      </c>
    </row>
    <row r="73" spans="1:8" x14ac:dyDescent="0.2">
      <c r="A73" s="51"/>
      <c r="B73" s="51"/>
      <c r="C73" s="52" t="s">
        <v>134</v>
      </c>
      <c r="D73" s="51"/>
      <c r="E73" s="51"/>
      <c r="F73" s="51"/>
      <c r="G73" s="51"/>
      <c r="H73" s="40" t="s">
        <v>131</v>
      </c>
    </row>
    <row r="74" spans="1:8" x14ac:dyDescent="0.2">
      <c r="A74" s="51"/>
      <c r="B74" s="51"/>
      <c r="C74" s="52" t="s">
        <v>130</v>
      </c>
      <c r="D74" s="51"/>
      <c r="E74" s="51" t="s">
        <v>131</v>
      </c>
      <c r="F74" s="57" t="s">
        <v>133</v>
      </c>
      <c r="G74" s="54">
        <v>0</v>
      </c>
      <c r="H74" s="40" t="s">
        <v>131</v>
      </c>
    </row>
    <row r="75" spans="1:8" x14ac:dyDescent="0.2">
      <c r="A75" s="51"/>
      <c r="B75" s="51"/>
      <c r="C75" s="55"/>
      <c r="D75" s="51"/>
      <c r="E75" s="51"/>
      <c r="F75" s="56"/>
      <c r="G75" s="56"/>
      <c r="H75" s="40" t="s">
        <v>131</v>
      </c>
    </row>
    <row r="76" spans="1:8" x14ac:dyDescent="0.2">
      <c r="A76" s="51"/>
      <c r="B76" s="51"/>
      <c r="C76" s="52" t="s">
        <v>135</v>
      </c>
      <c r="D76" s="51"/>
      <c r="E76" s="51"/>
      <c r="F76" s="51"/>
      <c r="G76" s="51"/>
      <c r="H76" s="40" t="s">
        <v>131</v>
      </c>
    </row>
    <row r="77" spans="1:8" x14ac:dyDescent="0.2">
      <c r="A77" s="51"/>
      <c r="B77" s="51"/>
      <c r="C77" s="52" t="s">
        <v>130</v>
      </c>
      <c r="D77" s="51"/>
      <c r="E77" s="51" t="s">
        <v>131</v>
      </c>
      <c r="F77" s="57" t="s">
        <v>133</v>
      </c>
      <c r="G77" s="54">
        <v>0</v>
      </c>
      <c r="H77" s="40" t="s">
        <v>131</v>
      </c>
    </row>
    <row r="78" spans="1:8" x14ac:dyDescent="0.2">
      <c r="A78" s="51"/>
      <c r="B78" s="51"/>
      <c r="C78" s="55"/>
      <c r="D78" s="51"/>
      <c r="E78" s="51"/>
      <c r="F78" s="56"/>
      <c r="G78" s="56"/>
      <c r="H78" s="40" t="s">
        <v>131</v>
      </c>
    </row>
    <row r="79" spans="1:8" x14ac:dyDescent="0.2">
      <c r="A79" s="51"/>
      <c r="B79" s="51"/>
      <c r="C79" s="52" t="s">
        <v>136</v>
      </c>
      <c r="D79" s="51"/>
      <c r="E79" s="51"/>
      <c r="F79" s="56"/>
      <c r="G79" s="56"/>
      <c r="H79" s="40" t="s">
        <v>131</v>
      </c>
    </row>
    <row r="80" spans="1:8" x14ac:dyDescent="0.2">
      <c r="A80" s="51"/>
      <c r="B80" s="51"/>
      <c r="C80" s="52" t="s">
        <v>130</v>
      </c>
      <c r="D80" s="51"/>
      <c r="E80" s="51" t="s">
        <v>131</v>
      </c>
      <c r="F80" s="57" t="s">
        <v>133</v>
      </c>
      <c r="G80" s="54">
        <v>0</v>
      </c>
      <c r="H80" s="40" t="s">
        <v>131</v>
      </c>
    </row>
    <row r="81" spans="1:8" x14ac:dyDescent="0.2">
      <c r="A81" s="51"/>
      <c r="B81" s="51"/>
      <c r="C81" s="55"/>
      <c r="D81" s="51"/>
      <c r="E81" s="51"/>
      <c r="F81" s="56"/>
      <c r="G81" s="56"/>
      <c r="H81" s="40" t="s">
        <v>131</v>
      </c>
    </row>
    <row r="82" spans="1:8" x14ac:dyDescent="0.2">
      <c r="A82" s="51"/>
      <c r="B82" s="51"/>
      <c r="C82" s="52" t="s">
        <v>137</v>
      </c>
      <c r="D82" s="51"/>
      <c r="E82" s="51"/>
      <c r="F82" s="56"/>
      <c r="G82" s="56"/>
      <c r="H82" s="40" t="s">
        <v>131</v>
      </c>
    </row>
    <row r="83" spans="1:8" x14ac:dyDescent="0.2">
      <c r="A83" s="46">
        <v>1</v>
      </c>
      <c r="B83" s="47"/>
      <c r="C83" s="47" t="s">
        <v>967</v>
      </c>
      <c r="D83" s="47" t="s">
        <v>521</v>
      </c>
      <c r="E83" s="48">
        <v>21000</v>
      </c>
      <c r="F83" s="49">
        <v>2158.0650000000001</v>
      </c>
      <c r="G83" s="50">
        <v>6.5670600000000004E-3</v>
      </c>
      <c r="H83" s="40" t="s">
        <v>131</v>
      </c>
    </row>
    <row r="84" spans="1:8" x14ac:dyDescent="0.2">
      <c r="A84" s="46">
        <v>2</v>
      </c>
      <c r="B84" s="47"/>
      <c r="C84" s="47" t="s">
        <v>1051</v>
      </c>
      <c r="D84" s="47" t="s">
        <v>521</v>
      </c>
      <c r="E84" s="48">
        <v>-108000</v>
      </c>
      <c r="F84" s="49">
        <v>-494.58600000000001</v>
      </c>
      <c r="G84" s="50">
        <f>F84/$F$158</f>
        <v>-1.5050413094530586E-3</v>
      </c>
      <c r="H84" s="40" t="s">
        <v>131</v>
      </c>
    </row>
    <row r="85" spans="1:8" x14ac:dyDescent="0.2">
      <c r="A85" s="46">
        <v>3</v>
      </c>
      <c r="B85" s="47"/>
      <c r="C85" s="47" t="s">
        <v>1112</v>
      </c>
      <c r="D85" s="47" t="s">
        <v>521</v>
      </c>
      <c r="E85" s="48">
        <v>-252800</v>
      </c>
      <c r="F85" s="49">
        <v>-761.56</v>
      </c>
      <c r="G85" s="50">
        <f t="shared" ref="G85:G91" si="0">F85/$F$158</f>
        <v>-2.3174518883006616E-3</v>
      </c>
      <c r="H85" s="40" t="s">
        <v>131</v>
      </c>
    </row>
    <row r="86" spans="1:8" x14ac:dyDescent="0.2">
      <c r="A86" s="46">
        <v>4</v>
      </c>
      <c r="B86" s="47"/>
      <c r="C86" s="47" t="s">
        <v>976</v>
      </c>
      <c r="D86" s="47" t="s">
        <v>521</v>
      </c>
      <c r="E86" s="48">
        <v>-119900</v>
      </c>
      <c r="F86" s="49">
        <v>-888.45899999999995</v>
      </c>
      <c r="G86" s="50">
        <f t="shared" si="0"/>
        <v>-2.7036096791161796E-3</v>
      </c>
      <c r="H86" s="40" t="s">
        <v>131</v>
      </c>
    </row>
    <row r="87" spans="1:8" x14ac:dyDescent="0.2">
      <c r="A87" s="46">
        <v>5</v>
      </c>
      <c r="B87" s="47"/>
      <c r="C87" s="47" t="s">
        <v>1047</v>
      </c>
      <c r="D87" s="47" t="s">
        <v>521</v>
      </c>
      <c r="E87" s="48">
        <v>-118750</v>
      </c>
      <c r="F87" s="49">
        <v>-1553.4875</v>
      </c>
      <c r="G87" s="50">
        <f t="shared" si="0"/>
        <v>-4.7273130683419227E-3</v>
      </c>
      <c r="H87" s="40" t="s">
        <v>131</v>
      </c>
    </row>
    <row r="88" spans="1:8" x14ac:dyDescent="0.2">
      <c r="A88" s="46">
        <v>6</v>
      </c>
      <c r="B88" s="47"/>
      <c r="C88" s="47" t="s">
        <v>974</v>
      </c>
      <c r="D88" s="47" t="s">
        <v>521</v>
      </c>
      <c r="E88" s="48">
        <v>-85025</v>
      </c>
      <c r="F88" s="49">
        <v>-1568.7112500000001</v>
      </c>
      <c r="G88" s="50">
        <f t="shared" si="0"/>
        <v>-4.7736394355152477E-3</v>
      </c>
      <c r="H88" s="40" t="s">
        <v>131</v>
      </c>
    </row>
    <row r="89" spans="1:8" x14ac:dyDescent="0.2">
      <c r="A89" s="46">
        <v>7</v>
      </c>
      <c r="B89" s="47"/>
      <c r="C89" s="47" t="s">
        <v>1054</v>
      </c>
      <c r="D89" s="47" t="s">
        <v>521</v>
      </c>
      <c r="E89" s="48">
        <v>-41475</v>
      </c>
      <c r="F89" s="49">
        <v>-1705.36905</v>
      </c>
      <c r="G89" s="50">
        <f t="shared" si="0"/>
        <v>-5.1894935726298731E-3</v>
      </c>
      <c r="H89" s="40" t="s">
        <v>131</v>
      </c>
    </row>
    <row r="90" spans="1:8" x14ac:dyDescent="0.2">
      <c r="A90" s="46">
        <v>8</v>
      </c>
      <c r="B90" s="47"/>
      <c r="C90" s="47" t="s">
        <v>977</v>
      </c>
      <c r="D90" s="47" t="s">
        <v>521</v>
      </c>
      <c r="E90" s="48">
        <v>-156000</v>
      </c>
      <c r="F90" s="49">
        <v>-2074.6439999999998</v>
      </c>
      <c r="G90" s="50">
        <f t="shared" si="0"/>
        <v>-6.3132092748458928E-3</v>
      </c>
      <c r="H90" s="40" t="s">
        <v>131</v>
      </c>
    </row>
    <row r="91" spans="1:8" x14ac:dyDescent="0.2">
      <c r="A91" s="46">
        <v>9</v>
      </c>
      <c r="B91" s="47"/>
      <c r="C91" s="47" t="s">
        <v>1085</v>
      </c>
      <c r="D91" s="47" t="s">
        <v>521</v>
      </c>
      <c r="E91" s="48">
        <v>-98200</v>
      </c>
      <c r="F91" s="49">
        <v>-3010.6156000000001</v>
      </c>
      <c r="G91" s="50">
        <f t="shared" si="0"/>
        <v>-9.1614013435151933E-3</v>
      </c>
      <c r="H91" s="40" t="s">
        <v>131</v>
      </c>
    </row>
    <row r="92" spans="1:8" x14ac:dyDescent="0.2">
      <c r="A92" s="51"/>
      <c r="B92" s="51"/>
      <c r="C92" s="52" t="s">
        <v>130</v>
      </c>
      <c r="D92" s="51"/>
      <c r="E92" s="51" t="s">
        <v>131</v>
      </c>
      <c r="F92" s="53">
        <f>SUM(F84:F91)</f>
        <v>-12057.432400000002</v>
      </c>
      <c r="G92" s="54">
        <f>SUM(G84:G91)</f>
        <v>-3.6691159571718028E-2</v>
      </c>
      <c r="H92" s="40" t="s">
        <v>131</v>
      </c>
    </row>
    <row r="93" spans="1:8" x14ac:dyDescent="0.2">
      <c r="A93" s="51"/>
      <c r="B93" s="51"/>
      <c r="C93" s="55"/>
      <c r="D93" s="51"/>
      <c r="E93" s="51"/>
      <c r="F93" s="56"/>
      <c r="G93" s="56"/>
      <c r="H93" s="40" t="s">
        <v>131</v>
      </c>
    </row>
    <row r="94" spans="1:8" x14ac:dyDescent="0.2">
      <c r="A94" s="51"/>
      <c r="B94" s="51"/>
      <c r="C94" s="52" t="s">
        <v>138</v>
      </c>
      <c r="D94" s="51"/>
      <c r="E94" s="51"/>
      <c r="F94" s="53">
        <f>F83+F68</f>
        <v>222465.1949834</v>
      </c>
      <c r="G94" s="54">
        <f>G83+G68</f>
        <v>0.67696886000000001</v>
      </c>
      <c r="H94" s="40" t="s">
        <v>131</v>
      </c>
    </row>
    <row r="95" spans="1:8" x14ac:dyDescent="0.2">
      <c r="A95" s="51"/>
      <c r="B95" s="51"/>
      <c r="C95" s="55"/>
      <c r="D95" s="51"/>
      <c r="E95" s="51"/>
      <c r="F95" s="56"/>
      <c r="G95" s="56"/>
      <c r="H95" s="40" t="s">
        <v>131</v>
      </c>
    </row>
    <row r="96" spans="1:8" x14ac:dyDescent="0.2">
      <c r="A96" s="51"/>
      <c r="B96" s="51"/>
      <c r="C96" s="52" t="s">
        <v>139</v>
      </c>
      <c r="D96" s="51"/>
      <c r="E96" s="51"/>
      <c r="F96" s="56"/>
      <c r="G96" s="56"/>
      <c r="H96" s="40" t="s">
        <v>131</v>
      </c>
    </row>
    <row r="97" spans="1:8" x14ac:dyDescent="0.2">
      <c r="A97" s="51"/>
      <c r="B97" s="51"/>
      <c r="C97" s="52" t="s">
        <v>10</v>
      </c>
      <c r="D97" s="51"/>
      <c r="E97" s="51"/>
      <c r="F97" s="56"/>
      <c r="G97" s="56"/>
      <c r="H97" s="40" t="s">
        <v>131</v>
      </c>
    </row>
    <row r="98" spans="1:8" x14ac:dyDescent="0.2">
      <c r="A98" s="51"/>
      <c r="B98" s="51"/>
      <c r="C98" s="52" t="s">
        <v>130</v>
      </c>
      <c r="D98" s="51"/>
      <c r="E98" s="51" t="s">
        <v>131</v>
      </c>
      <c r="F98" s="57" t="s">
        <v>133</v>
      </c>
      <c r="G98" s="54">
        <v>0</v>
      </c>
      <c r="H98" s="40" t="s">
        <v>131</v>
      </c>
    </row>
    <row r="99" spans="1:8" x14ac:dyDescent="0.2">
      <c r="A99" s="51"/>
      <c r="B99" s="51"/>
      <c r="C99" s="55"/>
      <c r="D99" s="51"/>
      <c r="E99" s="51"/>
      <c r="F99" s="56"/>
      <c r="G99" s="56"/>
      <c r="H99" s="40" t="s">
        <v>131</v>
      </c>
    </row>
    <row r="100" spans="1:8" x14ac:dyDescent="0.2">
      <c r="A100" s="51"/>
      <c r="B100" s="51"/>
      <c r="C100" s="52" t="s">
        <v>140</v>
      </c>
      <c r="D100" s="51"/>
      <c r="E100" s="51"/>
      <c r="F100" s="51"/>
      <c r="G100" s="51"/>
      <c r="H100" s="40" t="s">
        <v>131</v>
      </c>
    </row>
    <row r="101" spans="1:8" x14ac:dyDescent="0.2">
      <c r="A101" s="51"/>
      <c r="B101" s="51"/>
      <c r="C101" s="52" t="s">
        <v>130</v>
      </c>
      <c r="D101" s="51"/>
      <c r="E101" s="51" t="s">
        <v>131</v>
      </c>
      <c r="F101" s="57" t="s">
        <v>133</v>
      </c>
      <c r="G101" s="54">
        <v>0</v>
      </c>
      <c r="H101" s="40" t="s">
        <v>131</v>
      </c>
    </row>
    <row r="102" spans="1:8" x14ac:dyDescent="0.2">
      <c r="A102" s="51"/>
      <c r="B102" s="51"/>
      <c r="C102" s="55"/>
      <c r="D102" s="51"/>
      <c r="E102" s="51"/>
      <c r="F102" s="56"/>
      <c r="G102" s="56"/>
      <c r="H102" s="40" t="s">
        <v>131</v>
      </c>
    </row>
    <row r="103" spans="1:8" x14ac:dyDescent="0.2">
      <c r="A103" s="51"/>
      <c r="B103" s="51"/>
      <c r="C103" s="52" t="s">
        <v>141</v>
      </c>
      <c r="D103" s="51"/>
      <c r="E103" s="51"/>
      <c r="F103" s="51"/>
      <c r="G103" s="51"/>
      <c r="H103" s="40" t="s">
        <v>131</v>
      </c>
    </row>
    <row r="104" spans="1:8" x14ac:dyDescent="0.2">
      <c r="A104" s="46">
        <v>1</v>
      </c>
      <c r="B104" s="47" t="s">
        <v>667</v>
      </c>
      <c r="C104" s="47" t="s">
        <v>1164</v>
      </c>
      <c r="D104" s="47" t="s">
        <v>470</v>
      </c>
      <c r="E104" s="48">
        <v>10500000</v>
      </c>
      <c r="F104" s="49">
        <v>10639.125</v>
      </c>
      <c r="G104" s="50">
        <v>3.23752E-2</v>
      </c>
      <c r="H104" s="40" t="s">
        <v>131</v>
      </c>
    </row>
    <row r="105" spans="1:8" x14ac:dyDescent="0.2">
      <c r="A105" s="46">
        <v>2</v>
      </c>
      <c r="B105" s="47" t="s">
        <v>736</v>
      </c>
      <c r="C105" s="47" t="s">
        <v>737</v>
      </c>
      <c r="D105" s="47" t="s">
        <v>470</v>
      </c>
      <c r="E105" s="48">
        <v>5500000</v>
      </c>
      <c r="F105" s="49">
        <v>5371.8720000000003</v>
      </c>
      <c r="G105" s="50">
        <v>1.6346780000000002E-2</v>
      </c>
      <c r="H105" s="40" t="s">
        <v>131</v>
      </c>
    </row>
    <row r="106" spans="1:8" x14ac:dyDescent="0.2">
      <c r="A106" s="46">
        <v>3</v>
      </c>
      <c r="B106" s="47" t="s">
        <v>738</v>
      </c>
      <c r="C106" s="47" t="s">
        <v>1171</v>
      </c>
      <c r="D106" s="47" t="s">
        <v>470</v>
      </c>
      <c r="E106" s="48">
        <v>5000000</v>
      </c>
      <c r="F106" s="49">
        <v>5065</v>
      </c>
      <c r="G106" s="50">
        <v>1.541296E-2</v>
      </c>
      <c r="H106" s="40" t="s">
        <v>131</v>
      </c>
    </row>
    <row r="107" spans="1:8" x14ac:dyDescent="0.2">
      <c r="A107" s="46">
        <v>4</v>
      </c>
      <c r="B107" s="47" t="s">
        <v>683</v>
      </c>
      <c r="C107" s="47" t="s">
        <v>1168</v>
      </c>
      <c r="D107" s="47" t="s">
        <v>470</v>
      </c>
      <c r="E107" s="48">
        <v>3000000</v>
      </c>
      <c r="F107" s="49">
        <v>3071.9009999999998</v>
      </c>
      <c r="G107" s="50">
        <v>9.3478999999999993E-3</v>
      </c>
      <c r="H107" s="40" t="s">
        <v>131</v>
      </c>
    </row>
    <row r="108" spans="1:8" x14ac:dyDescent="0.2">
      <c r="A108" s="46">
        <v>5</v>
      </c>
      <c r="B108" s="47" t="s">
        <v>618</v>
      </c>
      <c r="C108" s="47" t="s">
        <v>619</v>
      </c>
      <c r="D108" s="47" t="s">
        <v>470</v>
      </c>
      <c r="E108" s="48">
        <v>3000000</v>
      </c>
      <c r="F108" s="49">
        <v>3015.8939999999998</v>
      </c>
      <c r="G108" s="50">
        <v>9.1774600000000001E-3</v>
      </c>
      <c r="H108" s="40" t="s">
        <v>131</v>
      </c>
    </row>
    <row r="109" spans="1:8" x14ac:dyDescent="0.2">
      <c r="A109" s="46">
        <v>6</v>
      </c>
      <c r="B109" s="47" t="s">
        <v>899</v>
      </c>
      <c r="C109" s="47" t="s">
        <v>900</v>
      </c>
      <c r="D109" s="47" t="s">
        <v>470</v>
      </c>
      <c r="E109" s="48">
        <v>3000000</v>
      </c>
      <c r="F109" s="49">
        <v>3012.018</v>
      </c>
      <c r="G109" s="50">
        <v>9.1656700000000008E-3</v>
      </c>
      <c r="H109" s="40" t="s">
        <v>131</v>
      </c>
    </row>
    <row r="110" spans="1:8" x14ac:dyDescent="0.2">
      <c r="A110" s="46">
        <v>7</v>
      </c>
      <c r="B110" s="47" t="s">
        <v>611</v>
      </c>
      <c r="C110" s="47" t="s">
        <v>612</v>
      </c>
      <c r="D110" s="47" t="s">
        <v>470</v>
      </c>
      <c r="E110" s="48">
        <v>2500000</v>
      </c>
      <c r="F110" s="49">
        <v>2410.87</v>
      </c>
      <c r="G110" s="50">
        <v>7.3363600000000001E-3</v>
      </c>
      <c r="H110" s="40" t="s">
        <v>131</v>
      </c>
    </row>
    <row r="111" spans="1:8" x14ac:dyDescent="0.2">
      <c r="A111" s="46">
        <v>8</v>
      </c>
      <c r="B111" s="47" t="s">
        <v>734</v>
      </c>
      <c r="C111" s="47" t="s">
        <v>735</v>
      </c>
      <c r="D111" s="47" t="s">
        <v>470</v>
      </c>
      <c r="E111" s="48">
        <v>500000</v>
      </c>
      <c r="F111" s="49">
        <v>510.50049999999999</v>
      </c>
      <c r="G111" s="50">
        <v>1.5534699999999999E-3</v>
      </c>
      <c r="H111" s="40" t="s">
        <v>131</v>
      </c>
    </row>
    <row r="112" spans="1:8" x14ac:dyDescent="0.2">
      <c r="A112" s="51"/>
      <c r="B112" s="51"/>
      <c r="C112" s="52" t="s">
        <v>130</v>
      </c>
      <c r="D112" s="51"/>
      <c r="E112" s="51" t="s">
        <v>131</v>
      </c>
      <c r="F112" s="53">
        <v>33097.180500000002</v>
      </c>
      <c r="G112" s="54">
        <f>SUM(G104:G111)</f>
        <v>0.10071579999999999</v>
      </c>
      <c r="H112" s="40" t="s">
        <v>131</v>
      </c>
    </row>
    <row r="113" spans="1:8" x14ac:dyDescent="0.2">
      <c r="A113" s="51"/>
      <c r="B113" s="51"/>
      <c r="C113" s="55"/>
      <c r="D113" s="51"/>
      <c r="E113" s="51"/>
      <c r="F113" s="56"/>
      <c r="G113" s="56"/>
      <c r="H113" s="40" t="s">
        <v>131</v>
      </c>
    </row>
    <row r="114" spans="1:8" x14ac:dyDescent="0.2">
      <c r="A114" s="51"/>
      <c r="B114" s="51"/>
      <c r="C114" s="52" t="s">
        <v>142</v>
      </c>
      <c r="D114" s="51"/>
      <c r="E114" s="51"/>
      <c r="F114" s="56"/>
      <c r="G114" s="56"/>
      <c r="H114" s="40" t="s">
        <v>131</v>
      </c>
    </row>
    <row r="115" spans="1:8" x14ac:dyDescent="0.2">
      <c r="A115" s="51"/>
      <c r="B115" s="51"/>
      <c r="C115" s="52" t="s">
        <v>130</v>
      </c>
      <c r="D115" s="51"/>
      <c r="E115" s="51" t="s">
        <v>131</v>
      </c>
      <c r="F115" s="57" t="s">
        <v>133</v>
      </c>
      <c r="G115" s="54">
        <v>0</v>
      </c>
      <c r="H115" s="40" t="s">
        <v>131</v>
      </c>
    </row>
    <row r="116" spans="1:8" x14ac:dyDescent="0.2">
      <c r="A116" s="88"/>
      <c r="B116" s="88"/>
      <c r="C116" s="71"/>
      <c r="D116" s="88"/>
      <c r="E116" s="88"/>
      <c r="F116" s="89"/>
      <c r="G116" s="90"/>
      <c r="H116" s="40" t="s">
        <v>131</v>
      </c>
    </row>
    <row r="117" spans="1:8" x14ac:dyDescent="0.2">
      <c r="A117" s="88"/>
      <c r="B117" s="88"/>
      <c r="C117" s="71" t="s">
        <v>947</v>
      </c>
      <c r="D117" s="88"/>
      <c r="E117" s="88"/>
      <c r="F117" s="88"/>
      <c r="G117" s="88"/>
      <c r="H117" s="40" t="s">
        <v>131</v>
      </c>
    </row>
    <row r="118" spans="1:8" ht="25.5" x14ac:dyDescent="0.2">
      <c r="A118" s="91">
        <v>1</v>
      </c>
      <c r="B118" s="78" t="s">
        <v>310</v>
      </c>
      <c r="C118" s="78" t="s">
        <v>311</v>
      </c>
      <c r="D118" s="78" t="s">
        <v>240</v>
      </c>
      <c r="E118" s="92">
        <v>92400</v>
      </c>
      <c r="F118" s="93">
        <v>9.5633999999999997</v>
      </c>
      <c r="G118" s="94" t="s">
        <v>129</v>
      </c>
      <c r="H118" s="95">
        <v>9.82</v>
      </c>
    </row>
    <row r="119" spans="1:8" x14ac:dyDescent="0.2">
      <c r="A119" s="88"/>
      <c r="B119" s="88"/>
      <c r="C119" s="71" t="s">
        <v>130</v>
      </c>
      <c r="D119" s="88"/>
      <c r="E119" s="88" t="s">
        <v>131</v>
      </c>
      <c r="F119" s="96">
        <f>F118</f>
        <v>9.5633999999999997</v>
      </c>
      <c r="G119" s="90">
        <f>SUM(G118)</f>
        <v>0</v>
      </c>
      <c r="H119" s="40" t="s">
        <v>131</v>
      </c>
    </row>
    <row r="120" spans="1:8" x14ac:dyDescent="0.2">
      <c r="A120" s="51"/>
      <c r="B120" s="51"/>
      <c r="C120" s="55"/>
      <c r="D120" s="51"/>
      <c r="E120" s="51"/>
      <c r="F120" s="56"/>
      <c r="G120" s="56"/>
      <c r="H120" s="40" t="s">
        <v>131</v>
      </c>
    </row>
    <row r="121" spans="1:8" x14ac:dyDescent="0.2">
      <c r="A121" s="51"/>
      <c r="B121" s="51"/>
      <c r="C121" s="55"/>
      <c r="D121" s="51"/>
      <c r="E121" s="51"/>
      <c r="F121" s="56"/>
      <c r="G121" s="56"/>
      <c r="H121" s="40" t="s">
        <v>131</v>
      </c>
    </row>
    <row r="122" spans="1:8" x14ac:dyDescent="0.2">
      <c r="A122" s="51"/>
      <c r="B122" s="51"/>
      <c r="C122" s="52" t="s">
        <v>143</v>
      </c>
      <c r="D122" s="51"/>
      <c r="E122" s="51"/>
      <c r="F122" s="53">
        <f>F119+F112</f>
        <v>33106.743900000001</v>
      </c>
      <c r="G122" s="54">
        <f>G119+G112</f>
        <v>0.10071579999999999</v>
      </c>
      <c r="H122" s="40" t="s">
        <v>131</v>
      </c>
    </row>
    <row r="123" spans="1:8" x14ac:dyDescent="0.2">
      <c r="A123" s="51"/>
      <c r="B123" s="51"/>
      <c r="C123" s="55"/>
      <c r="D123" s="51"/>
      <c r="E123" s="51"/>
      <c r="F123" s="56"/>
      <c r="G123" s="56"/>
      <c r="H123" s="40" t="s">
        <v>131</v>
      </c>
    </row>
    <row r="124" spans="1:8" x14ac:dyDescent="0.2">
      <c r="A124" s="51"/>
      <c r="B124" s="51"/>
      <c r="C124" s="52" t="s">
        <v>144</v>
      </c>
      <c r="D124" s="51"/>
      <c r="E124" s="51"/>
      <c r="F124" s="56"/>
      <c r="G124" s="56"/>
      <c r="H124" s="40" t="s">
        <v>131</v>
      </c>
    </row>
    <row r="125" spans="1:8" x14ac:dyDescent="0.2">
      <c r="A125" s="51"/>
      <c r="B125" s="51"/>
      <c r="C125" s="52" t="s">
        <v>145</v>
      </c>
      <c r="D125" s="51"/>
      <c r="E125" s="51"/>
      <c r="F125" s="56"/>
      <c r="G125" s="56"/>
      <c r="H125" s="40" t="s">
        <v>131</v>
      </c>
    </row>
    <row r="126" spans="1:8" x14ac:dyDescent="0.2">
      <c r="A126" s="51"/>
      <c r="B126" s="51"/>
      <c r="C126" s="52" t="s">
        <v>130</v>
      </c>
      <c r="D126" s="51"/>
      <c r="E126" s="51" t="s">
        <v>131</v>
      </c>
      <c r="F126" s="57" t="s">
        <v>133</v>
      </c>
      <c r="G126" s="54">
        <v>0</v>
      </c>
      <c r="H126" s="40" t="s">
        <v>131</v>
      </c>
    </row>
    <row r="127" spans="1:8" x14ac:dyDescent="0.2">
      <c r="A127" s="51"/>
      <c r="B127" s="51"/>
      <c r="C127" s="55"/>
      <c r="D127" s="51"/>
      <c r="E127" s="51"/>
      <c r="F127" s="56"/>
      <c r="G127" s="56"/>
      <c r="H127" s="40" t="s">
        <v>131</v>
      </c>
    </row>
    <row r="128" spans="1:8" x14ac:dyDescent="0.2">
      <c r="A128" s="51"/>
      <c r="B128" s="51"/>
      <c r="C128" s="52" t="s">
        <v>146</v>
      </c>
      <c r="D128" s="51"/>
      <c r="E128" s="51"/>
      <c r="F128" s="56"/>
      <c r="G128" s="56"/>
      <c r="H128" s="40" t="s">
        <v>131</v>
      </c>
    </row>
    <row r="129" spans="1:8" x14ac:dyDescent="0.2">
      <c r="A129" s="51"/>
      <c r="B129" s="51"/>
      <c r="C129" s="52" t="s">
        <v>130</v>
      </c>
      <c r="D129" s="51"/>
      <c r="E129" s="51" t="s">
        <v>131</v>
      </c>
      <c r="F129" s="57" t="s">
        <v>133</v>
      </c>
      <c r="G129" s="54">
        <v>0</v>
      </c>
      <c r="H129" s="40" t="s">
        <v>131</v>
      </c>
    </row>
    <row r="130" spans="1:8" x14ac:dyDescent="0.2">
      <c r="A130" s="51"/>
      <c r="B130" s="51"/>
      <c r="C130" s="55"/>
      <c r="D130" s="51"/>
      <c r="E130" s="51"/>
      <c r="F130" s="56"/>
      <c r="G130" s="56"/>
      <c r="H130" s="40" t="s">
        <v>131</v>
      </c>
    </row>
    <row r="131" spans="1:8" x14ac:dyDescent="0.2">
      <c r="A131" s="51"/>
      <c r="B131" s="51"/>
      <c r="C131" s="52" t="s">
        <v>147</v>
      </c>
      <c r="D131" s="51"/>
      <c r="E131" s="51"/>
      <c r="F131" s="56"/>
      <c r="G131" s="56"/>
      <c r="H131" s="40" t="s">
        <v>131</v>
      </c>
    </row>
    <row r="132" spans="1:8" x14ac:dyDescent="0.2">
      <c r="A132" s="51"/>
      <c r="B132" s="51"/>
      <c r="C132" s="52" t="s">
        <v>130</v>
      </c>
      <c r="D132" s="51"/>
      <c r="E132" s="51" t="s">
        <v>131</v>
      </c>
      <c r="F132" s="57" t="s">
        <v>133</v>
      </c>
      <c r="G132" s="54">
        <v>0</v>
      </c>
      <c r="H132" s="40" t="s">
        <v>131</v>
      </c>
    </row>
    <row r="133" spans="1:8" x14ac:dyDescent="0.2">
      <c r="A133" s="51"/>
      <c r="B133" s="51"/>
      <c r="C133" s="55"/>
      <c r="D133" s="51"/>
      <c r="E133" s="51"/>
      <c r="F133" s="56"/>
      <c r="G133" s="56"/>
      <c r="H133" s="40" t="s">
        <v>131</v>
      </c>
    </row>
    <row r="134" spans="1:8" x14ac:dyDescent="0.2">
      <c r="A134" s="51"/>
      <c r="B134" s="51"/>
      <c r="C134" s="52" t="s">
        <v>148</v>
      </c>
      <c r="D134" s="51"/>
      <c r="E134" s="51"/>
      <c r="F134" s="56"/>
      <c r="G134" s="56"/>
      <c r="H134" s="40" t="s">
        <v>131</v>
      </c>
    </row>
    <row r="135" spans="1:8" x14ac:dyDescent="0.2">
      <c r="A135" s="46">
        <v>1</v>
      </c>
      <c r="B135" s="47"/>
      <c r="C135" s="47" t="s">
        <v>149</v>
      </c>
      <c r="D135" s="47"/>
      <c r="E135" s="58"/>
      <c r="F135" s="49">
        <v>3064.7977930120001</v>
      </c>
      <c r="G135" s="50">
        <v>9.3262799999999993E-3</v>
      </c>
      <c r="H135" s="40">
        <v>5.32</v>
      </c>
    </row>
    <row r="136" spans="1:8" x14ac:dyDescent="0.2">
      <c r="A136" s="51"/>
      <c r="B136" s="51"/>
      <c r="C136" s="52" t="s">
        <v>130</v>
      </c>
      <c r="D136" s="51"/>
      <c r="E136" s="51" t="s">
        <v>131</v>
      </c>
      <c r="F136" s="53">
        <v>3064.7977930120001</v>
      </c>
      <c r="G136" s="54">
        <v>9.3262799999999993E-3</v>
      </c>
      <c r="H136" s="40" t="s">
        <v>131</v>
      </c>
    </row>
    <row r="137" spans="1:8" x14ac:dyDescent="0.2">
      <c r="A137" s="51"/>
      <c r="B137" s="51"/>
      <c r="C137" s="55"/>
      <c r="D137" s="51"/>
      <c r="E137" s="51"/>
      <c r="F137" s="56"/>
      <c r="G137" s="56"/>
      <c r="H137" s="40" t="s">
        <v>131</v>
      </c>
    </row>
    <row r="138" spans="1:8" x14ac:dyDescent="0.2">
      <c r="A138" s="51"/>
      <c r="B138" s="51"/>
      <c r="C138" s="52" t="s">
        <v>150</v>
      </c>
      <c r="D138" s="51"/>
      <c r="E138" s="51"/>
      <c r="F138" s="53">
        <v>3064.7977930120001</v>
      </c>
      <c r="G138" s="54">
        <v>9.3262799999999993E-3</v>
      </c>
      <c r="H138" s="40" t="s">
        <v>131</v>
      </c>
    </row>
    <row r="139" spans="1:8" x14ac:dyDescent="0.2">
      <c r="A139" s="51"/>
      <c r="B139" s="51"/>
      <c r="C139" s="56"/>
      <c r="D139" s="51"/>
      <c r="E139" s="51"/>
      <c r="F139" s="51"/>
      <c r="G139" s="51"/>
      <c r="H139" s="40" t="s">
        <v>131</v>
      </c>
    </row>
    <row r="140" spans="1:8" x14ac:dyDescent="0.2">
      <c r="A140" s="51"/>
      <c r="B140" s="51"/>
      <c r="C140" s="52" t="s">
        <v>151</v>
      </c>
      <c r="D140" s="51"/>
      <c r="E140" s="51"/>
      <c r="F140" s="51"/>
      <c r="G140" s="51"/>
      <c r="H140" s="40" t="s">
        <v>131</v>
      </c>
    </row>
    <row r="141" spans="1:8" x14ac:dyDescent="0.2">
      <c r="A141" s="51"/>
      <c r="B141" s="51"/>
      <c r="C141" s="52" t="s">
        <v>152</v>
      </c>
      <c r="D141" s="51"/>
      <c r="E141" s="51"/>
      <c r="F141" s="51"/>
      <c r="G141" s="51"/>
      <c r="H141" s="40" t="s">
        <v>131</v>
      </c>
    </row>
    <row r="142" spans="1:8" x14ac:dyDescent="0.2">
      <c r="A142" s="46">
        <v>1</v>
      </c>
      <c r="B142" s="47" t="s">
        <v>901</v>
      </c>
      <c r="C142" s="47" t="s">
        <v>902</v>
      </c>
      <c r="D142" s="47"/>
      <c r="E142" s="97">
        <v>18305094</v>
      </c>
      <c r="F142" s="49">
        <v>24289.0292286</v>
      </c>
      <c r="G142" s="50">
        <v>7.3912309999999995E-2</v>
      </c>
      <c r="H142" s="40" t="s">
        <v>131</v>
      </c>
    </row>
    <row r="143" spans="1:8" x14ac:dyDescent="0.2">
      <c r="A143" s="46">
        <v>2</v>
      </c>
      <c r="B143" s="47" t="s">
        <v>903</v>
      </c>
      <c r="C143" s="47" t="s">
        <v>904</v>
      </c>
      <c r="D143" s="47"/>
      <c r="E143" s="97">
        <v>11765863</v>
      </c>
      <c r="F143" s="49">
        <v>15136.7827495</v>
      </c>
      <c r="G143" s="50">
        <v>4.606172E-2</v>
      </c>
      <c r="H143" s="40" t="s">
        <v>131</v>
      </c>
    </row>
    <row r="144" spans="1:8" x14ac:dyDescent="0.2">
      <c r="A144" s="46">
        <v>3</v>
      </c>
      <c r="B144" s="47" t="s">
        <v>905</v>
      </c>
      <c r="C144" s="47" t="s">
        <v>906</v>
      </c>
      <c r="D144" s="47"/>
      <c r="E144" s="97">
        <v>9634530</v>
      </c>
      <c r="F144" s="49">
        <v>12519.108281999999</v>
      </c>
      <c r="G144" s="50">
        <v>3.8096049999999999E-2</v>
      </c>
      <c r="H144" s="40" t="s">
        <v>131</v>
      </c>
    </row>
    <row r="145" spans="1:10" x14ac:dyDescent="0.2">
      <c r="A145" s="46">
        <v>4</v>
      </c>
      <c r="B145" s="47" t="s">
        <v>907</v>
      </c>
      <c r="C145" s="47" t="s">
        <v>908</v>
      </c>
      <c r="D145" s="47"/>
      <c r="E145" s="97">
        <v>8075712</v>
      </c>
      <c r="F145" s="49">
        <v>10725.353107200001</v>
      </c>
      <c r="G145" s="50">
        <v>3.2637600000000003E-2</v>
      </c>
      <c r="H145" s="40" t="s">
        <v>131</v>
      </c>
    </row>
    <row r="146" spans="1:10" x14ac:dyDescent="0.2">
      <c r="A146" s="46">
        <v>5</v>
      </c>
      <c r="B146" s="47" t="s">
        <v>909</v>
      </c>
      <c r="C146" s="47" t="s">
        <v>910</v>
      </c>
      <c r="D146" s="47"/>
      <c r="E146" s="97">
        <v>4448000</v>
      </c>
      <c r="F146" s="49">
        <v>6720.9279999999999</v>
      </c>
      <c r="G146" s="50">
        <v>2.0452000000000001E-2</v>
      </c>
      <c r="H146" s="40" t="s">
        <v>131</v>
      </c>
    </row>
    <row r="147" spans="1:10" x14ac:dyDescent="0.2">
      <c r="A147" s="51"/>
      <c r="B147" s="51"/>
      <c r="C147" s="52" t="s">
        <v>130</v>
      </c>
      <c r="D147" s="51"/>
      <c r="E147" s="51" t="s">
        <v>131</v>
      </c>
      <c r="F147" s="53">
        <v>69391.201367300004</v>
      </c>
      <c r="G147" s="54">
        <v>0.21115967999999999</v>
      </c>
      <c r="H147" s="40" t="s">
        <v>131</v>
      </c>
    </row>
    <row r="148" spans="1:10" x14ac:dyDescent="0.2">
      <c r="A148" s="51"/>
      <c r="B148" s="51"/>
      <c r="C148" s="55"/>
      <c r="D148" s="51"/>
      <c r="E148" s="51"/>
      <c r="F148" s="56"/>
      <c r="G148" s="56"/>
      <c r="H148" s="40" t="s">
        <v>131</v>
      </c>
    </row>
    <row r="149" spans="1:10" x14ac:dyDescent="0.2">
      <c r="A149" s="51"/>
      <c r="B149" s="51"/>
      <c r="C149" s="52" t="s">
        <v>153</v>
      </c>
      <c r="D149" s="51"/>
      <c r="E149" s="51"/>
      <c r="F149" s="51"/>
      <c r="G149" s="51"/>
      <c r="H149" s="40" t="s">
        <v>131</v>
      </c>
    </row>
    <row r="150" spans="1:10" x14ac:dyDescent="0.2">
      <c r="A150" s="51"/>
      <c r="B150" s="51"/>
      <c r="C150" s="52" t="s">
        <v>154</v>
      </c>
      <c r="D150" s="51"/>
      <c r="E150" s="51"/>
      <c r="F150" s="51"/>
      <c r="G150" s="51"/>
      <c r="H150" s="40" t="s">
        <v>131</v>
      </c>
    </row>
    <row r="151" spans="1:10" x14ac:dyDescent="0.2">
      <c r="A151" s="51"/>
      <c r="B151" s="51"/>
      <c r="C151" s="52" t="s">
        <v>130</v>
      </c>
      <c r="D151" s="51"/>
      <c r="E151" s="51" t="s">
        <v>131</v>
      </c>
      <c r="F151" s="57" t="s">
        <v>133</v>
      </c>
      <c r="G151" s="54">
        <v>0</v>
      </c>
      <c r="H151" s="40" t="s">
        <v>131</v>
      </c>
    </row>
    <row r="152" spans="1:10" x14ac:dyDescent="0.2">
      <c r="A152" s="51"/>
      <c r="B152" s="51"/>
      <c r="C152" s="55"/>
      <c r="D152" s="51"/>
      <c r="E152" s="51"/>
      <c r="F152" s="56"/>
      <c r="G152" s="56"/>
      <c r="H152" s="40" t="s">
        <v>131</v>
      </c>
    </row>
    <row r="153" spans="1:10" x14ac:dyDescent="0.2">
      <c r="A153" s="51"/>
      <c r="B153" s="51"/>
      <c r="C153" s="52" t="s">
        <v>155</v>
      </c>
      <c r="D153" s="51"/>
      <c r="E153" s="51"/>
      <c r="F153" s="56"/>
      <c r="G153" s="56"/>
      <c r="H153" s="40" t="s">
        <v>131</v>
      </c>
    </row>
    <row r="154" spans="1:10" x14ac:dyDescent="0.2">
      <c r="A154" s="51"/>
      <c r="B154" s="51"/>
      <c r="C154" s="52" t="s">
        <v>130</v>
      </c>
      <c r="D154" s="51"/>
      <c r="E154" s="51" t="s">
        <v>131</v>
      </c>
      <c r="F154" s="57" t="s">
        <v>133</v>
      </c>
      <c r="G154" s="54">
        <v>0</v>
      </c>
      <c r="H154" s="40" t="s">
        <v>131</v>
      </c>
    </row>
    <row r="155" spans="1:10" x14ac:dyDescent="0.2">
      <c r="A155" s="51"/>
      <c r="B155" s="51"/>
      <c r="C155" s="55"/>
      <c r="D155" s="51"/>
      <c r="E155" s="51"/>
      <c r="F155" s="56"/>
      <c r="G155" s="56"/>
      <c r="H155" s="40" t="s">
        <v>131</v>
      </c>
    </row>
    <row r="156" spans="1:10" x14ac:dyDescent="0.2">
      <c r="A156" s="58"/>
      <c r="B156" s="47"/>
      <c r="C156" s="47" t="s">
        <v>641</v>
      </c>
      <c r="D156" s="47"/>
      <c r="E156" s="58"/>
      <c r="F156" s="49">
        <v>24.9997343</v>
      </c>
      <c r="G156" s="50">
        <v>7.6080000000000003E-5</v>
      </c>
      <c r="H156" s="40" t="s">
        <v>131</v>
      </c>
    </row>
    <row r="157" spans="1:10" x14ac:dyDescent="0.2">
      <c r="A157" s="58"/>
      <c r="B157" s="47"/>
      <c r="C157" s="78" t="s">
        <v>984</v>
      </c>
      <c r="D157" s="47"/>
      <c r="E157" s="58"/>
      <c r="F157" s="49">
        <f>12624.04605459+F92</f>
        <v>566.61365458999899</v>
      </c>
      <c r="G157" s="50">
        <f>F157/F158</f>
        <v>1.724223808717018E-3</v>
      </c>
      <c r="H157" s="40" t="s">
        <v>131</v>
      </c>
    </row>
    <row r="158" spans="1:10" x14ac:dyDescent="0.2">
      <c r="A158" s="55"/>
      <c r="B158" s="55"/>
      <c r="C158" s="52" t="s">
        <v>157</v>
      </c>
      <c r="D158" s="56"/>
      <c r="E158" s="56"/>
      <c r="F158" s="53">
        <v>328619.55143260199</v>
      </c>
      <c r="G158" s="59">
        <v>1.00000003</v>
      </c>
      <c r="H158" s="40" t="s">
        <v>131</v>
      </c>
    </row>
    <row r="159" spans="1:10" x14ac:dyDescent="0.2">
      <c r="A159" s="60"/>
      <c r="B159" s="60"/>
      <c r="C159" s="61"/>
      <c r="D159" s="62"/>
      <c r="E159" s="62"/>
      <c r="F159" s="63"/>
      <c r="G159" s="64"/>
      <c r="H159" s="65"/>
    </row>
    <row r="160" spans="1:10" x14ac:dyDescent="0.2">
      <c r="A160" s="60"/>
      <c r="B160" s="259" t="s">
        <v>933</v>
      </c>
      <c r="C160" s="259"/>
      <c r="D160" s="259"/>
      <c r="E160" s="259"/>
      <c r="F160" s="259"/>
      <c r="G160" s="259"/>
      <c r="H160" s="259"/>
      <c r="J160" s="67"/>
    </row>
    <row r="161" spans="1:17" x14ac:dyDescent="0.2">
      <c r="A161" s="60"/>
      <c r="B161" s="259" t="s">
        <v>934</v>
      </c>
      <c r="C161" s="259"/>
      <c r="D161" s="259"/>
      <c r="E161" s="259"/>
      <c r="F161" s="259"/>
      <c r="G161" s="259"/>
      <c r="H161" s="259"/>
      <c r="J161" s="67"/>
    </row>
    <row r="162" spans="1:17" x14ac:dyDescent="0.2">
      <c r="A162" s="60"/>
      <c r="B162" s="259" t="s">
        <v>935</v>
      </c>
      <c r="C162" s="259"/>
      <c r="D162" s="259"/>
      <c r="E162" s="259"/>
      <c r="F162" s="259"/>
      <c r="G162" s="259"/>
      <c r="H162" s="259"/>
      <c r="J162" s="67"/>
    </row>
    <row r="163" spans="1:17" s="69" customFormat="1" ht="52.5" customHeight="1" x14ac:dyDescent="0.25">
      <c r="A163" s="68"/>
      <c r="B163" s="263" t="s">
        <v>936</v>
      </c>
      <c r="C163" s="263"/>
      <c r="D163" s="263"/>
      <c r="E163" s="263"/>
      <c r="F163" s="263"/>
      <c r="G163" s="263"/>
      <c r="H163" s="263"/>
      <c r="I163"/>
      <c r="J163" s="67"/>
      <c r="K163"/>
      <c r="L163"/>
      <c r="M163"/>
      <c r="N163"/>
      <c r="O163"/>
      <c r="P163"/>
      <c r="Q163"/>
    </row>
    <row r="164" spans="1:17" x14ac:dyDescent="0.2">
      <c r="A164" s="60"/>
      <c r="B164" s="259" t="s">
        <v>937</v>
      </c>
      <c r="C164" s="259"/>
      <c r="D164" s="259"/>
      <c r="E164" s="259"/>
      <c r="F164" s="259"/>
      <c r="G164" s="259"/>
      <c r="H164" s="259"/>
      <c r="J164" s="67"/>
    </row>
    <row r="165" spans="1:17" x14ac:dyDescent="0.2">
      <c r="A165" s="60"/>
      <c r="B165" s="60"/>
      <c r="C165" s="60"/>
      <c r="D165" s="62"/>
      <c r="E165" s="62"/>
      <c r="F165" s="62"/>
      <c r="G165" s="62"/>
    </row>
    <row r="166" spans="1:17" x14ac:dyDescent="0.2">
      <c r="A166" s="60"/>
      <c r="B166" s="260" t="s">
        <v>158</v>
      </c>
      <c r="C166" s="261"/>
      <c r="D166" s="262"/>
      <c r="E166" s="70"/>
      <c r="F166" s="62"/>
      <c r="G166" s="62"/>
    </row>
    <row r="167" spans="1:17" ht="27.75" customHeight="1" x14ac:dyDescent="0.2">
      <c r="A167" s="60"/>
      <c r="B167" s="254" t="s">
        <v>159</v>
      </c>
      <c r="C167" s="255"/>
      <c r="D167" s="71" t="s">
        <v>160</v>
      </c>
      <c r="E167" s="70"/>
      <c r="F167" s="62"/>
      <c r="G167" s="62"/>
    </row>
    <row r="168" spans="1:17" ht="12.75" customHeight="1" x14ac:dyDescent="0.2">
      <c r="A168" s="60"/>
      <c r="B168" s="254" t="s">
        <v>939</v>
      </c>
      <c r="C168" s="255"/>
      <c r="D168" s="71" t="s">
        <v>160</v>
      </c>
      <c r="E168" s="70"/>
      <c r="F168" s="62"/>
      <c r="G168" s="62"/>
    </row>
    <row r="169" spans="1:17" x14ac:dyDescent="0.2">
      <c r="A169" s="60"/>
      <c r="B169" s="254" t="s">
        <v>161</v>
      </c>
      <c r="C169" s="255"/>
      <c r="D169" s="72" t="s">
        <v>131</v>
      </c>
      <c r="E169" s="70"/>
      <c r="F169" s="62"/>
      <c r="G169" s="62"/>
    </row>
    <row r="170" spans="1:17" x14ac:dyDescent="0.2">
      <c r="A170" s="73"/>
      <c r="B170" s="74" t="s">
        <v>131</v>
      </c>
      <c r="C170" s="74" t="s">
        <v>940</v>
      </c>
      <c r="D170" s="74" t="s">
        <v>162</v>
      </c>
      <c r="E170" s="73"/>
      <c r="F170" s="73"/>
      <c r="G170" s="73"/>
      <c r="H170" s="73"/>
      <c r="J170" s="67"/>
    </row>
    <row r="171" spans="1:17" x14ac:dyDescent="0.2">
      <c r="A171" s="73"/>
      <c r="B171" s="75" t="s">
        <v>163</v>
      </c>
      <c r="C171" s="76">
        <v>46142</v>
      </c>
      <c r="D171" s="76">
        <v>46173</v>
      </c>
      <c r="E171" s="73"/>
      <c r="F171" s="73"/>
      <c r="G171" s="73"/>
      <c r="J171" s="67"/>
    </row>
    <row r="172" spans="1:17" x14ac:dyDescent="0.2">
      <c r="A172" s="77"/>
      <c r="B172" s="78" t="s">
        <v>164</v>
      </c>
      <c r="C172" s="79">
        <v>13.5306</v>
      </c>
      <c r="D172" s="79">
        <v>13.503</v>
      </c>
      <c r="E172" s="77"/>
      <c r="F172" s="80"/>
      <c r="G172" s="81"/>
    </row>
    <row r="173" spans="1:17" x14ac:dyDescent="0.2">
      <c r="A173" s="77"/>
      <c r="B173" s="78" t="s">
        <v>941</v>
      </c>
      <c r="C173" s="79">
        <v>13.5306</v>
      </c>
      <c r="D173" s="79">
        <v>13.503</v>
      </c>
      <c r="E173" s="77"/>
      <c r="F173" s="80"/>
      <c r="G173" s="81"/>
    </row>
    <row r="174" spans="1:17" x14ac:dyDescent="0.2">
      <c r="A174" s="77"/>
      <c r="B174" s="78" t="s">
        <v>165</v>
      </c>
      <c r="C174" s="79">
        <v>13.071400000000001</v>
      </c>
      <c r="D174" s="79">
        <v>13.0296</v>
      </c>
      <c r="E174" s="77"/>
      <c r="F174" s="80"/>
      <c r="G174" s="81"/>
    </row>
    <row r="175" spans="1:17" x14ac:dyDescent="0.2">
      <c r="A175" s="77"/>
      <c r="B175" s="78" t="s">
        <v>942</v>
      </c>
      <c r="C175" s="79">
        <v>13.071400000000001</v>
      </c>
      <c r="D175" s="79">
        <v>13.0296</v>
      </c>
      <c r="E175" s="77"/>
      <c r="F175" s="80"/>
      <c r="G175" s="81"/>
    </row>
    <row r="176" spans="1:17" x14ac:dyDescent="0.2">
      <c r="A176" s="77"/>
      <c r="B176" s="77"/>
      <c r="C176" s="77"/>
      <c r="D176" s="77"/>
      <c r="E176" s="77"/>
      <c r="F176" s="77"/>
      <c r="G176" s="77"/>
    </row>
    <row r="177" spans="1:7" x14ac:dyDescent="0.2">
      <c r="A177" s="73"/>
      <c r="B177" s="254" t="s">
        <v>943</v>
      </c>
      <c r="C177" s="255"/>
      <c r="D177" s="71" t="s">
        <v>160</v>
      </c>
      <c r="E177" s="73"/>
      <c r="F177" s="73"/>
      <c r="G177" s="73"/>
    </row>
    <row r="178" spans="1:7" x14ac:dyDescent="0.2">
      <c r="A178" s="73"/>
      <c r="B178" s="82"/>
      <c r="C178" s="82"/>
      <c r="D178" s="82"/>
      <c r="E178" s="73"/>
      <c r="F178" s="73"/>
      <c r="G178" s="73"/>
    </row>
    <row r="179" spans="1:7" x14ac:dyDescent="0.2">
      <c r="A179" s="73"/>
      <c r="B179" s="254" t="s">
        <v>167</v>
      </c>
      <c r="C179" s="255"/>
      <c r="D179" s="71" t="s">
        <v>1057</v>
      </c>
      <c r="E179" s="83"/>
      <c r="F179" s="73"/>
      <c r="G179" s="73"/>
    </row>
    <row r="180" spans="1:7" x14ac:dyDescent="0.2">
      <c r="A180" s="73"/>
      <c r="B180" s="254" t="s">
        <v>168</v>
      </c>
      <c r="C180" s="255"/>
      <c r="D180" s="71" t="s">
        <v>160</v>
      </c>
      <c r="E180" s="83"/>
      <c r="F180" s="73"/>
      <c r="G180" s="73"/>
    </row>
    <row r="181" spans="1:7" x14ac:dyDescent="0.2">
      <c r="A181" s="73"/>
      <c r="B181" s="254" t="s">
        <v>169</v>
      </c>
      <c r="C181" s="255"/>
      <c r="D181" s="71" t="s">
        <v>160</v>
      </c>
      <c r="E181" s="83"/>
      <c r="F181" s="73"/>
      <c r="G181" s="73"/>
    </row>
    <row r="182" spans="1:7" x14ac:dyDescent="0.2">
      <c r="A182" s="73"/>
      <c r="B182" s="254" t="s">
        <v>170</v>
      </c>
      <c r="C182" s="255"/>
      <c r="D182" s="84">
        <v>1.0809003829015331</v>
      </c>
      <c r="E182" s="73"/>
      <c r="F182" s="66"/>
      <c r="G182" s="85"/>
    </row>
    <row r="184" spans="1:7" x14ac:dyDescent="0.2">
      <c r="B184" s="270" t="s">
        <v>1016</v>
      </c>
      <c r="C184" s="271"/>
      <c r="D184" s="272"/>
    </row>
    <row r="185" spans="1:7" x14ac:dyDescent="0.2">
      <c r="B185" s="269" t="s">
        <v>1017</v>
      </c>
      <c r="C185" s="269"/>
      <c r="D185" s="98" t="s">
        <v>898</v>
      </c>
    </row>
    <row r="186" spans="1:7" x14ac:dyDescent="0.2">
      <c r="B186" s="269" t="s">
        <v>1018</v>
      </c>
      <c r="C186" s="269"/>
      <c r="D186" s="99"/>
    </row>
    <row r="187" spans="1:7" x14ac:dyDescent="0.2">
      <c r="B187" s="266"/>
      <c r="C187" s="268"/>
      <c r="D187" s="100"/>
    </row>
    <row r="188" spans="1:7" x14ac:dyDescent="0.2">
      <c r="B188" s="269" t="s">
        <v>1019</v>
      </c>
      <c r="C188" s="269"/>
      <c r="D188" s="101">
        <v>6.4394457291840812</v>
      </c>
    </row>
    <row r="189" spans="1:7" x14ac:dyDescent="0.2">
      <c r="B189" s="266"/>
      <c r="C189" s="268"/>
      <c r="D189" s="100"/>
    </row>
    <row r="190" spans="1:7" x14ac:dyDescent="0.2">
      <c r="B190" s="269" t="s">
        <v>1020</v>
      </c>
      <c r="C190" s="269"/>
      <c r="D190" s="101">
        <v>2.6593300203253696</v>
      </c>
    </row>
    <row r="191" spans="1:7" x14ac:dyDescent="0.2">
      <c r="B191" s="269" t="s">
        <v>1021</v>
      </c>
      <c r="C191" s="269"/>
      <c r="D191" s="101">
        <v>3.1562160286152361</v>
      </c>
    </row>
    <row r="192" spans="1:7" x14ac:dyDescent="0.2">
      <c r="B192" s="266"/>
      <c r="C192" s="268"/>
      <c r="D192" s="100"/>
    </row>
    <row r="193" spans="2:8" x14ac:dyDescent="0.2">
      <c r="B193" s="269" t="s">
        <v>1022</v>
      </c>
      <c r="C193" s="269"/>
      <c r="D193" s="102" t="s">
        <v>1174</v>
      </c>
    </row>
    <row r="194" spans="2:8" x14ac:dyDescent="0.2">
      <c r="B194" s="266" t="s">
        <v>1023</v>
      </c>
      <c r="C194" s="267"/>
      <c r="D194" s="268"/>
    </row>
    <row r="196" spans="2:8" x14ac:dyDescent="0.2">
      <c r="B196" s="256" t="s">
        <v>944</v>
      </c>
      <c r="C196" s="256"/>
    </row>
    <row r="198" spans="2:8" ht="153.75" customHeight="1" x14ac:dyDescent="0.2"/>
    <row r="201" spans="2:8" x14ac:dyDescent="0.2">
      <c r="B201" s="86" t="s">
        <v>945</v>
      </c>
      <c r="C201" s="87"/>
      <c r="D201" s="86"/>
    </row>
    <row r="202" spans="2:8" x14ac:dyDescent="0.2">
      <c r="B202" s="86" t="s">
        <v>1113</v>
      </c>
      <c r="D202" s="86"/>
    </row>
    <row r="203" spans="2:8" ht="165" customHeight="1" x14ac:dyDescent="0.2"/>
    <row r="205" spans="2:8" ht="12.75" customHeight="1" x14ac:dyDescent="0.2"/>
    <row r="208" spans="2:8" ht="13.5" x14ac:dyDescent="0.25">
      <c r="B208" s="103" t="s">
        <v>1057</v>
      </c>
      <c r="C208" s="104"/>
      <c r="D208" s="104"/>
      <c r="E208" s="104"/>
      <c r="F208" s="104"/>
      <c r="G208" s="104"/>
      <c r="H208" s="104"/>
    </row>
    <row r="209" spans="2:8" ht="13.5" x14ac:dyDescent="0.25">
      <c r="B209" s="265" t="s">
        <v>1176</v>
      </c>
      <c r="C209" s="265"/>
      <c r="D209" s="265"/>
      <c r="E209" s="265"/>
      <c r="F209" s="265"/>
      <c r="G209" s="265"/>
      <c r="H209" s="104"/>
    </row>
    <row r="210" spans="2:8" ht="13.5" x14ac:dyDescent="0.25">
      <c r="B210" s="265" t="s">
        <v>1177</v>
      </c>
      <c r="C210" s="265"/>
      <c r="D210" s="265"/>
      <c r="E210" s="265"/>
      <c r="F210" s="265"/>
      <c r="G210" s="265"/>
      <c r="H210" s="104"/>
    </row>
    <row r="211" spans="2:8" ht="13.5" x14ac:dyDescent="0.25">
      <c r="B211" s="103"/>
      <c r="C211" s="103"/>
      <c r="D211" s="103"/>
      <c r="E211" s="103"/>
      <c r="F211" s="103"/>
      <c r="G211" s="103"/>
      <c r="H211" s="104"/>
    </row>
    <row r="212" spans="2:8" ht="13.5" x14ac:dyDescent="0.25">
      <c r="B212" s="265" t="s">
        <v>1178</v>
      </c>
      <c r="C212" s="265"/>
      <c r="D212" s="265"/>
      <c r="E212" s="265"/>
      <c r="F212" s="265"/>
      <c r="G212" s="265"/>
      <c r="H212" s="104"/>
    </row>
    <row r="213" spans="2:8" ht="13.5" x14ac:dyDescent="0.25">
      <c r="B213" s="103" t="s">
        <v>1179</v>
      </c>
      <c r="C213" s="104"/>
      <c r="D213" s="104"/>
      <c r="E213" s="104"/>
      <c r="F213" s="104"/>
      <c r="G213" s="104"/>
      <c r="H213" s="104"/>
    </row>
    <row r="214" spans="2:8" ht="13.5" x14ac:dyDescent="0.25">
      <c r="B214" s="104"/>
      <c r="C214" s="104"/>
      <c r="D214" s="104"/>
      <c r="E214" s="104"/>
      <c r="F214" s="104"/>
      <c r="G214" s="104"/>
      <c r="H214" s="104"/>
    </row>
    <row r="215" spans="2:8" ht="40.5" x14ac:dyDescent="0.25">
      <c r="B215" s="105" t="s">
        <v>1180</v>
      </c>
      <c r="C215" s="105" t="s">
        <v>1181</v>
      </c>
      <c r="D215" s="105" t="s">
        <v>1182</v>
      </c>
      <c r="E215" s="106" t="s">
        <v>1183</v>
      </c>
      <c r="F215" s="106" t="s">
        <v>1184</v>
      </c>
      <c r="G215" s="106" t="s">
        <v>1185</v>
      </c>
      <c r="H215" s="103"/>
    </row>
    <row r="216" spans="2:8" ht="13.5" x14ac:dyDescent="0.25">
      <c r="B216" s="107" t="s">
        <v>898</v>
      </c>
      <c r="C216" s="107" t="s">
        <v>1047</v>
      </c>
      <c r="D216" s="108" t="s">
        <v>1186</v>
      </c>
      <c r="E216" s="109">
        <v>1250.5</v>
      </c>
      <c r="F216" s="110">
        <v>1308.2</v>
      </c>
      <c r="G216" s="111">
        <v>276.52837499999998</v>
      </c>
      <c r="H216" s="104"/>
    </row>
    <row r="217" spans="2:8" ht="13.5" x14ac:dyDescent="0.25">
      <c r="B217" s="107" t="s">
        <v>898</v>
      </c>
      <c r="C217" s="107" t="s">
        <v>1112</v>
      </c>
      <c r="D217" s="108" t="s">
        <v>1186</v>
      </c>
      <c r="E217" s="109">
        <v>297.60000000000002</v>
      </c>
      <c r="F217" s="110">
        <v>301.25</v>
      </c>
      <c r="G217" s="111">
        <v>158.32737280000001</v>
      </c>
      <c r="H217" s="104"/>
    </row>
    <row r="218" spans="2:8" ht="13.5" x14ac:dyDescent="0.25">
      <c r="B218" s="107" t="s">
        <v>898</v>
      </c>
      <c r="C218" s="107" t="s">
        <v>974</v>
      </c>
      <c r="D218" s="108" t="s">
        <v>1186</v>
      </c>
      <c r="E218" s="109">
        <v>1907.95</v>
      </c>
      <c r="F218" s="110">
        <v>1845</v>
      </c>
      <c r="G218" s="111">
        <v>279.93588040000003</v>
      </c>
      <c r="H218" s="104"/>
    </row>
    <row r="219" spans="2:8" ht="13.5" x14ac:dyDescent="0.25">
      <c r="B219" s="107" t="s">
        <v>898</v>
      </c>
      <c r="C219" s="107" t="s">
        <v>976</v>
      </c>
      <c r="D219" s="108" t="s">
        <v>1186</v>
      </c>
      <c r="E219" s="109">
        <v>755.85</v>
      </c>
      <c r="F219" s="110">
        <v>741</v>
      </c>
      <c r="G219" s="111">
        <v>136.38719075384614</v>
      </c>
      <c r="H219" s="104"/>
    </row>
    <row r="220" spans="2:8" ht="13.5" x14ac:dyDescent="0.25">
      <c r="B220" s="107" t="s">
        <v>898</v>
      </c>
      <c r="C220" s="107" t="s">
        <v>1054</v>
      </c>
      <c r="D220" s="108" t="s">
        <v>1186</v>
      </c>
      <c r="E220" s="109">
        <v>3992.58</v>
      </c>
      <c r="F220" s="110">
        <v>4111.8</v>
      </c>
      <c r="G220" s="111">
        <v>304.54616130000005</v>
      </c>
      <c r="H220" s="104"/>
    </row>
    <row r="221" spans="2:8" ht="13.5" x14ac:dyDescent="0.25">
      <c r="B221" s="107" t="s">
        <v>898</v>
      </c>
      <c r="C221" s="107" t="s">
        <v>1085</v>
      </c>
      <c r="D221" s="108" t="s">
        <v>1186</v>
      </c>
      <c r="E221" s="109">
        <v>3073.6</v>
      </c>
      <c r="F221" s="110">
        <v>3065.8</v>
      </c>
      <c r="G221" s="111">
        <v>594.70214599999997</v>
      </c>
      <c r="H221" s="104"/>
    </row>
    <row r="222" spans="2:8" ht="13.5" x14ac:dyDescent="0.25">
      <c r="B222" s="107" t="s">
        <v>898</v>
      </c>
      <c r="C222" s="107" t="s">
        <v>1051</v>
      </c>
      <c r="D222" s="108" t="s">
        <v>1186</v>
      </c>
      <c r="E222" s="109">
        <v>468.5</v>
      </c>
      <c r="F222" s="110">
        <v>457.95</v>
      </c>
      <c r="G222" s="111">
        <v>135.26984930232558</v>
      </c>
      <c r="H222" s="104"/>
    </row>
    <row r="223" spans="2:8" ht="13.5" x14ac:dyDescent="0.25">
      <c r="B223" s="107" t="s">
        <v>898</v>
      </c>
      <c r="C223" s="107" t="s">
        <v>977</v>
      </c>
      <c r="D223" s="108" t="s">
        <v>1186</v>
      </c>
      <c r="E223" s="109">
        <v>1363.21</v>
      </c>
      <c r="F223" s="110">
        <v>1329.9</v>
      </c>
      <c r="G223" s="111">
        <v>374.50997999999998</v>
      </c>
      <c r="H223" s="104"/>
    </row>
    <row r="224" spans="2:8" ht="13.5" x14ac:dyDescent="0.25">
      <c r="B224" s="104"/>
      <c r="C224" s="104"/>
      <c r="D224" s="104"/>
      <c r="E224" s="104"/>
      <c r="F224" s="104"/>
      <c r="G224" s="112"/>
      <c r="H224" s="104"/>
    </row>
    <row r="225" spans="2:8" ht="13.5" x14ac:dyDescent="0.25">
      <c r="B225" s="103" t="s">
        <v>1187</v>
      </c>
      <c r="C225" s="104"/>
      <c r="D225" s="104"/>
      <c r="E225" s="113"/>
      <c r="F225" s="113"/>
      <c r="G225" s="113"/>
      <c r="H225" s="104"/>
    </row>
    <row r="226" spans="2:8" ht="13.5" x14ac:dyDescent="0.25">
      <c r="B226" s="104"/>
      <c r="C226" s="104"/>
      <c r="D226" s="104"/>
      <c r="E226" s="104"/>
      <c r="F226" s="104"/>
      <c r="G226" s="104"/>
      <c r="H226" s="104"/>
    </row>
    <row r="227" spans="2:8" ht="13.5" x14ac:dyDescent="0.25">
      <c r="B227" s="114" t="s">
        <v>1180</v>
      </c>
      <c r="C227" s="114" t="s">
        <v>1188</v>
      </c>
      <c r="D227" s="104"/>
      <c r="E227" s="104"/>
      <c r="F227" s="104"/>
      <c r="G227" s="104"/>
      <c r="H227" s="104"/>
    </row>
    <row r="228" spans="2:8" ht="13.5" x14ac:dyDescent="0.25">
      <c r="B228" s="107" t="s">
        <v>898</v>
      </c>
      <c r="C228" s="115">
        <v>3.6691150000000001</v>
      </c>
      <c r="D228" s="104"/>
      <c r="E228" s="104"/>
      <c r="F228" s="104"/>
      <c r="G228" s="104"/>
      <c r="H228" s="104"/>
    </row>
    <row r="229" spans="2:8" ht="13.5" x14ac:dyDescent="0.25">
      <c r="B229" s="104"/>
      <c r="C229" s="104"/>
      <c r="D229" s="104"/>
      <c r="E229" s="104"/>
      <c r="F229" s="104"/>
      <c r="G229" s="104"/>
      <c r="H229" s="104"/>
    </row>
    <row r="230" spans="2:8" ht="13.5" x14ac:dyDescent="0.25">
      <c r="B230" s="103" t="s">
        <v>1189</v>
      </c>
      <c r="C230" s="104"/>
      <c r="D230" s="104"/>
      <c r="E230" s="104"/>
      <c r="F230" s="104"/>
      <c r="G230" s="104"/>
      <c r="H230" s="104"/>
    </row>
    <row r="231" spans="2:8" ht="13.5" x14ac:dyDescent="0.25">
      <c r="B231" s="103"/>
      <c r="C231" s="104"/>
      <c r="D231" s="104"/>
      <c r="E231" s="104"/>
      <c r="F231" s="104"/>
      <c r="G231" s="104"/>
      <c r="H231" s="104"/>
    </row>
    <row r="232" spans="2:8" ht="121.5" x14ac:dyDescent="0.25">
      <c r="B232" s="105" t="s">
        <v>1180</v>
      </c>
      <c r="C232" s="106" t="s">
        <v>1190</v>
      </c>
      <c r="D232" s="106" t="s">
        <v>1191</v>
      </c>
      <c r="E232" s="106" t="s">
        <v>1192</v>
      </c>
      <c r="F232" s="106" t="s">
        <v>1193</v>
      </c>
      <c r="G232" s="106" t="s">
        <v>1194</v>
      </c>
      <c r="H232" s="104"/>
    </row>
    <row r="233" spans="2:8" ht="13.5" x14ac:dyDescent="0.25">
      <c r="B233" s="116" t="s">
        <v>898</v>
      </c>
      <c r="C233" s="25">
        <v>3059</v>
      </c>
      <c r="D233" s="25">
        <v>3059</v>
      </c>
      <c r="E233" s="26">
        <v>20240.580000000002</v>
      </c>
      <c r="F233" s="26">
        <v>20110.919999999998</v>
      </c>
      <c r="G233" s="26">
        <v>-129.66000000000349</v>
      </c>
      <c r="H233" s="24"/>
    </row>
    <row r="234" spans="2:8" ht="13.5" x14ac:dyDescent="0.25">
      <c r="B234" s="117"/>
      <c r="C234" s="118"/>
      <c r="D234" s="118"/>
      <c r="E234" s="104"/>
      <c r="F234" s="104"/>
      <c r="G234" s="119"/>
      <c r="H234" s="104"/>
    </row>
    <row r="235" spans="2:8" ht="13.5" x14ac:dyDescent="0.25">
      <c r="B235" s="103" t="s">
        <v>1195</v>
      </c>
      <c r="C235" s="118"/>
      <c r="D235" s="104"/>
      <c r="E235" s="104"/>
      <c r="F235" s="104"/>
      <c r="G235" s="104"/>
      <c r="H235" s="104"/>
    </row>
    <row r="236" spans="2:8" ht="13.5" x14ac:dyDescent="0.25">
      <c r="B236" s="117"/>
      <c r="C236" s="118"/>
      <c r="D236" s="104"/>
      <c r="E236" s="104"/>
      <c r="F236" s="104"/>
      <c r="G236" s="104"/>
      <c r="H236" s="104"/>
    </row>
    <row r="237" spans="2:8" ht="40.5" x14ac:dyDescent="0.25">
      <c r="B237" s="120" t="s">
        <v>1180</v>
      </c>
      <c r="C237" s="120" t="s">
        <v>1181</v>
      </c>
      <c r="D237" s="120" t="s">
        <v>1182</v>
      </c>
      <c r="E237" s="121" t="s">
        <v>1183</v>
      </c>
      <c r="F237" s="121" t="s">
        <v>1184</v>
      </c>
      <c r="G237" s="121" t="s">
        <v>1185</v>
      </c>
      <c r="H237" s="104"/>
    </row>
    <row r="238" spans="2:8" ht="13.5" x14ac:dyDescent="0.25">
      <c r="B238" s="116" t="s">
        <v>898</v>
      </c>
      <c r="C238" s="116" t="s">
        <v>967</v>
      </c>
      <c r="D238" s="122" t="s">
        <v>1196</v>
      </c>
      <c r="E238" s="123">
        <v>10362.17</v>
      </c>
      <c r="F238" s="123">
        <v>10276.5</v>
      </c>
      <c r="G238" s="123">
        <v>402.34530000000001</v>
      </c>
      <c r="H238" s="104"/>
    </row>
    <row r="239" spans="2:8" ht="13.5" x14ac:dyDescent="0.25">
      <c r="B239" s="117"/>
      <c r="C239" s="118"/>
      <c r="D239" s="104"/>
      <c r="E239" s="104"/>
      <c r="F239" s="104"/>
      <c r="G239" s="104"/>
      <c r="H239" s="104"/>
    </row>
    <row r="240" spans="2:8" ht="13.5" x14ac:dyDescent="0.25">
      <c r="B240" s="103" t="s">
        <v>1197</v>
      </c>
      <c r="C240" s="104"/>
      <c r="D240" s="104"/>
      <c r="E240" s="104"/>
      <c r="F240" s="104"/>
      <c r="G240" s="104"/>
      <c r="H240" s="104"/>
    </row>
    <row r="241" spans="2:8" ht="13.5" x14ac:dyDescent="0.25">
      <c r="B241" s="104"/>
      <c r="C241" s="104"/>
      <c r="D241" s="104"/>
      <c r="E241" s="104"/>
      <c r="F241" s="104"/>
      <c r="G241" s="104"/>
      <c r="H241" s="104"/>
    </row>
    <row r="242" spans="2:8" ht="13.5" x14ac:dyDescent="0.25">
      <c r="B242" s="124" t="s">
        <v>1180</v>
      </c>
      <c r="C242" s="124" t="s">
        <v>1188</v>
      </c>
      <c r="D242" s="104"/>
      <c r="E242" s="104"/>
      <c r="F242" s="104"/>
      <c r="G242" s="104"/>
      <c r="H242" s="104"/>
    </row>
    <row r="243" spans="2:8" ht="13.5" x14ac:dyDescent="0.25">
      <c r="B243" s="125" t="s">
        <v>898</v>
      </c>
      <c r="C243" s="126">
        <v>0.65670600000000001</v>
      </c>
      <c r="D243" s="104"/>
      <c r="E243" s="104"/>
      <c r="F243" s="104"/>
      <c r="G243" s="104"/>
      <c r="H243" s="104"/>
    </row>
    <row r="244" spans="2:8" ht="13.5" x14ac:dyDescent="0.25">
      <c r="B244" s="117"/>
      <c r="C244" s="118"/>
      <c r="D244" s="104"/>
      <c r="E244" s="104"/>
      <c r="F244" s="104"/>
      <c r="G244" s="104"/>
      <c r="H244" s="104"/>
    </row>
    <row r="245" spans="2:8" ht="13.5" x14ac:dyDescent="0.25">
      <c r="B245" s="103" t="s">
        <v>1198</v>
      </c>
      <c r="C245" s="104"/>
      <c r="D245" s="104"/>
      <c r="E245" s="104"/>
      <c r="F245" s="104"/>
      <c r="G245" s="104"/>
      <c r="H245" s="104"/>
    </row>
    <row r="246" spans="2:8" ht="13.5" x14ac:dyDescent="0.25">
      <c r="B246" s="103"/>
      <c r="C246" s="104"/>
      <c r="D246" s="104"/>
      <c r="E246" s="104"/>
      <c r="F246" s="104"/>
      <c r="G246" s="104"/>
      <c r="H246" s="104"/>
    </row>
    <row r="247" spans="2:8" ht="121.5" x14ac:dyDescent="0.25">
      <c r="B247" s="120" t="s">
        <v>1180</v>
      </c>
      <c r="C247" s="121" t="s">
        <v>1190</v>
      </c>
      <c r="D247" s="121" t="s">
        <v>1191</v>
      </c>
      <c r="E247" s="121" t="s">
        <v>1192</v>
      </c>
      <c r="F247" s="121" t="s">
        <v>1199</v>
      </c>
      <c r="G247" s="121" t="s">
        <v>1200</v>
      </c>
      <c r="H247" s="24"/>
    </row>
    <row r="248" spans="2:8" ht="13.5" x14ac:dyDescent="0.25">
      <c r="B248" s="27" t="s">
        <v>898</v>
      </c>
      <c r="C248" s="127">
        <v>119</v>
      </c>
      <c r="D248" s="127">
        <v>119</v>
      </c>
      <c r="E248" s="127">
        <v>611.86</v>
      </c>
      <c r="F248" s="127">
        <v>736.06</v>
      </c>
      <c r="G248" s="127">
        <v>124.19999999999993</v>
      </c>
      <c r="H248" s="24"/>
    </row>
    <row r="249" spans="2:8" ht="13.5" x14ac:dyDescent="0.25">
      <c r="B249" s="104"/>
      <c r="C249" s="128"/>
      <c r="D249" s="128"/>
      <c r="E249" s="119"/>
      <c r="F249" s="119"/>
      <c r="G249" s="119"/>
      <c r="H249" s="24"/>
    </row>
    <row r="250" spans="2:8" ht="13.5" x14ac:dyDescent="0.25">
      <c r="B250" s="103" t="s">
        <v>1201</v>
      </c>
      <c r="C250" s="104"/>
      <c r="D250" s="129"/>
      <c r="E250" s="104"/>
      <c r="F250" s="104"/>
      <c r="G250" s="104"/>
      <c r="H250" s="104"/>
    </row>
    <row r="251" spans="2:8" ht="13.5" x14ac:dyDescent="0.25">
      <c r="B251" s="104"/>
      <c r="C251" s="104"/>
      <c r="D251" s="129"/>
      <c r="E251" s="129"/>
      <c r="F251" s="130"/>
      <c r="G251" s="130"/>
      <c r="H251" s="104"/>
    </row>
    <row r="252" spans="2:8" ht="13.5" x14ac:dyDescent="0.25">
      <c r="B252" s="103" t="s">
        <v>1202</v>
      </c>
      <c r="C252" s="104"/>
      <c r="D252" s="104"/>
      <c r="E252" s="104"/>
      <c r="F252" s="104"/>
      <c r="G252" s="104" t="s">
        <v>1203</v>
      </c>
      <c r="H252" s="104"/>
    </row>
    <row r="253" spans="2:8" ht="13.5" x14ac:dyDescent="0.25">
      <c r="B253" s="104"/>
      <c r="C253" s="131"/>
      <c r="D253" s="132"/>
      <c r="E253" s="104"/>
      <c r="F253" s="104"/>
      <c r="G253" s="104"/>
      <c r="H253" s="104"/>
    </row>
    <row r="254" spans="2:8" ht="13.5" x14ac:dyDescent="0.25">
      <c r="B254" s="103" t="s">
        <v>1204</v>
      </c>
      <c r="C254" s="104"/>
      <c r="D254" s="104"/>
      <c r="E254" s="104"/>
      <c r="F254" s="104"/>
      <c r="G254" s="104"/>
      <c r="H254" s="104"/>
    </row>
    <row r="255" spans="2:8" ht="13.5" x14ac:dyDescent="0.25">
      <c r="B255" s="104"/>
      <c r="C255" s="104"/>
      <c r="D255" s="104"/>
      <c r="E255" s="104"/>
      <c r="F255" s="104"/>
      <c r="G255" s="104"/>
      <c r="H255" s="104"/>
    </row>
    <row r="256" spans="2:8" ht="13.5" x14ac:dyDescent="0.25">
      <c r="B256" s="103" t="s">
        <v>1205</v>
      </c>
      <c r="C256" s="104"/>
      <c r="D256" s="104"/>
      <c r="E256" s="104"/>
      <c r="F256" s="104"/>
      <c r="G256" s="104"/>
      <c r="H256" s="104"/>
    </row>
    <row r="257" spans="2:8" ht="13.5" x14ac:dyDescent="0.25">
      <c r="B257" s="104"/>
      <c r="C257" s="133"/>
      <c r="D257" s="134"/>
      <c r="E257" s="28"/>
      <c r="F257" s="130"/>
      <c r="G257" s="130"/>
      <c r="H257" s="104"/>
    </row>
    <row r="258" spans="2:8" ht="13.5" x14ac:dyDescent="0.25">
      <c r="B258" s="103" t="s">
        <v>1206</v>
      </c>
      <c r="C258" s="104"/>
      <c r="D258" s="104"/>
      <c r="E258" s="104"/>
      <c r="F258" s="104"/>
      <c r="G258" s="104"/>
      <c r="H258" s="104"/>
    </row>
    <row r="259" spans="2:8" ht="13.5" x14ac:dyDescent="0.25">
      <c r="B259" s="117"/>
      <c r="C259" s="132"/>
      <c r="D259" s="104"/>
      <c r="E259" s="104"/>
      <c r="F259" s="104"/>
      <c r="G259" s="104"/>
      <c r="H259" s="104"/>
    </row>
    <row r="260" spans="2:8" ht="13.5" x14ac:dyDescent="0.25">
      <c r="B260" s="103" t="s">
        <v>1207</v>
      </c>
      <c r="C260" s="104"/>
      <c r="D260" s="104"/>
      <c r="E260" s="104"/>
      <c r="F260" s="104"/>
      <c r="G260" s="104"/>
      <c r="H260" s="104"/>
    </row>
    <row r="261" spans="2:8" ht="13.5" x14ac:dyDescent="0.25">
      <c r="B261" s="104"/>
      <c r="C261" s="104"/>
      <c r="D261" s="104"/>
      <c r="E261" s="104"/>
      <c r="F261" s="29"/>
      <c r="G261" s="135"/>
      <c r="H261" s="104"/>
    </row>
    <row r="262" spans="2:8" ht="13.5" x14ac:dyDescent="0.25">
      <c r="B262" s="103" t="s">
        <v>1208</v>
      </c>
      <c r="C262" s="104"/>
      <c r="D262" s="104"/>
      <c r="E262" s="104"/>
      <c r="F262" s="104"/>
      <c r="G262" s="104"/>
      <c r="H262" s="104"/>
    </row>
    <row r="263" spans="2:8" ht="27" x14ac:dyDescent="0.2">
      <c r="B263" s="136" t="s">
        <v>1209</v>
      </c>
      <c r="C263" s="137" t="s">
        <v>1210</v>
      </c>
      <c r="D263" s="137" t="s">
        <v>1211</v>
      </c>
      <c r="E263" s="138" t="s">
        <v>1212</v>
      </c>
      <c r="F263" s="138" t="s">
        <v>1213</v>
      </c>
      <c r="G263" s="137" t="s">
        <v>1214</v>
      </c>
      <c r="H263" s="137" t="s">
        <v>1215</v>
      </c>
    </row>
    <row r="264" spans="2:8" ht="13.5" x14ac:dyDescent="0.25">
      <c r="B264" s="30" t="s">
        <v>1216</v>
      </c>
      <c r="C264" s="30" t="s">
        <v>1217</v>
      </c>
      <c r="D264" s="30" t="s">
        <v>1218</v>
      </c>
      <c r="E264" s="30" t="s">
        <v>1219</v>
      </c>
      <c r="F264" s="30" t="s">
        <v>1220</v>
      </c>
      <c r="G264" s="26">
        <v>5000</v>
      </c>
      <c r="H264" s="31">
        <v>46444</v>
      </c>
    </row>
    <row r="265" spans="2:8" ht="13.5" x14ac:dyDescent="0.25">
      <c r="B265" s="30" t="s">
        <v>1216</v>
      </c>
      <c r="C265" s="30" t="s">
        <v>1217</v>
      </c>
      <c r="D265" s="30" t="s">
        <v>1221</v>
      </c>
      <c r="E265" s="30" t="s">
        <v>1219</v>
      </c>
      <c r="F265" s="30" t="s">
        <v>1220</v>
      </c>
      <c r="G265" s="26">
        <v>2500</v>
      </c>
      <c r="H265" s="31">
        <v>46452</v>
      </c>
    </row>
    <row r="266" spans="2:8" ht="13.5" x14ac:dyDescent="0.25">
      <c r="B266" s="30" t="s">
        <v>1216</v>
      </c>
      <c r="C266" s="30" t="s">
        <v>1217</v>
      </c>
      <c r="D266" s="30" t="s">
        <v>1222</v>
      </c>
      <c r="E266" s="30" t="s">
        <v>1219</v>
      </c>
      <c r="F266" s="30" t="s">
        <v>1220</v>
      </c>
      <c r="G266" s="26">
        <v>2500</v>
      </c>
      <c r="H266" s="31">
        <v>46452</v>
      </c>
    </row>
    <row r="267" spans="2:8" ht="13.5" x14ac:dyDescent="0.25">
      <c r="B267" s="30" t="s">
        <v>1216</v>
      </c>
      <c r="C267" s="30" t="s">
        <v>1217</v>
      </c>
      <c r="D267" s="30" t="s">
        <v>1223</v>
      </c>
      <c r="E267" s="30" t="s">
        <v>1219</v>
      </c>
      <c r="F267" s="30" t="s">
        <v>1220</v>
      </c>
      <c r="G267" s="26">
        <v>5000</v>
      </c>
      <c r="H267" s="31">
        <v>46455</v>
      </c>
    </row>
    <row r="268" spans="2:8" ht="13.5" x14ac:dyDescent="0.25">
      <c r="B268" s="30" t="s">
        <v>1216</v>
      </c>
      <c r="C268" s="30" t="s">
        <v>1217</v>
      </c>
      <c r="D268" s="30" t="s">
        <v>1224</v>
      </c>
      <c r="E268" s="30" t="s">
        <v>1219</v>
      </c>
      <c r="F268" s="30" t="s">
        <v>1220</v>
      </c>
      <c r="G268" s="26">
        <v>2500</v>
      </c>
      <c r="H268" s="31">
        <v>46373</v>
      </c>
    </row>
    <row r="269" spans="2:8" ht="13.5" x14ac:dyDescent="0.25">
      <c r="B269" s="30" t="s">
        <v>1216</v>
      </c>
      <c r="C269" s="30" t="s">
        <v>1217</v>
      </c>
      <c r="D269" s="30" t="s">
        <v>1225</v>
      </c>
      <c r="E269" s="30" t="s">
        <v>1219</v>
      </c>
      <c r="F269" s="30" t="s">
        <v>1220</v>
      </c>
      <c r="G269" s="26">
        <v>5000</v>
      </c>
      <c r="H269" s="31">
        <v>46211</v>
      </c>
    </row>
    <row r="270" spans="2:8" ht="13.5" x14ac:dyDescent="0.25">
      <c r="B270" s="104"/>
      <c r="C270" s="104"/>
      <c r="D270" s="104"/>
      <c r="E270" s="135"/>
      <c r="F270" s="104"/>
      <c r="G270" s="104"/>
      <c r="H270" s="104"/>
    </row>
    <row r="271" spans="2:8" ht="13.5" x14ac:dyDescent="0.25">
      <c r="B271" s="103" t="s">
        <v>1226</v>
      </c>
      <c r="C271" s="104"/>
      <c r="D271" s="104"/>
      <c r="E271" s="135"/>
      <c r="F271" s="104"/>
      <c r="G271" s="139"/>
      <c r="H271" s="104"/>
    </row>
    <row r="272" spans="2:8" ht="13.5" x14ac:dyDescent="0.25">
      <c r="B272" s="104"/>
      <c r="C272" s="104"/>
      <c r="D272" s="104"/>
      <c r="E272" s="135"/>
      <c r="F272" s="104"/>
      <c r="G272" s="104"/>
      <c r="H272" s="104"/>
    </row>
    <row r="273" spans="2:8" ht="13.5" x14ac:dyDescent="0.25">
      <c r="B273" s="103" t="s">
        <v>1227</v>
      </c>
      <c r="C273" s="104"/>
      <c r="D273" s="104"/>
      <c r="E273" s="135"/>
      <c r="F273" s="104"/>
      <c r="G273" s="104"/>
      <c r="H273" s="104"/>
    </row>
    <row r="274" spans="2:8" ht="13.5" x14ac:dyDescent="0.25">
      <c r="B274" s="104"/>
      <c r="C274" s="104"/>
      <c r="D274" s="104"/>
      <c r="E274" s="135"/>
      <c r="F274" s="104"/>
      <c r="G274" s="104"/>
      <c r="H274" s="104"/>
    </row>
    <row r="275" spans="2:8" ht="13.5" x14ac:dyDescent="0.25">
      <c r="B275" s="103" t="s">
        <v>1228</v>
      </c>
      <c r="C275" s="104"/>
      <c r="D275" s="104"/>
      <c r="E275" s="135"/>
      <c r="F275" s="104"/>
      <c r="G275" s="104"/>
      <c r="H275" s="104"/>
    </row>
    <row r="276" spans="2:8" ht="13.5" x14ac:dyDescent="0.25">
      <c r="B276" s="104"/>
      <c r="C276" s="104"/>
      <c r="D276" s="104"/>
      <c r="E276" s="135"/>
      <c r="F276" s="104"/>
      <c r="G276" s="104"/>
      <c r="H276" s="104"/>
    </row>
    <row r="277" spans="2:8" ht="13.5" x14ac:dyDescent="0.25">
      <c r="B277" s="103" t="s">
        <v>1229</v>
      </c>
      <c r="C277" s="104"/>
      <c r="D277" s="104"/>
      <c r="E277" s="135"/>
      <c r="F277" s="104"/>
      <c r="G277" s="104"/>
      <c r="H277" s="104"/>
    </row>
    <row r="278" spans="2:8" ht="13.5" x14ac:dyDescent="0.25">
      <c r="B278" s="104" t="s">
        <v>1230</v>
      </c>
      <c r="C278" s="104"/>
      <c r="D278" s="104"/>
      <c r="E278" s="104"/>
      <c r="F278" s="104"/>
      <c r="G278" s="104"/>
      <c r="H278" s="104"/>
    </row>
  </sheetData>
  <mergeCells count="32">
    <mergeCell ref="A1:H1"/>
    <mergeCell ref="A2:H2"/>
    <mergeCell ref="A3:H3"/>
    <mergeCell ref="B177:C177"/>
    <mergeCell ref="B181:C181"/>
    <mergeCell ref="B160:H160"/>
    <mergeCell ref="B161:H161"/>
    <mergeCell ref="B168:C168"/>
    <mergeCell ref="B169:C169"/>
    <mergeCell ref="B162:H162"/>
    <mergeCell ref="B163:H163"/>
    <mergeCell ref="B164:H164"/>
    <mergeCell ref="B166:D166"/>
    <mergeCell ref="B167:C167"/>
    <mergeCell ref="B179:C179"/>
    <mergeCell ref="B180:C180"/>
    <mergeCell ref="B184:D184"/>
    <mergeCell ref="B186:C186"/>
    <mergeCell ref="B187:C187"/>
    <mergeCell ref="B185:C185"/>
    <mergeCell ref="B182:C182"/>
    <mergeCell ref="B188:C188"/>
    <mergeCell ref="B189:C189"/>
    <mergeCell ref="B190:C190"/>
    <mergeCell ref="B191:C191"/>
    <mergeCell ref="B192:C192"/>
    <mergeCell ref="B209:G209"/>
    <mergeCell ref="B210:G210"/>
    <mergeCell ref="B212:G212"/>
    <mergeCell ref="B193:C193"/>
    <mergeCell ref="B194:D194"/>
    <mergeCell ref="B196:C196"/>
  </mergeCells>
  <hyperlinks>
    <hyperlink ref="I1" location="Index!B2" display="Index" xr:uid="{AFFAC9D8-EAE8-4C89-A10F-F32236419889}"/>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B74A-A8C8-4513-AF83-24DB0C2950C3}">
  <sheetPr>
    <outlinePr summaryBelow="0" summaryRight="0"/>
  </sheetPr>
  <dimension ref="A1:Q288"/>
  <sheetViews>
    <sheetView showGridLines="0" workbookViewId="0">
      <selection activeCell="C231" sqref="C23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911</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474</v>
      </c>
      <c r="C7" s="47" t="s">
        <v>475</v>
      </c>
      <c r="D7" s="47" t="s">
        <v>48</v>
      </c>
      <c r="E7" s="48">
        <v>660629</v>
      </c>
      <c r="F7" s="49">
        <v>4918.7132195000004</v>
      </c>
      <c r="G7" s="50">
        <v>5.1878470000000003E-2</v>
      </c>
      <c r="H7" s="40" t="s">
        <v>131</v>
      </c>
    </row>
    <row r="8" spans="1:9" x14ac:dyDescent="0.2">
      <c r="A8" s="46">
        <v>2</v>
      </c>
      <c r="B8" s="47" t="s">
        <v>688</v>
      </c>
      <c r="C8" s="47" t="s">
        <v>689</v>
      </c>
      <c r="D8" s="47" t="s">
        <v>690</v>
      </c>
      <c r="E8" s="48">
        <v>830027</v>
      </c>
      <c r="F8" s="49">
        <v>3800.6936329999999</v>
      </c>
      <c r="G8" s="50">
        <v>4.0086539999999997E-2</v>
      </c>
      <c r="H8" s="40" t="s">
        <v>131</v>
      </c>
    </row>
    <row r="9" spans="1:9" x14ac:dyDescent="0.2">
      <c r="A9" s="46">
        <v>3</v>
      </c>
      <c r="B9" s="47" t="s">
        <v>17</v>
      </c>
      <c r="C9" s="47" t="s">
        <v>18</v>
      </c>
      <c r="D9" s="47" t="s">
        <v>19</v>
      </c>
      <c r="E9" s="48">
        <v>286311</v>
      </c>
      <c r="F9" s="49">
        <v>3782.7409320000002</v>
      </c>
      <c r="G9" s="50">
        <v>3.9897189999999999E-2</v>
      </c>
      <c r="H9" s="40" t="s">
        <v>131</v>
      </c>
    </row>
    <row r="10" spans="1:9" x14ac:dyDescent="0.2">
      <c r="A10" s="46">
        <v>4</v>
      </c>
      <c r="B10" s="47" t="s">
        <v>49</v>
      </c>
      <c r="C10" s="47" t="s">
        <v>50</v>
      </c>
      <c r="D10" s="47" t="s">
        <v>48</v>
      </c>
      <c r="E10" s="48">
        <v>296750</v>
      </c>
      <c r="F10" s="49">
        <v>3728.3670000000002</v>
      </c>
      <c r="G10" s="50">
        <v>3.9323700000000003E-2</v>
      </c>
      <c r="H10" s="40" t="s">
        <v>131</v>
      </c>
    </row>
    <row r="11" spans="1:9" x14ac:dyDescent="0.2">
      <c r="A11" s="46">
        <v>5</v>
      </c>
      <c r="B11" s="47" t="s">
        <v>691</v>
      </c>
      <c r="C11" s="47" t="s">
        <v>692</v>
      </c>
      <c r="D11" s="47" t="s">
        <v>200</v>
      </c>
      <c r="E11" s="48">
        <v>265749</v>
      </c>
      <c r="F11" s="49">
        <v>3085.0801409999999</v>
      </c>
      <c r="G11" s="50">
        <v>3.2538839999999999E-2</v>
      </c>
      <c r="H11" s="40" t="s">
        <v>131</v>
      </c>
    </row>
    <row r="12" spans="1:9" x14ac:dyDescent="0.2">
      <c r="A12" s="46">
        <v>6</v>
      </c>
      <c r="B12" s="47" t="s">
        <v>760</v>
      </c>
      <c r="C12" s="47" t="s">
        <v>761</v>
      </c>
      <c r="D12" s="47" t="s">
        <v>205</v>
      </c>
      <c r="E12" s="48">
        <v>233713</v>
      </c>
      <c r="F12" s="49">
        <v>2518.7250009999998</v>
      </c>
      <c r="G12" s="50">
        <v>2.6565399999999999E-2</v>
      </c>
      <c r="H12" s="40" t="s">
        <v>131</v>
      </c>
    </row>
    <row r="13" spans="1:9" x14ac:dyDescent="0.2">
      <c r="A13" s="46">
        <v>7</v>
      </c>
      <c r="B13" s="47" t="s">
        <v>419</v>
      </c>
      <c r="C13" s="47" t="s">
        <v>420</v>
      </c>
      <c r="D13" s="47" t="s">
        <v>48</v>
      </c>
      <c r="E13" s="48">
        <v>1430117</v>
      </c>
      <c r="F13" s="49">
        <v>2400.8804196000001</v>
      </c>
      <c r="G13" s="50">
        <v>2.5322480000000001E-2</v>
      </c>
      <c r="H13" s="40" t="s">
        <v>131</v>
      </c>
    </row>
    <row r="14" spans="1:9" x14ac:dyDescent="0.2">
      <c r="A14" s="46">
        <v>8</v>
      </c>
      <c r="B14" s="47" t="s">
        <v>912</v>
      </c>
      <c r="C14" s="47" t="s">
        <v>913</v>
      </c>
      <c r="D14" s="47" t="s">
        <v>43</v>
      </c>
      <c r="E14" s="48">
        <v>120385</v>
      </c>
      <c r="F14" s="49">
        <v>2356.1752200000001</v>
      </c>
      <c r="G14" s="50">
        <v>2.485097E-2</v>
      </c>
      <c r="H14" s="40" t="s">
        <v>131</v>
      </c>
    </row>
    <row r="15" spans="1:9" x14ac:dyDescent="0.2">
      <c r="A15" s="46">
        <v>9</v>
      </c>
      <c r="B15" s="47" t="s">
        <v>703</v>
      </c>
      <c r="C15" s="47" t="s">
        <v>704</v>
      </c>
      <c r="D15" s="47" t="s">
        <v>64</v>
      </c>
      <c r="E15" s="48">
        <v>466153</v>
      </c>
      <c r="F15" s="49">
        <v>2219.5875095000001</v>
      </c>
      <c r="G15" s="50">
        <v>2.341035E-2</v>
      </c>
      <c r="H15" s="40" t="s">
        <v>131</v>
      </c>
    </row>
    <row r="16" spans="1:9" x14ac:dyDescent="0.2">
      <c r="A16" s="46">
        <v>10</v>
      </c>
      <c r="B16" s="47" t="s">
        <v>14</v>
      </c>
      <c r="C16" s="47" t="s">
        <v>15</v>
      </c>
      <c r="D16" s="47" t="s">
        <v>16</v>
      </c>
      <c r="E16" s="48">
        <v>118162</v>
      </c>
      <c r="F16" s="49">
        <v>2161.18298</v>
      </c>
      <c r="G16" s="50">
        <v>2.2794350000000001E-2</v>
      </c>
      <c r="H16" s="40" t="s">
        <v>131</v>
      </c>
    </row>
    <row r="17" spans="1:8" x14ac:dyDescent="0.2">
      <c r="A17" s="46">
        <v>11</v>
      </c>
      <c r="B17" s="47" t="s">
        <v>99</v>
      </c>
      <c r="C17" s="47" t="s">
        <v>100</v>
      </c>
      <c r="D17" s="47" t="s">
        <v>101</v>
      </c>
      <c r="E17" s="48">
        <v>1304003</v>
      </c>
      <c r="F17" s="49">
        <v>2145.2153352999999</v>
      </c>
      <c r="G17" s="50">
        <v>2.2625940000000001E-2</v>
      </c>
      <c r="H17" s="40" t="s">
        <v>131</v>
      </c>
    </row>
    <row r="18" spans="1:8" x14ac:dyDescent="0.2">
      <c r="A18" s="46">
        <v>12</v>
      </c>
      <c r="B18" s="47" t="s">
        <v>62</v>
      </c>
      <c r="C18" s="47" t="s">
        <v>63</v>
      </c>
      <c r="D18" s="47" t="s">
        <v>64</v>
      </c>
      <c r="E18" s="48">
        <v>785533</v>
      </c>
      <c r="F18" s="49">
        <v>2084.8045820000002</v>
      </c>
      <c r="G18" s="50">
        <v>2.1988779999999999E-2</v>
      </c>
      <c r="H18" s="40" t="s">
        <v>131</v>
      </c>
    </row>
    <row r="19" spans="1:8" x14ac:dyDescent="0.2">
      <c r="A19" s="46">
        <v>13</v>
      </c>
      <c r="B19" s="47" t="s">
        <v>651</v>
      </c>
      <c r="C19" s="47" t="s">
        <v>652</v>
      </c>
      <c r="D19" s="47" t="s">
        <v>177</v>
      </c>
      <c r="E19" s="48">
        <v>612808</v>
      </c>
      <c r="F19" s="49">
        <v>2069.1462120000001</v>
      </c>
      <c r="G19" s="50">
        <v>2.1823619999999998E-2</v>
      </c>
      <c r="H19" s="40" t="s">
        <v>131</v>
      </c>
    </row>
    <row r="20" spans="1:8" x14ac:dyDescent="0.2">
      <c r="A20" s="46">
        <v>14</v>
      </c>
      <c r="B20" s="47" t="s">
        <v>914</v>
      </c>
      <c r="C20" s="47" t="s">
        <v>915</v>
      </c>
      <c r="D20" s="47" t="s">
        <v>101</v>
      </c>
      <c r="E20" s="48">
        <v>732498</v>
      </c>
      <c r="F20" s="49">
        <v>1985.435829</v>
      </c>
      <c r="G20" s="50">
        <v>2.0940719999999999E-2</v>
      </c>
      <c r="H20" s="40" t="s">
        <v>131</v>
      </c>
    </row>
    <row r="21" spans="1:8" x14ac:dyDescent="0.2">
      <c r="A21" s="46">
        <v>15</v>
      </c>
      <c r="B21" s="47" t="s">
        <v>375</v>
      </c>
      <c r="C21" s="47" t="s">
        <v>376</v>
      </c>
      <c r="D21" s="47" t="s">
        <v>177</v>
      </c>
      <c r="E21" s="48">
        <v>124573</v>
      </c>
      <c r="F21" s="49">
        <v>1970.74486</v>
      </c>
      <c r="G21" s="50">
        <v>2.0785769999999999E-2</v>
      </c>
      <c r="H21" s="40" t="s">
        <v>131</v>
      </c>
    </row>
    <row r="22" spans="1:8" ht="25.5" x14ac:dyDescent="0.2">
      <c r="A22" s="46">
        <v>16</v>
      </c>
      <c r="B22" s="47" t="s">
        <v>645</v>
      </c>
      <c r="C22" s="47" t="s">
        <v>646</v>
      </c>
      <c r="D22" s="47" t="s">
        <v>418</v>
      </c>
      <c r="E22" s="48">
        <v>1234527</v>
      </c>
      <c r="F22" s="49">
        <v>1918.9487687999999</v>
      </c>
      <c r="G22" s="50">
        <v>2.0239469999999999E-2</v>
      </c>
      <c r="H22" s="40" t="s">
        <v>131</v>
      </c>
    </row>
    <row r="23" spans="1:8" x14ac:dyDescent="0.2">
      <c r="A23" s="46">
        <v>17</v>
      </c>
      <c r="B23" s="47" t="s">
        <v>916</v>
      </c>
      <c r="C23" s="47" t="s">
        <v>917</v>
      </c>
      <c r="D23" s="47" t="s">
        <v>122</v>
      </c>
      <c r="E23" s="48">
        <v>929279</v>
      </c>
      <c r="F23" s="49">
        <v>1899.1674923</v>
      </c>
      <c r="G23" s="50">
        <v>2.0030829999999999E-2</v>
      </c>
      <c r="H23" s="40" t="s">
        <v>131</v>
      </c>
    </row>
    <row r="24" spans="1:8" x14ac:dyDescent="0.2">
      <c r="A24" s="46">
        <v>18</v>
      </c>
      <c r="B24" s="47" t="s">
        <v>32</v>
      </c>
      <c r="C24" s="47" t="s">
        <v>33</v>
      </c>
      <c r="D24" s="47" t="s">
        <v>31</v>
      </c>
      <c r="E24" s="48">
        <v>31576</v>
      </c>
      <c r="F24" s="49">
        <v>1625.7219359999999</v>
      </c>
      <c r="G24" s="50">
        <v>1.714676E-2</v>
      </c>
      <c r="H24" s="40" t="s">
        <v>131</v>
      </c>
    </row>
    <row r="25" spans="1:8" x14ac:dyDescent="0.2">
      <c r="A25" s="46">
        <v>19</v>
      </c>
      <c r="B25" s="47" t="s">
        <v>93</v>
      </c>
      <c r="C25" s="47" t="s">
        <v>94</v>
      </c>
      <c r="D25" s="47" t="s">
        <v>31</v>
      </c>
      <c r="E25" s="48">
        <v>21660</v>
      </c>
      <c r="F25" s="49">
        <v>1570.9998000000001</v>
      </c>
      <c r="G25" s="50">
        <v>1.6569589999999999E-2</v>
      </c>
      <c r="H25" s="40" t="s">
        <v>131</v>
      </c>
    </row>
    <row r="26" spans="1:8" x14ac:dyDescent="0.2">
      <c r="A26" s="46">
        <v>20</v>
      </c>
      <c r="B26" s="47" t="s">
        <v>837</v>
      </c>
      <c r="C26" s="47" t="s">
        <v>838</v>
      </c>
      <c r="D26" s="47" t="s">
        <v>205</v>
      </c>
      <c r="E26" s="48">
        <v>33720</v>
      </c>
      <c r="F26" s="49">
        <v>1487.32176</v>
      </c>
      <c r="G26" s="50">
        <v>1.5687030000000001E-2</v>
      </c>
      <c r="H26" s="40" t="s">
        <v>131</v>
      </c>
    </row>
    <row r="27" spans="1:8" x14ac:dyDescent="0.2">
      <c r="A27" s="46">
        <v>21</v>
      </c>
      <c r="B27" s="47" t="s">
        <v>181</v>
      </c>
      <c r="C27" s="47" t="s">
        <v>182</v>
      </c>
      <c r="D27" s="47" t="s">
        <v>48</v>
      </c>
      <c r="E27" s="48">
        <v>513072</v>
      </c>
      <c r="F27" s="49">
        <v>1482.5215439999999</v>
      </c>
      <c r="G27" s="50">
        <v>1.5636400000000002E-2</v>
      </c>
      <c r="H27" s="40" t="s">
        <v>131</v>
      </c>
    </row>
    <row r="28" spans="1:8" x14ac:dyDescent="0.2">
      <c r="A28" s="46">
        <v>22</v>
      </c>
      <c r="B28" s="47" t="s">
        <v>210</v>
      </c>
      <c r="C28" s="47" t="s">
        <v>211</v>
      </c>
      <c r="D28" s="47" t="s">
        <v>48</v>
      </c>
      <c r="E28" s="48">
        <v>147072</v>
      </c>
      <c r="F28" s="49">
        <v>1448.2179839999999</v>
      </c>
      <c r="G28" s="50">
        <v>1.5274589999999999E-2</v>
      </c>
      <c r="H28" s="40" t="s">
        <v>131</v>
      </c>
    </row>
    <row r="29" spans="1:8" ht="25.5" x14ac:dyDescent="0.2">
      <c r="A29" s="46">
        <v>23</v>
      </c>
      <c r="B29" s="47" t="s">
        <v>416</v>
      </c>
      <c r="C29" s="47" t="s">
        <v>417</v>
      </c>
      <c r="D29" s="47" t="s">
        <v>418</v>
      </c>
      <c r="E29" s="48">
        <v>370836</v>
      </c>
      <c r="F29" s="49">
        <v>1407.3226199999999</v>
      </c>
      <c r="G29" s="50">
        <v>1.484326E-2</v>
      </c>
      <c r="H29" s="40" t="s">
        <v>131</v>
      </c>
    </row>
    <row r="30" spans="1:8" x14ac:dyDescent="0.2">
      <c r="A30" s="46">
        <v>24</v>
      </c>
      <c r="B30" s="47" t="s">
        <v>280</v>
      </c>
      <c r="C30" s="47" t="s">
        <v>281</v>
      </c>
      <c r="D30" s="47" t="s">
        <v>282</v>
      </c>
      <c r="E30" s="48">
        <v>329158</v>
      </c>
      <c r="F30" s="49">
        <v>1397.1111309999999</v>
      </c>
      <c r="G30" s="50">
        <v>1.473556E-2</v>
      </c>
      <c r="H30" s="40" t="s">
        <v>131</v>
      </c>
    </row>
    <row r="31" spans="1:8" x14ac:dyDescent="0.2">
      <c r="A31" s="46">
        <v>25</v>
      </c>
      <c r="B31" s="47" t="s">
        <v>203</v>
      </c>
      <c r="C31" s="47" t="s">
        <v>204</v>
      </c>
      <c r="D31" s="47" t="s">
        <v>205</v>
      </c>
      <c r="E31" s="48">
        <v>60376</v>
      </c>
      <c r="F31" s="49">
        <v>1369.1465519999999</v>
      </c>
      <c r="G31" s="50">
        <v>1.444061E-2</v>
      </c>
      <c r="H31" s="40" t="s">
        <v>131</v>
      </c>
    </row>
    <row r="32" spans="1:8" x14ac:dyDescent="0.2">
      <c r="A32" s="46">
        <v>26</v>
      </c>
      <c r="B32" s="47" t="s">
        <v>272</v>
      </c>
      <c r="C32" s="47" t="s">
        <v>273</v>
      </c>
      <c r="D32" s="47" t="s">
        <v>174</v>
      </c>
      <c r="E32" s="48">
        <v>729493</v>
      </c>
      <c r="F32" s="49">
        <v>1348.7596077000001</v>
      </c>
      <c r="G32" s="50">
        <v>1.422559E-2</v>
      </c>
      <c r="H32" s="40" t="s">
        <v>131</v>
      </c>
    </row>
    <row r="33" spans="1:8" x14ac:dyDescent="0.2">
      <c r="A33" s="46">
        <v>27</v>
      </c>
      <c r="B33" s="47" t="s">
        <v>653</v>
      </c>
      <c r="C33" s="47" t="s">
        <v>654</v>
      </c>
      <c r="D33" s="47" t="s">
        <v>282</v>
      </c>
      <c r="E33" s="48">
        <v>117412</v>
      </c>
      <c r="F33" s="49">
        <v>1322.8810040000001</v>
      </c>
      <c r="G33" s="50">
        <v>1.3952640000000001E-2</v>
      </c>
      <c r="H33" s="40" t="s">
        <v>131</v>
      </c>
    </row>
    <row r="34" spans="1:8" x14ac:dyDescent="0.2">
      <c r="A34" s="46">
        <v>28</v>
      </c>
      <c r="B34" s="47" t="s">
        <v>314</v>
      </c>
      <c r="C34" s="47" t="s">
        <v>315</v>
      </c>
      <c r="D34" s="47" t="s">
        <v>177</v>
      </c>
      <c r="E34" s="48">
        <v>136873</v>
      </c>
      <c r="F34" s="49">
        <v>1296.3926194999999</v>
      </c>
      <c r="G34" s="50">
        <v>1.367327E-2</v>
      </c>
      <c r="H34" s="40" t="s">
        <v>131</v>
      </c>
    </row>
    <row r="35" spans="1:8" x14ac:dyDescent="0.2">
      <c r="A35" s="46">
        <v>29</v>
      </c>
      <c r="B35" s="47" t="s">
        <v>728</v>
      </c>
      <c r="C35" s="47" t="s">
        <v>729</v>
      </c>
      <c r="D35" s="47" t="s">
        <v>205</v>
      </c>
      <c r="E35" s="48">
        <v>85607</v>
      </c>
      <c r="F35" s="49">
        <v>1221.098248</v>
      </c>
      <c r="G35" s="50">
        <v>1.2879120000000001E-2</v>
      </c>
      <c r="H35" s="40" t="s">
        <v>131</v>
      </c>
    </row>
    <row r="36" spans="1:8" x14ac:dyDescent="0.2">
      <c r="A36" s="46">
        <v>30</v>
      </c>
      <c r="B36" s="47" t="s">
        <v>918</v>
      </c>
      <c r="C36" s="47" t="s">
        <v>919</v>
      </c>
      <c r="D36" s="47" t="s">
        <v>920</v>
      </c>
      <c r="E36" s="48">
        <v>109724</v>
      </c>
      <c r="F36" s="49">
        <v>1214.9738520000001</v>
      </c>
      <c r="G36" s="50">
        <v>1.2814529999999999E-2</v>
      </c>
      <c r="H36" s="40" t="s">
        <v>131</v>
      </c>
    </row>
    <row r="37" spans="1:8" x14ac:dyDescent="0.2">
      <c r="A37" s="46">
        <v>31</v>
      </c>
      <c r="B37" s="47" t="s">
        <v>46</v>
      </c>
      <c r="C37" s="47" t="s">
        <v>47</v>
      </c>
      <c r="D37" s="47" t="s">
        <v>48</v>
      </c>
      <c r="E37" s="48">
        <v>123790</v>
      </c>
      <c r="F37" s="49">
        <v>1193.8307600000001</v>
      </c>
      <c r="G37" s="50">
        <v>1.259153E-2</v>
      </c>
      <c r="H37" s="40" t="s">
        <v>131</v>
      </c>
    </row>
    <row r="38" spans="1:8" x14ac:dyDescent="0.2">
      <c r="A38" s="46">
        <v>32</v>
      </c>
      <c r="B38" s="47" t="s">
        <v>801</v>
      </c>
      <c r="C38" s="47" t="s">
        <v>802</v>
      </c>
      <c r="D38" s="47" t="s">
        <v>282</v>
      </c>
      <c r="E38" s="48">
        <v>180759</v>
      </c>
      <c r="F38" s="49">
        <v>1144.1140905</v>
      </c>
      <c r="G38" s="50">
        <v>1.206716E-2</v>
      </c>
      <c r="H38" s="40" t="s">
        <v>131</v>
      </c>
    </row>
    <row r="39" spans="1:8" x14ac:dyDescent="0.2">
      <c r="A39" s="46">
        <v>33</v>
      </c>
      <c r="B39" s="47" t="s">
        <v>825</v>
      </c>
      <c r="C39" s="47" t="s">
        <v>826</v>
      </c>
      <c r="D39" s="47" t="s">
        <v>177</v>
      </c>
      <c r="E39" s="48">
        <v>261234</v>
      </c>
      <c r="F39" s="49">
        <v>1119.6489240000001</v>
      </c>
      <c r="G39" s="50">
        <v>1.1809119999999999E-2</v>
      </c>
      <c r="H39" s="40" t="s">
        <v>131</v>
      </c>
    </row>
    <row r="40" spans="1:8" x14ac:dyDescent="0.2">
      <c r="A40" s="46">
        <v>34</v>
      </c>
      <c r="B40" s="47" t="s">
        <v>482</v>
      </c>
      <c r="C40" s="47" t="s">
        <v>483</v>
      </c>
      <c r="D40" s="47" t="s">
        <v>177</v>
      </c>
      <c r="E40" s="48">
        <v>33414</v>
      </c>
      <c r="F40" s="49">
        <v>1116.9966059999999</v>
      </c>
      <c r="G40" s="50">
        <v>1.1781150000000001E-2</v>
      </c>
      <c r="H40" s="40" t="s">
        <v>131</v>
      </c>
    </row>
    <row r="41" spans="1:8" x14ac:dyDescent="0.2">
      <c r="A41" s="46">
        <v>35</v>
      </c>
      <c r="B41" s="47" t="s">
        <v>921</v>
      </c>
      <c r="C41" s="47" t="s">
        <v>922</v>
      </c>
      <c r="D41" s="47" t="s">
        <v>177</v>
      </c>
      <c r="E41" s="48">
        <v>546643</v>
      </c>
      <c r="F41" s="49">
        <v>1112.4731693000001</v>
      </c>
      <c r="G41" s="50">
        <v>1.1733439999999999E-2</v>
      </c>
      <c r="H41" s="40" t="s">
        <v>131</v>
      </c>
    </row>
    <row r="42" spans="1:8" x14ac:dyDescent="0.2">
      <c r="A42" s="46">
        <v>36</v>
      </c>
      <c r="B42" s="47" t="s">
        <v>677</v>
      </c>
      <c r="C42" s="47" t="s">
        <v>678</v>
      </c>
      <c r="D42" s="47" t="s">
        <v>28</v>
      </c>
      <c r="E42" s="48">
        <v>25449</v>
      </c>
      <c r="F42" s="49">
        <v>1095.274062</v>
      </c>
      <c r="G42" s="50">
        <v>1.155204E-2</v>
      </c>
      <c r="H42" s="40" t="s">
        <v>131</v>
      </c>
    </row>
    <row r="43" spans="1:8" x14ac:dyDescent="0.2">
      <c r="A43" s="46">
        <v>37</v>
      </c>
      <c r="B43" s="47" t="s">
        <v>839</v>
      </c>
      <c r="C43" s="47" t="s">
        <v>840</v>
      </c>
      <c r="D43" s="47" t="s">
        <v>205</v>
      </c>
      <c r="E43" s="48">
        <v>83944</v>
      </c>
      <c r="F43" s="49">
        <v>1094.2100399999999</v>
      </c>
      <c r="G43" s="50">
        <v>1.154081E-2</v>
      </c>
      <c r="H43" s="40" t="s">
        <v>131</v>
      </c>
    </row>
    <row r="44" spans="1:8" x14ac:dyDescent="0.2">
      <c r="A44" s="46">
        <v>38</v>
      </c>
      <c r="B44" s="47" t="s">
        <v>118</v>
      </c>
      <c r="C44" s="47" t="s">
        <v>119</v>
      </c>
      <c r="D44" s="47" t="s">
        <v>31</v>
      </c>
      <c r="E44" s="48">
        <v>27312</v>
      </c>
      <c r="F44" s="49">
        <v>1057.5479519999999</v>
      </c>
      <c r="G44" s="50">
        <v>1.115413E-2</v>
      </c>
      <c r="H44" s="40" t="s">
        <v>131</v>
      </c>
    </row>
    <row r="45" spans="1:8" x14ac:dyDescent="0.2">
      <c r="A45" s="46">
        <v>39</v>
      </c>
      <c r="B45" s="47" t="s">
        <v>34</v>
      </c>
      <c r="C45" s="47" t="s">
        <v>35</v>
      </c>
      <c r="D45" s="47" t="s">
        <v>22</v>
      </c>
      <c r="E45" s="48">
        <v>356906</v>
      </c>
      <c r="F45" s="49">
        <v>1036.9903830000001</v>
      </c>
      <c r="G45" s="50">
        <v>1.093731E-2</v>
      </c>
      <c r="H45" s="40" t="s">
        <v>131</v>
      </c>
    </row>
    <row r="46" spans="1:8" x14ac:dyDescent="0.2">
      <c r="A46" s="46">
        <v>40</v>
      </c>
      <c r="B46" s="47" t="s">
        <v>845</v>
      </c>
      <c r="C46" s="47" t="s">
        <v>846</v>
      </c>
      <c r="D46" s="47" t="s">
        <v>48</v>
      </c>
      <c r="E46" s="48">
        <v>777285</v>
      </c>
      <c r="F46" s="49">
        <v>1016.68878</v>
      </c>
      <c r="G46" s="50">
        <v>1.0723180000000001E-2</v>
      </c>
      <c r="H46" s="40" t="s">
        <v>131</v>
      </c>
    </row>
    <row r="47" spans="1:8" x14ac:dyDescent="0.2">
      <c r="A47" s="46">
        <v>41</v>
      </c>
      <c r="B47" s="47" t="s">
        <v>649</v>
      </c>
      <c r="C47" s="47" t="s">
        <v>650</v>
      </c>
      <c r="D47" s="47" t="s">
        <v>486</v>
      </c>
      <c r="E47" s="48">
        <v>335031</v>
      </c>
      <c r="F47" s="49">
        <v>961.20393899999999</v>
      </c>
      <c r="G47" s="50">
        <v>1.013798E-2</v>
      </c>
      <c r="H47" s="40" t="s">
        <v>131</v>
      </c>
    </row>
    <row r="48" spans="1:8" x14ac:dyDescent="0.2">
      <c r="A48" s="46">
        <v>42</v>
      </c>
      <c r="B48" s="47" t="s">
        <v>191</v>
      </c>
      <c r="C48" s="47" t="s">
        <v>192</v>
      </c>
      <c r="D48" s="47" t="s">
        <v>38</v>
      </c>
      <c r="E48" s="48">
        <v>10052</v>
      </c>
      <c r="F48" s="49">
        <v>952.67830000000004</v>
      </c>
      <c r="G48" s="50">
        <v>1.0048049999999999E-2</v>
      </c>
      <c r="H48" s="40" t="s">
        <v>131</v>
      </c>
    </row>
    <row r="49" spans="1:8" x14ac:dyDescent="0.2">
      <c r="A49" s="46">
        <v>43</v>
      </c>
      <c r="B49" s="47" t="s">
        <v>923</v>
      </c>
      <c r="C49" s="47" t="s">
        <v>924</v>
      </c>
      <c r="D49" s="47" t="s">
        <v>185</v>
      </c>
      <c r="E49" s="48">
        <v>146077</v>
      </c>
      <c r="F49" s="49">
        <v>941.90449599999999</v>
      </c>
      <c r="G49" s="50">
        <v>9.9344199999999994E-3</v>
      </c>
      <c r="H49" s="40" t="s">
        <v>131</v>
      </c>
    </row>
    <row r="50" spans="1:8" x14ac:dyDescent="0.2">
      <c r="A50" s="46">
        <v>44</v>
      </c>
      <c r="B50" s="47" t="s">
        <v>675</v>
      </c>
      <c r="C50" s="47" t="s">
        <v>676</v>
      </c>
      <c r="D50" s="47" t="s">
        <v>177</v>
      </c>
      <c r="E50" s="48">
        <v>52176</v>
      </c>
      <c r="F50" s="49">
        <v>930.61113599999999</v>
      </c>
      <c r="G50" s="50">
        <v>9.8153100000000007E-3</v>
      </c>
      <c r="H50" s="40" t="s">
        <v>131</v>
      </c>
    </row>
    <row r="51" spans="1:8" x14ac:dyDescent="0.2">
      <c r="A51" s="46">
        <v>45</v>
      </c>
      <c r="B51" s="47" t="s">
        <v>709</v>
      </c>
      <c r="C51" s="47" t="s">
        <v>710</v>
      </c>
      <c r="D51" s="47" t="s">
        <v>200</v>
      </c>
      <c r="E51" s="48">
        <v>39647</v>
      </c>
      <c r="F51" s="49">
        <v>895.58608300000003</v>
      </c>
      <c r="G51" s="50">
        <v>9.4458900000000002E-3</v>
      </c>
      <c r="H51" s="40" t="s">
        <v>131</v>
      </c>
    </row>
    <row r="52" spans="1:8" x14ac:dyDescent="0.2">
      <c r="A52" s="46">
        <v>46</v>
      </c>
      <c r="B52" s="47" t="s">
        <v>480</v>
      </c>
      <c r="C52" s="47" t="s">
        <v>481</v>
      </c>
      <c r="D52" s="47" t="s">
        <v>200</v>
      </c>
      <c r="E52" s="48">
        <v>73140</v>
      </c>
      <c r="F52" s="49">
        <v>865.83132000000001</v>
      </c>
      <c r="G52" s="50">
        <v>9.1320599999999991E-3</v>
      </c>
      <c r="H52" s="40" t="s">
        <v>131</v>
      </c>
    </row>
    <row r="53" spans="1:8" x14ac:dyDescent="0.2">
      <c r="A53" s="46">
        <v>47</v>
      </c>
      <c r="B53" s="47" t="s">
        <v>81</v>
      </c>
      <c r="C53" s="47" t="s">
        <v>82</v>
      </c>
      <c r="D53" s="47" t="s">
        <v>83</v>
      </c>
      <c r="E53" s="48">
        <v>10242</v>
      </c>
      <c r="F53" s="49">
        <v>837.43713000000002</v>
      </c>
      <c r="G53" s="50">
        <v>8.8325899999999995E-3</v>
      </c>
      <c r="H53" s="40" t="s">
        <v>131</v>
      </c>
    </row>
    <row r="54" spans="1:8" x14ac:dyDescent="0.2">
      <c r="A54" s="46">
        <v>48</v>
      </c>
      <c r="B54" s="47" t="s">
        <v>764</v>
      </c>
      <c r="C54" s="47" t="s">
        <v>765</v>
      </c>
      <c r="D54" s="47" t="s">
        <v>48</v>
      </c>
      <c r="E54" s="48">
        <v>597512</v>
      </c>
      <c r="F54" s="49">
        <v>835.97903919999999</v>
      </c>
      <c r="G54" s="50">
        <v>8.8172100000000007E-3</v>
      </c>
      <c r="H54" s="40" t="s">
        <v>131</v>
      </c>
    </row>
    <row r="55" spans="1:8" x14ac:dyDescent="0.2">
      <c r="A55" s="46">
        <v>49</v>
      </c>
      <c r="B55" s="47" t="s">
        <v>198</v>
      </c>
      <c r="C55" s="47" t="s">
        <v>199</v>
      </c>
      <c r="D55" s="47" t="s">
        <v>200</v>
      </c>
      <c r="E55" s="48">
        <v>57202</v>
      </c>
      <c r="F55" s="49">
        <v>813.29803600000002</v>
      </c>
      <c r="G55" s="50">
        <v>8.5779900000000006E-3</v>
      </c>
      <c r="H55" s="40" t="s">
        <v>131</v>
      </c>
    </row>
    <row r="56" spans="1:8" x14ac:dyDescent="0.2">
      <c r="A56" s="46">
        <v>50</v>
      </c>
      <c r="B56" s="47" t="s">
        <v>501</v>
      </c>
      <c r="C56" s="47" t="s">
        <v>502</v>
      </c>
      <c r="D56" s="47" t="s">
        <v>282</v>
      </c>
      <c r="E56" s="48">
        <v>218026</v>
      </c>
      <c r="F56" s="49">
        <v>800.98391879999997</v>
      </c>
      <c r="G56" s="50">
        <v>8.44811E-3</v>
      </c>
      <c r="H56" s="40" t="s">
        <v>131</v>
      </c>
    </row>
    <row r="57" spans="1:8" x14ac:dyDescent="0.2">
      <c r="A57" s="46">
        <v>51</v>
      </c>
      <c r="B57" s="47" t="s">
        <v>809</v>
      </c>
      <c r="C57" s="47" t="s">
        <v>810</v>
      </c>
      <c r="D57" s="47" t="s">
        <v>43</v>
      </c>
      <c r="E57" s="48">
        <v>2170</v>
      </c>
      <c r="F57" s="49">
        <v>794.76250000000005</v>
      </c>
      <c r="G57" s="50">
        <v>8.3824899999999994E-3</v>
      </c>
      <c r="H57" s="40" t="s">
        <v>131</v>
      </c>
    </row>
    <row r="58" spans="1:8" x14ac:dyDescent="0.2">
      <c r="A58" s="46">
        <v>52</v>
      </c>
      <c r="B58" s="47" t="s">
        <v>925</v>
      </c>
      <c r="C58" s="47" t="s">
        <v>926</v>
      </c>
      <c r="D58" s="47" t="s">
        <v>229</v>
      </c>
      <c r="E58" s="48">
        <v>640454</v>
      </c>
      <c r="F58" s="49">
        <v>779.8808358</v>
      </c>
      <c r="G58" s="50">
        <v>8.22553E-3</v>
      </c>
      <c r="H58" s="40" t="s">
        <v>131</v>
      </c>
    </row>
    <row r="59" spans="1:8" x14ac:dyDescent="0.2">
      <c r="A59" s="46">
        <v>53</v>
      </c>
      <c r="B59" s="47" t="s">
        <v>503</v>
      </c>
      <c r="C59" s="47" t="s">
        <v>504</v>
      </c>
      <c r="D59" s="47" t="s">
        <v>505</v>
      </c>
      <c r="E59" s="48">
        <v>218026</v>
      </c>
      <c r="F59" s="49">
        <v>768.75967600000001</v>
      </c>
      <c r="G59" s="50">
        <v>8.1082299999999993E-3</v>
      </c>
      <c r="H59" s="40" t="s">
        <v>131</v>
      </c>
    </row>
    <row r="60" spans="1:8" x14ac:dyDescent="0.2">
      <c r="A60" s="46">
        <v>54</v>
      </c>
      <c r="B60" s="47" t="s">
        <v>833</v>
      </c>
      <c r="C60" s="47" t="s">
        <v>834</v>
      </c>
      <c r="D60" s="47" t="s">
        <v>115</v>
      </c>
      <c r="E60" s="48">
        <v>18495</v>
      </c>
      <c r="F60" s="49">
        <v>753.65275499999996</v>
      </c>
      <c r="G60" s="50">
        <v>7.9489000000000001E-3</v>
      </c>
      <c r="H60" s="40" t="s">
        <v>131</v>
      </c>
    </row>
    <row r="61" spans="1:8" x14ac:dyDescent="0.2">
      <c r="A61" s="46">
        <v>55</v>
      </c>
      <c r="B61" s="47" t="s">
        <v>77</v>
      </c>
      <c r="C61" s="47" t="s">
        <v>78</v>
      </c>
      <c r="D61" s="47" t="s">
        <v>25</v>
      </c>
      <c r="E61" s="48">
        <v>13816</v>
      </c>
      <c r="F61" s="49">
        <v>714.42535999999996</v>
      </c>
      <c r="G61" s="50">
        <v>7.5351599999999999E-3</v>
      </c>
      <c r="H61" s="40" t="s">
        <v>131</v>
      </c>
    </row>
    <row r="62" spans="1:8" x14ac:dyDescent="0.2">
      <c r="A62" s="46">
        <v>56</v>
      </c>
      <c r="B62" s="47" t="s">
        <v>104</v>
      </c>
      <c r="C62" s="47" t="s">
        <v>105</v>
      </c>
      <c r="D62" s="47" t="s">
        <v>16</v>
      </c>
      <c r="E62" s="48">
        <v>46908</v>
      </c>
      <c r="F62" s="49">
        <v>701.50914</v>
      </c>
      <c r="G62" s="50">
        <v>7.3989299999999997E-3</v>
      </c>
      <c r="H62" s="40" t="s">
        <v>131</v>
      </c>
    </row>
    <row r="63" spans="1:8" x14ac:dyDescent="0.2">
      <c r="A63" s="46">
        <v>57</v>
      </c>
      <c r="B63" s="47" t="s">
        <v>263</v>
      </c>
      <c r="C63" s="47" t="s">
        <v>264</v>
      </c>
      <c r="D63" s="47" t="s">
        <v>83</v>
      </c>
      <c r="E63" s="48">
        <v>72468</v>
      </c>
      <c r="F63" s="49">
        <v>699.38866800000005</v>
      </c>
      <c r="G63" s="50">
        <v>7.3765699999999998E-3</v>
      </c>
      <c r="H63" s="40" t="s">
        <v>131</v>
      </c>
    </row>
    <row r="64" spans="1:8" x14ac:dyDescent="0.2">
      <c r="A64" s="46">
        <v>58</v>
      </c>
      <c r="B64" s="47" t="s">
        <v>238</v>
      </c>
      <c r="C64" s="47" t="s">
        <v>239</v>
      </c>
      <c r="D64" s="47" t="s">
        <v>240</v>
      </c>
      <c r="E64" s="48">
        <v>20017</v>
      </c>
      <c r="F64" s="49">
        <v>671.71046899999999</v>
      </c>
      <c r="G64" s="50">
        <v>7.0846399999999997E-3</v>
      </c>
      <c r="H64" s="40" t="s">
        <v>131</v>
      </c>
    </row>
    <row r="65" spans="1:8" x14ac:dyDescent="0.2">
      <c r="A65" s="46">
        <v>59</v>
      </c>
      <c r="B65" s="47" t="s">
        <v>927</v>
      </c>
      <c r="C65" s="47" t="s">
        <v>928</v>
      </c>
      <c r="D65" s="47" t="s">
        <v>222</v>
      </c>
      <c r="E65" s="48">
        <v>433097</v>
      </c>
      <c r="F65" s="49">
        <v>670.65070449999996</v>
      </c>
      <c r="G65" s="50">
        <v>7.0734600000000002E-3</v>
      </c>
      <c r="H65" s="40" t="s">
        <v>131</v>
      </c>
    </row>
    <row r="66" spans="1:8" x14ac:dyDescent="0.2">
      <c r="A66" s="46">
        <v>60</v>
      </c>
      <c r="B66" s="47" t="s">
        <v>799</v>
      </c>
      <c r="C66" s="47" t="s">
        <v>800</v>
      </c>
      <c r="D66" s="47" t="s">
        <v>108</v>
      </c>
      <c r="E66" s="48">
        <v>70858</v>
      </c>
      <c r="F66" s="49">
        <v>664.71889799999997</v>
      </c>
      <c r="G66" s="50">
        <v>7.0108999999999996E-3</v>
      </c>
      <c r="H66" s="40" t="s">
        <v>131</v>
      </c>
    </row>
    <row r="67" spans="1:8" x14ac:dyDescent="0.2">
      <c r="A67" s="46">
        <v>61</v>
      </c>
      <c r="B67" s="47" t="s">
        <v>183</v>
      </c>
      <c r="C67" s="47" t="s">
        <v>184</v>
      </c>
      <c r="D67" s="47" t="s">
        <v>185</v>
      </c>
      <c r="E67" s="48">
        <v>34109</v>
      </c>
      <c r="F67" s="49">
        <v>598.13542399999994</v>
      </c>
      <c r="G67" s="50">
        <v>6.30863E-3</v>
      </c>
      <c r="H67" s="40" t="s">
        <v>131</v>
      </c>
    </row>
    <row r="68" spans="1:8" x14ac:dyDescent="0.2">
      <c r="A68" s="46">
        <v>62</v>
      </c>
      <c r="B68" s="47" t="s">
        <v>512</v>
      </c>
      <c r="C68" s="47" t="s">
        <v>513</v>
      </c>
      <c r="D68" s="47" t="s">
        <v>22</v>
      </c>
      <c r="E68" s="48">
        <v>218026</v>
      </c>
      <c r="F68" s="49">
        <v>101.5565108</v>
      </c>
      <c r="G68" s="50">
        <v>1.07113E-3</v>
      </c>
      <c r="H68" s="40" t="s">
        <v>131</v>
      </c>
    </row>
    <row r="69" spans="1:8" x14ac:dyDescent="0.2">
      <c r="A69" s="46">
        <v>63</v>
      </c>
      <c r="B69" s="47" t="s">
        <v>514</v>
      </c>
      <c r="C69" s="47" t="s">
        <v>515</v>
      </c>
      <c r="D69" s="47" t="s">
        <v>31</v>
      </c>
      <c r="E69" s="48">
        <v>218026</v>
      </c>
      <c r="F69" s="49">
        <v>86.752545400000002</v>
      </c>
      <c r="G69" s="50">
        <v>9.1498999999999997E-4</v>
      </c>
      <c r="H69" s="40" t="s">
        <v>131</v>
      </c>
    </row>
    <row r="70" spans="1:8" x14ac:dyDescent="0.2">
      <c r="A70" s="46">
        <v>64</v>
      </c>
      <c r="B70" s="47" t="s">
        <v>516</v>
      </c>
      <c r="C70" s="47" t="s">
        <v>517</v>
      </c>
      <c r="D70" s="47" t="s">
        <v>122</v>
      </c>
      <c r="E70" s="48">
        <v>218026</v>
      </c>
      <c r="F70" s="49">
        <v>66.170890999999997</v>
      </c>
      <c r="G70" s="50">
        <v>6.9791999999999999E-4</v>
      </c>
      <c r="H70" s="40" t="s">
        <v>131</v>
      </c>
    </row>
    <row r="71" spans="1:8" x14ac:dyDescent="0.2">
      <c r="A71" s="46">
        <v>65</v>
      </c>
      <c r="B71" s="47" t="s">
        <v>823</v>
      </c>
      <c r="C71" s="47" t="s">
        <v>824</v>
      </c>
      <c r="D71" s="47" t="s">
        <v>200</v>
      </c>
      <c r="E71" s="48">
        <v>2054</v>
      </c>
      <c r="F71" s="49">
        <v>4.1952949999999998</v>
      </c>
      <c r="G71" s="50" t="s">
        <v>129</v>
      </c>
      <c r="H71" s="40" t="s">
        <v>131</v>
      </c>
    </row>
    <row r="72" spans="1:8" x14ac:dyDescent="0.2">
      <c r="A72" s="51"/>
      <c r="B72" s="51"/>
      <c r="C72" s="52" t="s">
        <v>130</v>
      </c>
      <c r="D72" s="51"/>
      <c r="E72" s="51" t="s">
        <v>131</v>
      </c>
      <c r="F72" s="53">
        <v>91137.635630499994</v>
      </c>
      <c r="G72" s="54">
        <v>0.96124357999999999</v>
      </c>
      <c r="H72" s="40" t="s">
        <v>131</v>
      </c>
    </row>
    <row r="73" spans="1:8" x14ac:dyDescent="0.2">
      <c r="A73" s="51"/>
      <c r="B73" s="51"/>
      <c r="C73" s="55"/>
      <c r="D73" s="51"/>
      <c r="E73" s="51"/>
      <c r="F73" s="56"/>
      <c r="G73" s="56"/>
      <c r="H73" s="40" t="s">
        <v>131</v>
      </c>
    </row>
    <row r="74" spans="1:8" x14ac:dyDescent="0.2">
      <c r="A74" s="51"/>
      <c r="B74" s="51"/>
      <c r="C74" s="52" t="s">
        <v>132</v>
      </c>
      <c r="D74" s="51"/>
      <c r="E74" s="51"/>
      <c r="F74" s="51"/>
      <c r="G74" s="51"/>
      <c r="H74" s="40" t="s">
        <v>131</v>
      </c>
    </row>
    <row r="75" spans="1:8" x14ac:dyDescent="0.2">
      <c r="A75" s="51"/>
      <c r="B75" s="51"/>
      <c r="C75" s="52" t="s">
        <v>130</v>
      </c>
      <c r="D75" s="51"/>
      <c r="E75" s="51" t="s">
        <v>131</v>
      </c>
      <c r="F75" s="57" t="s">
        <v>133</v>
      </c>
      <c r="G75" s="54">
        <v>0</v>
      </c>
      <c r="H75" s="40" t="s">
        <v>131</v>
      </c>
    </row>
    <row r="76" spans="1:8" x14ac:dyDescent="0.2">
      <c r="A76" s="51"/>
      <c r="B76" s="51"/>
      <c r="C76" s="55"/>
      <c r="D76" s="51"/>
      <c r="E76" s="51"/>
      <c r="F76" s="56"/>
      <c r="G76" s="56"/>
      <c r="H76" s="40" t="s">
        <v>131</v>
      </c>
    </row>
    <row r="77" spans="1:8" x14ac:dyDescent="0.2">
      <c r="A77" s="51"/>
      <c r="B77" s="51"/>
      <c r="C77" s="52" t="s">
        <v>134</v>
      </c>
      <c r="D77" s="51"/>
      <c r="E77" s="51"/>
      <c r="F77" s="51"/>
      <c r="G77" s="51"/>
      <c r="H77" s="40" t="s">
        <v>131</v>
      </c>
    </row>
    <row r="78" spans="1:8" x14ac:dyDescent="0.2">
      <c r="A78" s="51"/>
      <c r="B78" s="51"/>
      <c r="C78" s="52" t="s">
        <v>130</v>
      </c>
      <c r="D78" s="51"/>
      <c r="E78" s="51" t="s">
        <v>131</v>
      </c>
      <c r="F78" s="57" t="s">
        <v>133</v>
      </c>
      <c r="G78" s="54">
        <v>0</v>
      </c>
      <c r="H78" s="40" t="s">
        <v>131</v>
      </c>
    </row>
    <row r="79" spans="1:8" x14ac:dyDescent="0.2">
      <c r="A79" s="51"/>
      <c r="B79" s="51"/>
      <c r="C79" s="55"/>
      <c r="D79" s="51"/>
      <c r="E79" s="51"/>
      <c r="F79" s="56"/>
      <c r="G79" s="56"/>
      <c r="H79" s="40" t="s">
        <v>131</v>
      </c>
    </row>
    <row r="80" spans="1:8" x14ac:dyDescent="0.2">
      <c r="A80" s="51"/>
      <c r="B80" s="51"/>
      <c r="C80" s="52" t="s">
        <v>135</v>
      </c>
      <c r="D80" s="51"/>
      <c r="E80" s="51"/>
      <c r="F80" s="51"/>
      <c r="G80" s="51"/>
      <c r="H80" s="40" t="s">
        <v>131</v>
      </c>
    </row>
    <row r="81" spans="1:8" x14ac:dyDescent="0.2">
      <c r="A81" s="51"/>
      <c r="B81" s="51"/>
      <c r="C81" s="52" t="s">
        <v>130</v>
      </c>
      <c r="D81" s="51"/>
      <c r="E81" s="51" t="s">
        <v>131</v>
      </c>
      <c r="F81" s="57" t="s">
        <v>133</v>
      </c>
      <c r="G81" s="54">
        <v>0</v>
      </c>
      <c r="H81" s="40" t="s">
        <v>131</v>
      </c>
    </row>
    <row r="82" spans="1:8" x14ac:dyDescent="0.2">
      <c r="A82" s="51"/>
      <c r="B82" s="51"/>
      <c r="C82" s="55"/>
      <c r="D82" s="51"/>
      <c r="E82" s="51"/>
      <c r="F82" s="56"/>
      <c r="G82" s="56"/>
      <c r="H82" s="40" t="s">
        <v>131</v>
      </c>
    </row>
    <row r="83" spans="1:8" x14ac:dyDescent="0.2">
      <c r="A83" s="51"/>
      <c r="B83" s="51"/>
      <c r="C83" s="52" t="s">
        <v>136</v>
      </c>
      <c r="D83" s="51"/>
      <c r="E83" s="51"/>
      <c r="F83" s="56"/>
      <c r="G83" s="56"/>
      <c r="H83" s="40" t="s">
        <v>131</v>
      </c>
    </row>
    <row r="84" spans="1:8" x14ac:dyDescent="0.2">
      <c r="A84" s="51"/>
      <c r="B84" s="51"/>
      <c r="C84" s="52" t="s">
        <v>130</v>
      </c>
      <c r="D84" s="51"/>
      <c r="E84" s="51" t="s">
        <v>131</v>
      </c>
      <c r="F84" s="57" t="s">
        <v>133</v>
      </c>
      <c r="G84" s="54">
        <v>0</v>
      </c>
      <c r="H84" s="40" t="s">
        <v>131</v>
      </c>
    </row>
    <row r="85" spans="1:8" x14ac:dyDescent="0.2">
      <c r="A85" s="51"/>
      <c r="B85" s="51"/>
      <c r="C85" s="55"/>
      <c r="D85" s="51"/>
      <c r="E85" s="51"/>
      <c r="F85" s="56"/>
      <c r="G85" s="56"/>
      <c r="H85" s="40" t="s">
        <v>131</v>
      </c>
    </row>
    <row r="86" spans="1:8" x14ac:dyDescent="0.2">
      <c r="A86" s="51"/>
      <c r="B86" s="51"/>
      <c r="C86" s="52" t="s">
        <v>137</v>
      </c>
      <c r="D86" s="51"/>
      <c r="E86" s="51"/>
      <c r="F86" s="56"/>
      <c r="G86" s="56"/>
      <c r="H86" s="40" t="s">
        <v>131</v>
      </c>
    </row>
    <row r="87" spans="1:8" x14ac:dyDescent="0.2">
      <c r="A87" s="46">
        <v>1</v>
      </c>
      <c r="B87" s="47"/>
      <c r="C87" s="47" t="s">
        <v>1114</v>
      </c>
      <c r="D87" s="47" t="s">
        <v>521</v>
      </c>
      <c r="E87" s="48">
        <v>999000</v>
      </c>
      <c r="F87" s="49">
        <v>1887.1110000000001</v>
      </c>
      <c r="G87" s="50">
        <v>1.9903669999999998E-2</v>
      </c>
      <c r="H87" s="40" t="s">
        <v>131</v>
      </c>
    </row>
    <row r="88" spans="1:8" x14ac:dyDescent="0.2">
      <c r="A88" s="51"/>
      <c r="B88" s="51"/>
      <c r="C88" s="52" t="s">
        <v>130</v>
      </c>
      <c r="D88" s="51"/>
      <c r="E88" s="51" t="s">
        <v>131</v>
      </c>
      <c r="F88" s="53">
        <v>1887.1110000000001</v>
      </c>
      <c r="G88" s="54">
        <v>1.9903669999999998E-2</v>
      </c>
      <c r="H88" s="40" t="s">
        <v>131</v>
      </c>
    </row>
    <row r="89" spans="1:8" x14ac:dyDescent="0.2">
      <c r="A89" s="51"/>
      <c r="B89" s="51"/>
      <c r="C89" s="55"/>
      <c r="D89" s="51"/>
      <c r="E89" s="51"/>
      <c r="F89" s="56"/>
      <c r="G89" s="56"/>
      <c r="H89" s="40" t="s">
        <v>131</v>
      </c>
    </row>
    <row r="90" spans="1:8" x14ac:dyDescent="0.2">
      <c r="A90" s="51"/>
      <c r="B90" s="51"/>
      <c r="C90" s="52" t="s">
        <v>138</v>
      </c>
      <c r="D90" s="51"/>
      <c r="E90" s="51"/>
      <c r="F90" s="53">
        <v>93024.746630499998</v>
      </c>
      <c r="G90" s="54">
        <v>0.98114725000000003</v>
      </c>
      <c r="H90" s="40" t="s">
        <v>131</v>
      </c>
    </row>
    <row r="91" spans="1:8" x14ac:dyDescent="0.2">
      <c r="A91" s="51"/>
      <c r="B91" s="51"/>
      <c r="C91" s="55"/>
      <c r="D91" s="51"/>
      <c r="E91" s="51"/>
      <c r="F91" s="56"/>
      <c r="G91" s="56"/>
      <c r="H91" s="40" t="s">
        <v>131</v>
      </c>
    </row>
    <row r="92" spans="1:8" x14ac:dyDescent="0.2">
      <c r="A92" s="51"/>
      <c r="B92" s="51"/>
      <c r="C92" s="52" t="s">
        <v>139</v>
      </c>
      <c r="D92" s="51"/>
      <c r="E92" s="51"/>
      <c r="F92" s="56"/>
      <c r="G92" s="56"/>
      <c r="H92" s="40" t="s">
        <v>131</v>
      </c>
    </row>
    <row r="93" spans="1:8" x14ac:dyDescent="0.2">
      <c r="A93" s="51"/>
      <c r="B93" s="51"/>
      <c r="C93" s="52" t="s">
        <v>10</v>
      </c>
      <c r="D93" s="51"/>
      <c r="E93" s="51"/>
      <c r="F93" s="56"/>
      <c r="G93" s="56"/>
      <c r="H93" s="40" t="s">
        <v>131</v>
      </c>
    </row>
    <row r="94" spans="1:8" x14ac:dyDescent="0.2">
      <c r="A94" s="51"/>
      <c r="B94" s="51"/>
      <c r="C94" s="52" t="s">
        <v>130</v>
      </c>
      <c r="D94" s="51"/>
      <c r="E94" s="51" t="s">
        <v>131</v>
      </c>
      <c r="F94" s="57" t="s">
        <v>133</v>
      </c>
      <c r="G94" s="54">
        <v>0</v>
      </c>
      <c r="H94" s="40" t="s">
        <v>131</v>
      </c>
    </row>
    <row r="95" spans="1:8" x14ac:dyDescent="0.2">
      <c r="A95" s="51"/>
      <c r="B95" s="51"/>
      <c r="C95" s="55"/>
      <c r="D95" s="51"/>
      <c r="E95" s="51"/>
      <c r="F95" s="56"/>
      <c r="G95" s="56"/>
      <c r="H95" s="40" t="s">
        <v>131</v>
      </c>
    </row>
    <row r="96" spans="1:8" x14ac:dyDescent="0.2">
      <c r="A96" s="51"/>
      <c r="B96" s="51"/>
      <c r="C96" s="52" t="s">
        <v>140</v>
      </c>
      <c r="D96" s="51"/>
      <c r="E96" s="51"/>
      <c r="F96" s="51"/>
      <c r="G96" s="51"/>
      <c r="H96" s="40" t="s">
        <v>131</v>
      </c>
    </row>
    <row r="97" spans="1:8" x14ac:dyDescent="0.2">
      <c r="A97" s="51"/>
      <c r="B97" s="51"/>
      <c r="C97" s="52" t="s">
        <v>130</v>
      </c>
      <c r="D97" s="51"/>
      <c r="E97" s="51" t="s">
        <v>131</v>
      </c>
      <c r="F97" s="57" t="s">
        <v>133</v>
      </c>
      <c r="G97" s="54">
        <v>0</v>
      </c>
      <c r="H97" s="40" t="s">
        <v>131</v>
      </c>
    </row>
    <row r="98" spans="1:8" x14ac:dyDescent="0.2">
      <c r="A98" s="51"/>
      <c r="B98" s="51"/>
      <c r="C98" s="55"/>
      <c r="D98" s="51"/>
      <c r="E98" s="51"/>
      <c r="F98" s="56"/>
      <c r="G98" s="56"/>
      <c r="H98" s="40" t="s">
        <v>131</v>
      </c>
    </row>
    <row r="99" spans="1:8" x14ac:dyDescent="0.2">
      <c r="A99" s="51"/>
      <c r="B99" s="51"/>
      <c r="C99" s="52" t="s">
        <v>141</v>
      </c>
      <c r="D99" s="51"/>
      <c r="E99" s="51"/>
      <c r="F99" s="51"/>
      <c r="G99" s="51"/>
      <c r="H99" s="40" t="s">
        <v>131</v>
      </c>
    </row>
    <row r="100" spans="1:8" x14ac:dyDescent="0.2">
      <c r="A100" s="51"/>
      <c r="B100" s="51"/>
      <c r="C100" s="52" t="s">
        <v>130</v>
      </c>
      <c r="D100" s="51"/>
      <c r="E100" s="51" t="s">
        <v>131</v>
      </c>
      <c r="F100" s="57" t="s">
        <v>133</v>
      </c>
      <c r="G100" s="54">
        <v>0</v>
      </c>
      <c r="H100" s="40" t="s">
        <v>131</v>
      </c>
    </row>
    <row r="101" spans="1:8" x14ac:dyDescent="0.2">
      <c r="A101" s="51"/>
      <c r="B101" s="51"/>
      <c r="C101" s="55"/>
      <c r="D101" s="51"/>
      <c r="E101" s="51"/>
      <c r="F101" s="56"/>
      <c r="G101" s="56"/>
      <c r="H101" s="40" t="s">
        <v>131</v>
      </c>
    </row>
    <row r="102" spans="1:8" x14ac:dyDescent="0.2">
      <c r="A102" s="51"/>
      <c r="B102" s="51"/>
      <c r="C102" s="52" t="s">
        <v>142</v>
      </c>
      <c r="D102" s="51"/>
      <c r="E102" s="51"/>
      <c r="F102" s="56"/>
      <c r="G102" s="56"/>
      <c r="H102" s="40" t="s">
        <v>131</v>
      </c>
    </row>
    <row r="103" spans="1:8" x14ac:dyDescent="0.2">
      <c r="A103" s="51"/>
      <c r="B103" s="51"/>
      <c r="C103" s="52" t="s">
        <v>130</v>
      </c>
      <c r="D103" s="51"/>
      <c r="E103" s="51" t="s">
        <v>131</v>
      </c>
      <c r="F103" s="57" t="s">
        <v>133</v>
      </c>
      <c r="G103" s="54">
        <v>0</v>
      </c>
      <c r="H103" s="40" t="s">
        <v>131</v>
      </c>
    </row>
    <row r="104" spans="1:8" x14ac:dyDescent="0.2">
      <c r="A104" s="51"/>
      <c r="B104" s="51"/>
      <c r="C104" s="55"/>
      <c r="D104" s="51"/>
      <c r="E104" s="51"/>
      <c r="F104" s="56"/>
      <c r="G104" s="56"/>
      <c r="H104" s="40" t="s">
        <v>131</v>
      </c>
    </row>
    <row r="105" spans="1:8" x14ac:dyDescent="0.2">
      <c r="A105" s="51"/>
      <c r="B105" s="51"/>
      <c r="C105" s="52" t="s">
        <v>143</v>
      </c>
      <c r="D105" s="51"/>
      <c r="E105" s="51"/>
      <c r="F105" s="53">
        <v>0</v>
      </c>
      <c r="G105" s="54">
        <v>0</v>
      </c>
      <c r="H105" s="40" t="s">
        <v>131</v>
      </c>
    </row>
    <row r="106" spans="1:8" x14ac:dyDescent="0.2">
      <c r="A106" s="51"/>
      <c r="B106" s="51"/>
      <c r="C106" s="55"/>
      <c r="D106" s="51"/>
      <c r="E106" s="51"/>
      <c r="F106" s="56"/>
      <c r="G106" s="56"/>
      <c r="H106" s="40" t="s">
        <v>131</v>
      </c>
    </row>
    <row r="107" spans="1:8" x14ac:dyDescent="0.2">
      <c r="A107" s="51"/>
      <c r="B107" s="51"/>
      <c r="C107" s="52" t="s">
        <v>144</v>
      </c>
      <c r="D107" s="51"/>
      <c r="E107" s="51"/>
      <c r="F107" s="56"/>
      <c r="G107" s="56"/>
      <c r="H107" s="40" t="s">
        <v>131</v>
      </c>
    </row>
    <row r="108" spans="1:8" x14ac:dyDescent="0.2">
      <c r="A108" s="51"/>
      <c r="B108" s="51"/>
      <c r="C108" s="52" t="s">
        <v>145</v>
      </c>
      <c r="D108" s="51"/>
      <c r="E108" s="51"/>
      <c r="F108" s="56"/>
      <c r="G108" s="56"/>
      <c r="H108" s="40" t="s">
        <v>131</v>
      </c>
    </row>
    <row r="109" spans="1:8" x14ac:dyDescent="0.2">
      <c r="A109" s="51"/>
      <c r="B109" s="51"/>
      <c r="C109" s="52" t="s">
        <v>130</v>
      </c>
      <c r="D109" s="51"/>
      <c r="E109" s="51" t="s">
        <v>131</v>
      </c>
      <c r="F109" s="57" t="s">
        <v>133</v>
      </c>
      <c r="G109" s="54">
        <v>0</v>
      </c>
      <c r="H109" s="40" t="s">
        <v>131</v>
      </c>
    </row>
    <row r="110" spans="1:8" x14ac:dyDescent="0.2">
      <c r="A110" s="51"/>
      <c r="B110" s="51"/>
      <c r="C110" s="55"/>
      <c r="D110" s="51"/>
      <c r="E110" s="51"/>
      <c r="F110" s="56"/>
      <c r="G110" s="56"/>
      <c r="H110" s="40" t="s">
        <v>131</v>
      </c>
    </row>
    <row r="111" spans="1:8" x14ac:dyDescent="0.2">
      <c r="A111" s="51"/>
      <c r="B111" s="51"/>
      <c r="C111" s="52" t="s">
        <v>146</v>
      </c>
      <c r="D111" s="51"/>
      <c r="E111" s="51"/>
      <c r="F111" s="56"/>
      <c r="G111" s="56"/>
      <c r="H111" s="40" t="s">
        <v>131</v>
      </c>
    </row>
    <row r="112" spans="1:8" x14ac:dyDescent="0.2">
      <c r="A112" s="51"/>
      <c r="B112" s="51"/>
      <c r="C112" s="52" t="s">
        <v>130</v>
      </c>
      <c r="D112" s="51"/>
      <c r="E112" s="51" t="s">
        <v>131</v>
      </c>
      <c r="F112" s="57" t="s">
        <v>133</v>
      </c>
      <c r="G112" s="54">
        <v>0</v>
      </c>
      <c r="H112" s="40" t="s">
        <v>131</v>
      </c>
    </row>
    <row r="113" spans="1:8" x14ac:dyDescent="0.2">
      <c r="A113" s="51"/>
      <c r="B113" s="51"/>
      <c r="C113" s="55"/>
      <c r="D113" s="51"/>
      <c r="E113" s="51"/>
      <c r="F113" s="56"/>
      <c r="G113" s="56"/>
      <c r="H113" s="40" t="s">
        <v>131</v>
      </c>
    </row>
    <row r="114" spans="1:8" x14ac:dyDescent="0.2">
      <c r="A114" s="51"/>
      <c r="B114" s="51"/>
      <c r="C114" s="52" t="s">
        <v>147</v>
      </c>
      <c r="D114" s="51"/>
      <c r="E114" s="51"/>
      <c r="F114" s="56"/>
      <c r="G114" s="56"/>
      <c r="H114" s="40" t="s">
        <v>131</v>
      </c>
    </row>
    <row r="115" spans="1:8" x14ac:dyDescent="0.2">
      <c r="A115" s="51"/>
      <c r="B115" s="51"/>
      <c r="C115" s="52" t="s">
        <v>130</v>
      </c>
      <c r="D115" s="51"/>
      <c r="E115" s="51" t="s">
        <v>131</v>
      </c>
      <c r="F115" s="57" t="s">
        <v>133</v>
      </c>
      <c r="G115" s="54">
        <v>0</v>
      </c>
      <c r="H115" s="40" t="s">
        <v>131</v>
      </c>
    </row>
    <row r="116" spans="1:8" x14ac:dyDescent="0.2">
      <c r="A116" s="51"/>
      <c r="B116" s="51"/>
      <c r="C116" s="55"/>
      <c r="D116" s="51"/>
      <c r="E116" s="51"/>
      <c r="F116" s="56"/>
      <c r="G116" s="56"/>
      <c r="H116" s="40" t="s">
        <v>131</v>
      </c>
    </row>
    <row r="117" spans="1:8" x14ac:dyDescent="0.2">
      <c r="A117" s="51"/>
      <c r="B117" s="51"/>
      <c r="C117" s="52" t="s">
        <v>148</v>
      </c>
      <c r="D117" s="51"/>
      <c r="E117" s="51"/>
      <c r="F117" s="56"/>
      <c r="G117" s="56"/>
      <c r="H117" s="40" t="s">
        <v>131</v>
      </c>
    </row>
    <row r="118" spans="1:8" x14ac:dyDescent="0.2">
      <c r="A118" s="46">
        <v>1</v>
      </c>
      <c r="B118" s="47"/>
      <c r="C118" s="47" t="s">
        <v>149</v>
      </c>
      <c r="D118" s="47"/>
      <c r="E118" s="58"/>
      <c r="F118" s="49">
        <v>2515.2279850089999</v>
      </c>
      <c r="G118" s="50">
        <v>2.652852E-2</v>
      </c>
      <c r="H118" s="40">
        <v>5.32</v>
      </c>
    </row>
    <row r="119" spans="1:8" x14ac:dyDescent="0.2">
      <c r="A119" s="51"/>
      <c r="B119" s="51"/>
      <c r="C119" s="52" t="s">
        <v>130</v>
      </c>
      <c r="D119" s="51"/>
      <c r="E119" s="51" t="s">
        <v>131</v>
      </c>
      <c r="F119" s="53">
        <v>2515.2279850089999</v>
      </c>
      <c r="G119" s="54">
        <v>2.652852E-2</v>
      </c>
      <c r="H119" s="40" t="s">
        <v>131</v>
      </c>
    </row>
    <row r="120" spans="1:8" x14ac:dyDescent="0.2">
      <c r="A120" s="51"/>
      <c r="B120" s="51"/>
      <c r="C120" s="55"/>
      <c r="D120" s="51"/>
      <c r="E120" s="51"/>
      <c r="F120" s="56"/>
      <c r="G120" s="56"/>
      <c r="H120" s="40" t="s">
        <v>131</v>
      </c>
    </row>
    <row r="121" spans="1:8" x14ac:dyDescent="0.2">
      <c r="A121" s="51"/>
      <c r="B121" s="51"/>
      <c r="C121" s="52" t="s">
        <v>150</v>
      </c>
      <c r="D121" s="51"/>
      <c r="E121" s="51"/>
      <c r="F121" s="53">
        <v>2515.2279850089999</v>
      </c>
      <c r="G121" s="54">
        <v>2.652852E-2</v>
      </c>
      <c r="H121" s="40" t="s">
        <v>131</v>
      </c>
    </row>
    <row r="122" spans="1:8" x14ac:dyDescent="0.2">
      <c r="A122" s="51"/>
      <c r="B122" s="51"/>
      <c r="C122" s="56"/>
      <c r="D122" s="51"/>
      <c r="E122" s="51"/>
      <c r="F122" s="51"/>
      <c r="G122" s="51"/>
      <c r="H122" s="40" t="s">
        <v>131</v>
      </c>
    </row>
    <row r="123" spans="1:8" x14ac:dyDescent="0.2">
      <c r="A123" s="51"/>
      <c r="B123" s="51"/>
      <c r="C123" s="52" t="s">
        <v>151</v>
      </c>
      <c r="D123" s="51"/>
      <c r="E123" s="51"/>
      <c r="F123" s="51"/>
      <c r="G123" s="51"/>
      <c r="H123" s="40" t="s">
        <v>131</v>
      </c>
    </row>
    <row r="124" spans="1:8" x14ac:dyDescent="0.2">
      <c r="A124" s="51"/>
      <c r="B124" s="51"/>
      <c r="C124" s="52" t="s">
        <v>152</v>
      </c>
      <c r="D124" s="51"/>
      <c r="E124" s="51"/>
      <c r="F124" s="51"/>
      <c r="G124" s="51"/>
      <c r="H124" s="40" t="s">
        <v>131</v>
      </c>
    </row>
    <row r="125" spans="1:8" x14ac:dyDescent="0.2">
      <c r="A125" s="51"/>
      <c r="B125" s="51"/>
      <c r="C125" s="52" t="s">
        <v>130</v>
      </c>
      <c r="D125" s="51"/>
      <c r="E125" s="51" t="s">
        <v>131</v>
      </c>
      <c r="F125" s="57" t="s">
        <v>133</v>
      </c>
      <c r="G125" s="54">
        <v>0</v>
      </c>
      <c r="H125" s="40" t="s">
        <v>131</v>
      </c>
    </row>
    <row r="126" spans="1:8" x14ac:dyDescent="0.2">
      <c r="A126" s="51"/>
      <c r="B126" s="51"/>
      <c r="C126" s="55"/>
      <c r="D126" s="51"/>
      <c r="E126" s="51"/>
      <c r="F126" s="56"/>
      <c r="G126" s="56"/>
      <c r="H126" s="40" t="s">
        <v>131</v>
      </c>
    </row>
    <row r="127" spans="1:8" x14ac:dyDescent="0.2">
      <c r="A127" s="51"/>
      <c r="B127" s="51"/>
      <c r="C127" s="52" t="s">
        <v>153</v>
      </c>
      <c r="D127" s="51"/>
      <c r="E127" s="51"/>
      <c r="F127" s="51"/>
      <c r="G127" s="51"/>
      <c r="H127" s="40" t="s">
        <v>131</v>
      </c>
    </row>
    <row r="128" spans="1:8" x14ac:dyDescent="0.2">
      <c r="A128" s="51"/>
      <c r="B128" s="51"/>
      <c r="C128" s="52" t="s">
        <v>154</v>
      </c>
      <c r="D128" s="51"/>
      <c r="E128" s="51"/>
      <c r="F128" s="51"/>
      <c r="G128" s="51"/>
      <c r="H128" s="40" t="s">
        <v>131</v>
      </c>
    </row>
    <row r="129" spans="1:17" x14ac:dyDescent="0.2">
      <c r="A129" s="51"/>
      <c r="B129" s="51"/>
      <c r="C129" s="52" t="s">
        <v>130</v>
      </c>
      <c r="D129" s="51"/>
      <c r="E129" s="51" t="s">
        <v>131</v>
      </c>
      <c r="F129" s="57" t="s">
        <v>133</v>
      </c>
      <c r="G129" s="54">
        <v>0</v>
      </c>
      <c r="H129" s="40" t="s">
        <v>131</v>
      </c>
    </row>
    <row r="130" spans="1:17" x14ac:dyDescent="0.2">
      <c r="A130" s="51"/>
      <c r="B130" s="51"/>
      <c r="C130" s="55"/>
      <c r="D130" s="51"/>
      <c r="E130" s="51"/>
      <c r="F130" s="56"/>
      <c r="G130" s="56"/>
      <c r="H130" s="40" t="s">
        <v>131</v>
      </c>
    </row>
    <row r="131" spans="1:17" x14ac:dyDescent="0.2">
      <c r="A131" s="51"/>
      <c r="B131" s="51"/>
      <c r="C131" s="52" t="s">
        <v>155</v>
      </c>
      <c r="D131" s="51"/>
      <c r="E131" s="51"/>
      <c r="F131" s="56"/>
      <c r="G131" s="56"/>
      <c r="H131" s="40" t="s">
        <v>131</v>
      </c>
    </row>
    <row r="132" spans="1:17" x14ac:dyDescent="0.2">
      <c r="A132" s="51"/>
      <c r="B132" s="51"/>
      <c r="C132" s="52" t="s">
        <v>130</v>
      </c>
      <c r="D132" s="51"/>
      <c r="E132" s="51" t="s">
        <v>131</v>
      </c>
      <c r="F132" s="57" t="s">
        <v>133</v>
      </c>
      <c r="G132" s="54">
        <v>0</v>
      </c>
      <c r="H132" s="40" t="s">
        <v>131</v>
      </c>
    </row>
    <row r="133" spans="1:17" x14ac:dyDescent="0.2">
      <c r="A133" s="51"/>
      <c r="B133" s="51"/>
      <c r="C133" s="55"/>
      <c r="D133" s="51"/>
      <c r="E133" s="51"/>
      <c r="F133" s="56"/>
      <c r="G133" s="56"/>
      <c r="H133" s="40" t="s">
        <v>131</v>
      </c>
    </row>
    <row r="134" spans="1:17" x14ac:dyDescent="0.2">
      <c r="A134" s="58"/>
      <c r="B134" s="47"/>
      <c r="C134" s="47" t="s">
        <v>641</v>
      </c>
      <c r="D134" s="47"/>
      <c r="E134" s="58"/>
      <c r="F134" s="49">
        <v>1200.0012154999999</v>
      </c>
      <c r="G134" s="50">
        <v>1.265661E-2</v>
      </c>
      <c r="H134" s="40" t="s">
        <v>131</v>
      </c>
    </row>
    <row r="135" spans="1:17" x14ac:dyDescent="0.2">
      <c r="A135" s="58"/>
      <c r="B135" s="47"/>
      <c r="C135" s="47" t="s">
        <v>156</v>
      </c>
      <c r="D135" s="47"/>
      <c r="E135" s="58"/>
      <c r="F135" s="49">
        <v>-1927.7540031399999</v>
      </c>
      <c r="G135" s="50">
        <v>-2.0332340000000001E-2</v>
      </c>
      <c r="H135" s="40" t="s">
        <v>131</v>
      </c>
    </row>
    <row r="136" spans="1:17" x14ac:dyDescent="0.2">
      <c r="A136" s="55"/>
      <c r="B136" s="55"/>
      <c r="C136" s="52" t="s">
        <v>157</v>
      </c>
      <c r="D136" s="56"/>
      <c r="E136" s="56"/>
      <c r="F136" s="53">
        <v>94812.221827868998</v>
      </c>
      <c r="G136" s="59">
        <v>1.00000004</v>
      </c>
      <c r="H136" s="40" t="s">
        <v>131</v>
      </c>
    </row>
    <row r="137" spans="1:17" x14ac:dyDescent="0.2">
      <c r="A137" s="60"/>
      <c r="B137" s="60"/>
      <c r="C137" s="61"/>
      <c r="D137" s="62"/>
      <c r="E137" s="62"/>
      <c r="F137" s="63"/>
      <c r="G137" s="64"/>
      <c r="H137" s="65"/>
    </row>
    <row r="138" spans="1:17" x14ac:dyDescent="0.2">
      <c r="A138" s="60"/>
      <c r="B138" s="259" t="s">
        <v>933</v>
      </c>
      <c r="C138" s="259"/>
      <c r="D138" s="259"/>
      <c r="E138" s="259"/>
      <c r="F138" s="259"/>
      <c r="G138" s="259"/>
      <c r="H138" s="259"/>
      <c r="J138" s="67"/>
    </row>
    <row r="139" spans="1:17" x14ac:dyDescent="0.2">
      <c r="A139" s="60"/>
      <c r="B139" s="259" t="s">
        <v>934</v>
      </c>
      <c r="C139" s="259"/>
      <c r="D139" s="259"/>
      <c r="E139" s="259"/>
      <c r="F139" s="259"/>
      <c r="G139" s="259"/>
      <c r="H139" s="259"/>
      <c r="J139" s="67"/>
    </row>
    <row r="140" spans="1:17" x14ac:dyDescent="0.2">
      <c r="A140" s="60"/>
      <c r="B140" s="259" t="s">
        <v>935</v>
      </c>
      <c r="C140" s="259"/>
      <c r="D140" s="259"/>
      <c r="E140" s="259"/>
      <c r="F140" s="259"/>
      <c r="G140" s="259"/>
      <c r="H140" s="259"/>
      <c r="J140" s="67"/>
    </row>
    <row r="141" spans="1:17" s="69" customFormat="1" ht="52.5" customHeight="1" x14ac:dyDescent="0.25">
      <c r="A141" s="68"/>
      <c r="B141" s="263" t="s">
        <v>936</v>
      </c>
      <c r="C141" s="263"/>
      <c r="D141" s="263"/>
      <c r="E141" s="263"/>
      <c r="F141" s="263"/>
      <c r="G141" s="263"/>
      <c r="H141" s="263"/>
      <c r="I141"/>
      <c r="J141" s="67"/>
      <c r="K141"/>
      <c r="L141"/>
      <c r="M141"/>
      <c r="N141"/>
      <c r="O141"/>
      <c r="P141"/>
      <c r="Q141"/>
    </row>
    <row r="142" spans="1:17" x14ac:dyDescent="0.2">
      <c r="A142" s="60"/>
      <c r="B142" s="259" t="s">
        <v>937</v>
      </c>
      <c r="C142" s="259"/>
      <c r="D142" s="259"/>
      <c r="E142" s="259"/>
      <c r="F142" s="259"/>
      <c r="G142" s="259"/>
      <c r="H142" s="259"/>
      <c r="J142" s="67"/>
    </row>
    <row r="143" spans="1:17" x14ac:dyDescent="0.2">
      <c r="A143" s="60"/>
      <c r="B143" s="60"/>
      <c r="C143" s="60"/>
      <c r="D143" s="62"/>
      <c r="E143" s="62"/>
      <c r="F143" s="62"/>
      <c r="G143" s="62"/>
    </row>
    <row r="144" spans="1:17" x14ac:dyDescent="0.2">
      <c r="A144" s="60"/>
      <c r="B144" s="260" t="s">
        <v>158</v>
      </c>
      <c r="C144" s="261"/>
      <c r="D144" s="262"/>
      <c r="E144" s="70"/>
      <c r="F144" s="62"/>
      <c r="G144" s="62"/>
    </row>
    <row r="145" spans="1:10" ht="27.75" customHeight="1" x14ac:dyDescent="0.2">
      <c r="A145" s="60"/>
      <c r="B145" s="254" t="s">
        <v>159</v>
      </c>
      <c r="C145" s="255"/>
      <c r="D145" s="71" t="s">
        <v>160</v>
      </c>
      <c r="E145" s="70"/>
      <c r="F145" s="62"/>
      <c r="G145" s="62"/>
    </row>
    <row r="146" spans="1:10" ht="12.75" customHeight="1" x14ac:dyDescent="0.2">
      <c r="A146" s="60"/>
      <c r="B146" s="254" t="s">
        <v>939</v>
      </c>
      <c r="C146" s="255"/>
      <c r="D146" s="71" t="s">
        <v>160</v>
      </c>
      <c r="E146" s="70"/>
      <c r="F146" s="62"/>
      <c r="G146" s="62"/>
    </row>
    <row r="147" spans="1:10" x14ac:dyDescent="0.2">
      <c r="A147" s="60"/>
      <c r="B147" s="254" t="s">
        <v>161</v>
      </c>
      <c r="C147" s="255"/>
      <c r="D147" s="72" t="s">
        <v>131</v>
      </c>
      <c r="E147" s="70"/>
      <c r="F147" s="62"/>
      <c r="G147" s="62"/>
    </row>
    <row r="148" spans="1:10" x14ac:dyDescent="0.2">
      <c r="A148" s="73"/>
      <c r="B148" s="74" t="s">
        <v>131</v>
      </c>
      <c r="C148" s="74" t="s">
        <v>940</v>
      </c>
      <c r="D148" s="74" t="s">
        <v>162</v>
      </c>
      <c r="E148" s="73"/>
      <c r="F148" s="73"/>
      <c r="G148" s="73"/>
      <c r="H148" s="73"/>
      <c r="J148" s="67"/>
    </row>
    <row r="149" spans="1:10" x14ac:dyDescent="0.2">
      <c r="A149" s="73"/>
      <c r="B149" s="75" t="s">
        <v>163</v>
      </c>
      <c r="C149" s="76">
        <v>46142</v>
      </c>
      <c r="D149" s="76">
        <v>46173</v>
      </c>
      <c r="E149" s="73"/>
      <c r="F149" s="73"/>
      <c r="G149" s="73"/>
      <c r="J149" s="67"/>
    </row>
    <row r="150" spans="1:10" x14ac:dyDescent="0.2">
      <c r="A150" s="77"/>
      <c r="B150" s="78" t="s">
        <v>164</v>
      </c>
      <c r="C150" s="79">
        <v>10.0021</v>
      </c>
      <c r="D150" s="79">
        <v>10.0266</v>
      </c>
      <c r="E150" s="77"/>
      <c r="F150" s="80"/>
      <c r="G150" s="81"/>
    </row>
    <row r="151" spans="1:10" x14ac:dyDescent="0.2">
      <c r="A151" s="77"/>
      <c r="B151" s="78" t="s">
        <v>941</v>
      </c>
      <c r="C151" s="79">
        <v>10.0021</v>
      </c>
      <c r="D151" s="79">
        <v>10.0266</v>
      </c>
      <c r="E151" s="77"/>
      <c r="F151" s="80"/>
      <c r="G151" s="81"/>
    </row>
    <row r="152" spans="1:10" x14ac:dyDescent="0.2">
      <c r="A152" s="77"/>
      <c r="B152" s="78" t="s">
        <v>165</v>
      </c>
      <c r="C152" s="79">
        <v>9.8766999999999996</v>
      </c>
      <c r="D152" s="79">
        <v>9.8879000000000001</v>
      </c>
      <c r="E152" s="77"/>
      <c r="F152" s="80"/>
      <c r="G152" s="81"/>
    </row>
    <row r="153" spans="1:10" x14ac:dyDescent="0.2">
      <c r="A153" s="77"/>
      <c r="B153" s="78" t="s">
        <v>942</v>
      </c>
      <c r="C153" s="79">
        <v>9.8766999999999996</v>
      </c>
      <c r="D153" s="79">
        <v>9.8879000000000001</v>
      </c>
      <c r="E153" s="77"/>
      <c r="F153" s="80"/>
      <c r="G153" s="81"/>
    </row>
    <row r="154" spans="1:10" x14ac:dyDescent="0.2">
      <c r="A154" s="77"/>
      <c r="B154" s="77"/>
      <c r="C154" s="77"/>
      <c r="D154" s="77"/>
      <c r="E154" s="77"/>
      <c r="F154" s="77"/>
      <c r="G154" s="77"/>
    </row>
    <row r="155" spans="1:10" x14ac:dyDescent="0.2">
      <c r="A155" s="73"/>
      <c r="B155" s="254" t="s">
        <v>943</v>
      </c>
      <c r="C155" s="255"/>
      <c r="D155" s="71" t="s">
        <v>160</v>
      </c>
      <c r="E155" s="73"/>
      <c r="F155" s="73"/>
      <c r="G155" s="73"/>
    </row>
    <row r="156" spans="1:10" x14ac:dyDescent="0.2">
      <c r="A156" s="73"/>
      <c r="B156" s="82"/>
      <c r="C156" s="82"/>
      <c r="D156" s="82"/>
      <c r="E156" s="73"/>
      <c r="F156" s="73"/>
      <c r="G156" s="73"/>
    </row>
    <row r="157" spans="1:10" x14ac:dyDescent="0.2">
      <c r="A157" s="73"/>
      <c r="B157" s="254" t="s">
        <v>167</v>
      </c>
      <c r="C157" s="255"/>
      <c r="D157" s="71" t="s">
        <v>1057</v>
      </c>
      <c r="E157" s="83"/>
      <c r="F157" s="73"/>
      <c r="G157" s="73"/>
    </row>
    <row r="158" spans="1:10" x14ac:dyDescent="0.2">
      <c r="A158" s="73"/>
      <c r="B158" s="254" t="s">
        <v>168</v>
      </c>
      <c r="C158" s="255"/>
      <c r="D158" s="71" t="s">
        <v>160</v>
      </c>
      <c r="E158" s="83"/>
      <c r="F158" s="73"/>
      <c r="G158" s="73"/>
    </row>
    <row r="159" spans="1:10" x14ac:dyDescent="0.2">
      <c r="A159" s="73"/>
      <c r="B159" s="254" t="s">
        <v>169</v>
      </c>
      <c r="C159" s="255"/>
      <c r="D159" s="71" t="s">
        <v>160</v>
      </c>
      <c r="E159" s="83"/>
      <c r="F159" s="73"/>
      <c r="G159" s="73"/>
    </row>
    <row r="160" spans="1:10" x14ac:dyDescent="0.2">
      <c r="A160" s="73"/>
      <c r="B160" s="254" t="s">
        <v>170</v>
      </c>
      <c r="C160" s="255"/>
      <c r="D160" s="84">
        <v>1.3497288679016908</v>
      </c>
      <c r="E160" s="73"/>
      <c r="F160" s="66"/>
      <c r="G160" s="85"/>
    </row>
    <row r="163" spans="2:8" x14ac:dyDescent="0.2">
      <c r="B163" s="256" t="s">
        <v>944</v>
      </c>
      <c r="C163" s="256"/>
    </row>
    <row r="165" spans="2:8" ht="153.75" customHeight="1" x14ac:dyDescent="0.2"/>
    <row r="168" spans="2:8" x14ac:dyDescent="0.2">
      <c r="B168" s="86" t="s">
        <v>945</v>
      </c>
      <c r="C168" s="87"/>
      <c r="D168" s="86"/>
    </row>
    <row r="169" spans="2:8" x14ac:dyDescent="0.2">
      <c r="B169" s="86" t="s">
        <v>1115</v>
      </c>
      <c r="D169" s="86"/>
    </row>
    <row r="170" spans="2:8" ht="165" customHeight="1" x14ac:dyDescent="0.2"/>
    <row r="171" spans="2:8" ht="12.75" customHeight="1" x14ac:dyDescent="0.2"/>
    <row r="172" spans="2:8" ht="12.75" customHeight="1" x14ac:dyDescent="0.2"/>
    <row r="173" spans="2:8" ht="12.75" customHeight="1" x14ac:dyDescent="0.2"/>
    <row r="174" spans="2:8" ht="12.75" customHeight="1" x14ac:dyDescent="0.25">
      <c r="B174" s="103" t="s">
        <v>1057</v>
      </c>
      <c r="C174" s="104"/>
      <c r="D174" s="104"/>
      <c r="E174" s="104"/>
      <c r="F174" s="104"/>
      <c r="G174" s="104"/>
      <c r="H174" s="104"/>
    </row>
    <row r="175" spans="2:8" ht="12.75" customHeight="1" x14ac:dyDescent="0.25">
      <c r="B175" s="265" t="s">
        <v>1176</v>
      </c>
      <c r="C175" s="265"/>
      <c r="D175" s="265"/>
      <c r="E175" s="265"/>
      <c r="F175" s="265"/>
      <c r="G175" s="265"/>
      <c r="H175" s="104"/>
    </row>
    <row r="176" spans="2:8" ht="12.75" customHeight="1" x14ac:dyDescent="0.25">
      <c r="B176" s="265" t="s">
        <v>1177</v>
      </c>
      <c r="C176" s="265"/>
      <c r="D176" s="265"/>
      <c r="E176" s="265"/>
      <c r="F176" s="265"/>
      <c r="G176" s="265"/>
      <c r="H176" s="104"/>
    </row>
    <row r="177" spans="2:8" ht="13.5" x14ac:dyDescent="0.25">
      <c r="B177" s="103"/>
      <c r="C177" s="103"/>
      <c r="D177" s="103"/>
      <c r="E177" s="103"/>
      <c r="F177" s="103"/>
      <c r="G177" s="103"/>
      <c r="H177" s="104"/>
    </row>
    <row r="178" spans="2:8" ht="13.5" x14ac:dyDescent="0.25">
      <c r="B178" s="265" t="s">
        <v>1178</v>
      </c>
      <c r="C178" s="265"/>
      <c r="D178" s="265"/>
      <c r="E178" s="265"/>
      <c r="F178" s="265"/>
      <c r="G178" s="265"/>
      <c r="H178" s="104"/>
    </row>
    <row r="179" spans="2:8" ht="13.5" x14ac:dyDescent="0.25">
      <c r="B179" s="103" t="s">
        <v>1237</v>
      </c>
      <c r="C179" s="104"/>
      <c r="D179" s="104"/>
      <c r="E179" s="104"/>
      <c r="F179" s="104"/>
      <c r="G179" s="104"/>
      <c r="H179" s="104"/>
    </row>
    <row r="180" spans="2:8" ht="13.5" x14ac:dyDescent="0.25">
      <c r="B180" s="104"/>
      <c r="C180" s="104"/>
      <c r="D180" s="104"/>
      <c r="E180" s="104"/>
      <c r="F180" s="104"/>
      <c r="G180" s="112"/>
      <c r="H180" s="104"/>
    </row>
    <row r="181" spans="2:8" ht="13.5" x14ac:dyDescent="0.25">
      <c r="B181" s="103" t="s">
        <v>1238</v>
      </c>
      <c r="C181" s="104"/>
      <c r="D181" s="104"/>
      <c r="E181" s="113"/>
      <c r="F181" s="113"/>
      <c r="G181" s="113"/>
      <c r="H181" s="104"/>
    </row>
    <row r="182" spans="2:8" ht="13.5" x14ac:dyDescent="0.25">
      <c r="B182" s="104"/>
      <c r="C182" s="104"/>
      <c r="D182" s="104"/>
      <c r="E182" s="104"/>
      <c r="F182" s="104"/>
      <c r="G182" s="104"/>
      <c r="H182" s="104"/>
    </row>
    <row r="183" spans="2:8" ht="13.5" x14ac:dyDescent="0.25">
      <c r="B183" s="103" t="s">
        <v>1231</v>
      </c>
      <c r="C183" s="104"/>
      <c r="D183" s="104"/>
      <c r="E183" s="104"/>
      <c r="F183" s="104"/>
      <c r="G183" s="104"/>
      <c r="H183" s="104"/>
    </row>
    <row r="184" spans="2:8" ht="13.5" x14ac:dyDescent="0.25">
      <c r="B184" s="103"/>
      <c r="C184" s="104"/>
      <c r="D184" s="104"/>
      <c r="E184" s="104"/>
      <c r="F184" s="104"/>
      <c r="G184" s="104"/>
      <c r="H184" s="104"/>
    </row>
    <row r="185" spans="2:8" ht="13.5" x14ac:dyDescent="0.25">
      <c r="B185" s="103" t="s">
        <v>1195</v>
      </c>
      <c r="C185" s="118"/>
      <c r="D185" s="104"/>
      <c r="E185" s="104"/>
      <c r="F185" s="104"/>
      <c r="G185" s="104"/>
      <c r="H185" s="104"/>
    </row>
    <row r="186" spans="2:8" ht="13.5" x14ac:dyDescent="0.25">
      <c r="B186" s="117"/>
      <c r="C186" s="118"/>
      <c r="D186" s="104"/>
      <c r="E186" s="104"/>
      <c r="F186" s="104"/>
      <c r="G186" s="104"/>
      <c r="H186" s="104"/>
    </row>
    <row r="187" spans="2:8" ht="67.5" x14ac:dyDescent="0.25">
      <c r="B187" s="237" t="s">
        <v>1180</v>
      </c>
      <c r="C187" s="237" t="s">
        <v>1181</v>
      </c>
      <c r="D187" s="237" t="s">
        <v>1182</v>
      </c>
      <c r="E187" s="238" t="s">
        <v>1183</v>
      </c>
      <c r="F187" s="238" t="s">
        <v>1184</v>
      </c>
      <c r="G187" s="238" t="s">
        <v>1185</v>
      </c>
      <c r="H187" s="104"/>
    </row>
    <row r="188" spans="2:8" ht="13.5" x14ac:dyDescent="0.25">
      <c r="B188" s="239" t="s">
        <v>1235</v>
      </c>
      <c r="C188" s="239" t="s">
        <v>1114</v>
      </c>
      <c r="D188" s="241" t="s">
        <v>1196</v>
      </c>
      <c r="E188" s="242">
        <v>187.03</v>
      </c>
      <c r="F188" s="242">
        <v>188.9</v>
      </c>
      <c r="G188" s="242">
        <v>351.88676100000004</v>
      </c>
      <c r="H188" s="104"/>
    </row>
    <row r="189" spans="2:8" ht="13.5" x14ac:dyDescent="0.25">
      <c r="B189" s="117"/>
      <c r="C189" s="118"/>
      <c r="D189" s="104"/>
      <c r="E189" s="104"/>
      <c r="F189" s="104"/>
      <c r="G189" s="104"/>
      <c r="H189" s="104"/>
    </row>
    <row r="190" spans="2:8" ht="13.5" x14ac:dyDescent="0.25">
      <c r="B190" s="103" t="s">
        <v>1197</v>
      </c>
      <c r="C190" s="104"/>
      <c r="D190" s="104"/>
      <c r="E190" s="104"/>
      <c r="F190" s="104"/>
      <c r="G190" s="104"/>
      <c r="H190" s="104"/>
    </row>
    <row r="191" spans="2:8" ht="13.5" x14ac:dyDescent="0.25">
      <c r="B191" s="104"/>
      <c r="C191" s="104"/>
      <c r="D191" s="104"/>
      <c r="E191" s="104"/>
      <c r="F191" s="104"/>
      <c r="G191" s="104"/>
      <c r="H191" s="104"/>
    </row>
    <row r="192" spans="2:8" ht="13.5" x14ac:dyDescent="0.25">
      <c r="B192" s="243" t="s">
        <v>1180</v>
      </c>
      <c r="C192" s="243" t="s">
        <v>1188</v>
      </c>
      <c r="D192" s="104"/>
      <c r="E192" s="104"/>
      <c r="F192" s="104"/>
      <c r="G192" s="104"/>
      <c r="H192" s="104"/>
    </row>
    <row r="193" spans="2:8" ht="13.5" x14ac:dyDescent="0.25">
      <c r="B193" s="244" t="s">
        <v>1235</v>
      </c>
      <c r="C193" s="245">
        <v>1.990367</v>
      </c>
      <c r="D193" s="104"/>
      <c r="E193" s="104"/>
      <c r="F193" s="104"/>
      <c r="G193" s="104"/>
      <c r="H193" s="104"/>
    </row>
    <row r="194" spans="2:8" ht="13.5" x14ac:dyDescent="0.25">
      <c r="B194" s="117"/>
      <c r="C194" s="118"/>
      <c r="D194" s="104"/>
      <c r="E194" s="104"/>
      <c r="F194" s="104"/>
      <c r="G194" s="104"/>
      <c r="H194" s="104"/>
    </row>
    <row r="195" spans="2:8" ht="13.5" x14ac:dyDescent="0.25">
      <c r="B195" s="103" t="s">
        <v>1198</v>
      </c>
      <c r="C195" s="104"/>
      <c r="D195" s="104"/>
      <c r="E195" s="104"/>
      <c r="F195" s="104"/>
      <c r="G195" s="104"/>
      <c r="H195" s="104"/>
    </row>
    <row r="196" spans="2:8" ht="13.5" x14ac:dyDescent="0.25">
      <c r="B196" s="103"/>
      <c r="C196" s="104"/>
      <c r="D196" s="104"/>
      <c r="E196" s="104"/>
      <c r="F196" s="104"/>
      <c r="G196" s="104"/>
      <c r="H196" s="104"/>
    </row>
    <row r="197" spans="2:8" ht="135" x14ac:dyDescent="0.25">
      <c r="B197" s="237" t="s">
        <v>1180</v>
      </c>
      <c r="C197" s="238" t="s">
        <v>1190</v>
      </c>
      <c r="D197" s="238" t="s">
        <v>1191</v>
      </c>
      <c r="E197" s="238" t="s">
        <v>1192</v>
      </c>
      <c r="F197" s="238" t="s">
        <v>1199</v>
      </c>
      <c r="G197" s="238" t="s">
        <v>1200</v>
      </c>
      <c r="H197" s="24"/>
    </row>
    <row r="198" spans="2:8" ht="13.5" x14ac:dyDescent="0.25">
      <c r="B198" s="246" t="s">
        <v>1236</v>
      </c>
      <c r="C198" s="247">
        <v>1086</v>
      </c>
      <c r="D198" s="247">
        <v>1086</v>
      </c>
      <c r="E198" s="247">
        <v>5877.02</v>
      </c>
      <c r="F198" s="247">
        <v>5688.27</v>
      </c>
      <c r="G198" s="247">
        <v>-188.75</v>
      </c>
      <c r="H198" s="24"/>
    </row>
    <row r="199" spans="2:8" ht="13.5" x14ac:dyDescent="0.25">
      <c r="B199" s="202"/>
      <c r="C199" s="203"/>
      <c r="D199" s="203"/>
      <c r="E199" s="204"/>
      <c r="F199" s="204"/>
      <c r="G199" s="204"/>
      <c r="H199" s="205"/>
    </row>
    <row r="200" spans="2:8" ht="13.5" x14ac:dyDescent="0.25">
      <c r="B200" s="103" t="s">
        <v>1201</v>
      </c>
      <c r="C200" s="104"/>
      <c r="D200" s="129"/>
      <c r="E200" s="104"/>
      <c r="F200" s="104"/>
      <c r="G200" s="104"/>
      <c r="H200" s="104"/>
    </row>
    <row r="201" spans="2:8" ht="13.5" x14ac:dyDescent="0.25">
      <c r="B201" s="104"/>
      <c r="C201" s="104"/>
      <c r="D201" s="129"/>
      <c r="E201" s="129"/>
      <c r="F201" s="130"/>
      <c r="G201" s="130"/>
      <c r="H201" s="104"/>
    </row>
    <row r="202" spans="2:8" ht="13.5" x14ac:dyDescent="0.25">
      <c r="B202" s="103" t="s">
        <v>1202</v>
      </c>
      <c r="C202" s="104"/>
      <c r="D202" s="104"/>
      <c r="E202" s="104"/>
      <c r="F202" s="104"/>
      <c r="G202" s="104" t="s">
        <v>1203</v>
      </c>
      <c r="H202" s="104"/>
    </row>
    <row r="203" spans="2:8" ht="13.5" x14ac:dyDescent="0.25">
      <c r="B203" s="104"/>
      <c r="C203" s="131"/>
      <c r="D203" s="132"/>
      <c r="E203" s="104"/>
      <c r="F203" s="104"/>
      <c r="G203" s="104"/>
      <c r="H203" s="104"/>
    </row>
    <row r="204" spans="2:8" ht="13.5" x14ac:dyDescent="0.25">
      <c r="B204" s="103" t="s">
        <v>1204</v>
      </c>
      <c r="C204" s="104"/>
      <c r="D204" s="104"/>
      <c r="E204" s="104"/>
      <c r="F204" s="104"/>
      <c r="G204" s="104"/>
      <c r="H204" s="104"/>
    </row>
    <row r="205" spans="2:8" ht="13.5" x14ac:dyDescent="0.25">
      <c r="B205" s="104"/>
      <c r="C205" s="104"/>
      <c r="D205" s="104"/>
      <c r="E205" s="104"/>
      <c r="F205" s="104"/>
      <c r="G205" s="104"/>
      <c r="H205" s="104"/>
    </row>
    <row r="206" spans="2:8" ht="13.5" x14ac:dyDescent="0.25">
      <c r="B206" s="103" t="s">
        <v>1205</v>
      </c>
      <c r="C206" s="104"/>
      <c r="D206" s="104"/>
      <c r="E206" s="104"/>
      <c r="F206" s="104"/>
      <c r="G206" s="104"/>
      <c r="H206" s="104"/>
    </row>
    <row r="207" spans="2:8" ht="13.5" x14ac:dyDescent="0.25">
      <c r="B207" s="104"/>
      <c r="C207" s="133"/>
      <c r="D207" s="134"/>
      <c r="E207" s="28"/>
      <c r="F207" s="130"/>
      <c r="G207" s="130"/>
      <c r="H207" s="104"/>
    </row>
    <row r="208" spans="2:8" ht="13.5" x14ac:dyDescent="0.25">
      <c r="B208" s="103" t="s">
        <v>1206</v>
      </c>
      <c r="C208" s="104"/>
      <c r="D208" s="104"/>
      <c r="E208" s="104"/>
      <c r="F208" s="104"/>
      <c r="G208" s="104"/>
      <c r="H208" s="104"/>
    </row>
    <row r="209" spans="2:8" ht="13.5" x14ac:dyDescent="0.25">
      <c r="B209" s="117"/>
      <c r="C209" s="132"/>
      <c r="D209" s="104"/>
      <c r="E209" s="104"/>
      <c r="F209" s="104"/>
      <c r="G209" s="104"/>
      <c r="H209" s="104"/>
    </row>
    <row r="210" spans="2:8" ht="13.5" x14ac:dyDescent="0.25">
      <c r="B210" s="103" t="s">
        <v>1207</v>
      </c>
      <c r="C210" s="104"/>
      <c r="D210" s="104"/>
      <c r="E210" s="104"/>
      <c r="F210" s="104"/>
      <c r="G210" s="104"/>
      <c r="H210" s="104"/>
    </row>
    <row r="211" spans="2:8" ht="13.5" x14ac:dyDescent="0.25">
      <c r="B211" s="104"/>
      <c r="C211" s="104"/>
      <c r="D211" s="104"/>
      <c r="E211" s="104"/>
      <c r="F211" s="29"/>
      <c r="G211" s="135"/>
      <c r="H211" s="104"/>
    </row>
    <row r="212" spans="2:8" ht="13.5" x14ac:dyDescent="0.25">
      <c r="B212" s="103" t="s">
        <v>1208</v>
      </c>
      <c r="C212" s="104"/>
      <c r="D212" s="104"/>
      <c r="E212" s="104"/>
      <c r="F212" s="104"/>
      <c r="G212" s="104"/>
      <c r="H212" s="104"/>
    </row>
    <row r="213" spans="2:8" ht="27" x14ac:dyDescent="0.2">
      <c r="B213" s="248" t="s">
        <v>1209</v>
      </c>
      <c r="C213" s="249" t="s">
        <v>1210</v>
      </c>
      <c r="D213" s="249" t="s">
        <v>1211</v>
      </c>
      <c r="E213" s="250" t="s">
        <v>1212</v>
      </c>
      <c r="F213" s="250" t="s">
        <v>1213</v>
      </c>
      <c r="G213" s="249" t="s">
        <v>1214</v>
      </c>
      <c r="H213" s="249" t="s">
        <v>1215</v>
      </c>
    </row>
    <row r="214" spans="2:8" ht="13.5" x14ac:dyDescent="0.25">
      <c r="B214" s="251" t="s">
        <v>1216</v>
      </c>
      <c r="C214" s="251" t="s">
        <v>1217</v>
      </c>
      <c r="D214" s="251" t="s">
        <v>1218</v>
      </c>
      <c r="E214" s="251" t="s">
        <v>1219</v>
      </c>
      <c r="F214" s="251" t="s">
        <v>1220</v>
      </c>
      <c r="G214" s="240">
        <v>5000</v>
      </c>
      <c r="H214" s="252">
        <v>46444</v>
      </c>
    </row>
    <row r="215" spans="2:8" ht="13.5" x14ac:dyDescent="0.25">
      <c r="B215" s="251" t="s">
        <v>1216</v>
      </c>
      <c r="C215" s="251" t="s">
        <v>1217</v>
      </c>
      <c r="D215" s="251" t="s">
        <v>1221</v>
      </c>
      <c r="E215" s="251" t="s">
        <v>1219</v>
      </c>
      <c r="F215" s="251" t="s">
        <v>1220</v>
      </c>
      <c r="G215" s="240">
        <v>2500</v>
      </c>
      <c r="H215" s="252">
        <v>46452</v>
      </c>
    </row>
    <row r="216" spans="2:8" ht="13.5" x14ac:dyDescent="0.25">
      <c r="B216" s="251" t="s">
        <v>1216</v>
      </c>
      <c r="C216" s="251" t="s">
        <v>1217</v>
      </c>
      <c r="D216" s="251" t="s">
        <v>1222</v>
      </c>
      <c r="E216" s="251" t="s">
        <v>1219</v>
      </c>
      <c r="F216" s="251" t="s">
        <v>1220</v>
      </c>
      <c r="G216" s="240">
        <v>2500</v>
      </c>
      <c r="H216" s="252">
        <v>46452</v>
      </c>
    </row>
    <row r="217" spans="2:8" ht="13.5" x14ac:dyDescent="0.25">
      <c r="B217" s="251" t="s">
        <v>1216</v>
      </c>
      <c r="C217" s="251" t="s">
        <v>1217</v>
      </c>
      <c r="D217" s="251" t="s">
        <v>1223</v>
      </c>
      <c r="E217" s="251" t="s">
        <v>1219</v>
      </c>
      <c r="F217" s="251" t="s">
        <v>1220</v>
      </c>
      <c r="G217" s="240">
        <v>5000</v>
      </c>
      <c r="H217" s="252">
        <v>46455</v>
      </c>
    </row>
    <row r="218" spans="2:8" ht="13.5" x14ac:dyDescent="0.25">
      <c r="B218" s="251" t="s">
        <v>1216</v>
      </c>
      <c r="C218" s="251" t="s">
        <v>1217</v>
      </c>
      <c r="D218" s="251" t="s">
        <v>1224</v>
      </c>
      <c r="E218" s="251" t="s">
        <v>1219</v>
      </c>
      <c r="F218" s="251" t="s">
        <v>1220</v>
      </c>
      <c r="G218" s="240">
        <v>2500</v>
      </c>
      <c r="H218" s="252">
        <v>46373</v>
      </c>
    </row>
    <row r="219" spans="2:8" ht="13.5" x14ac:dyDescent="0.25">
      <c r="B219" s="251" t="s">
        <v>1216</v>
      </c>
      <c r="C219" s="251" t="s">
        <v>1217</v>
      </c>
      <c r="D219" s="251" t="s">
        <v>1225</v>
      </c>
      <c r="E219" s="251" t="s">
        <v>1219</v>
      </c>
      <c r="F219" s="251" t="s">
        <v>1220</v>
      </c>
      <c r="G219" s="240">
        <v>5000</v>
      </c>
      <c r="H219" s="252">
        <v>46211</v>
      </c>
    </row>
    <row r="220" spans="2:8" ht="13.5" x14ac:dyDescent="0.25">
      <c r="B220" s="104"/>
      <c r="C220" s="104"/>
      <c r="D220" s="104"/>
      <c r="E220" s="135"/>
      <c r="F220" s="104"/>
      <c r="G220" s="104"/>
      <c r="H220" s="104"/>
    </row>
    <row r="221" spans="2:8" ht="13.5" x14ac:dyDescent="0.25">
      <c r="B221" s="103" t="s">
        <v>1226</v>
      </c>
      <c r="C221" s="104"/>
      <c r="D221" s="104"/>
      <c r="E221" s="135"/>
      <c r="F221" s="104"/>
      <c r="G221" s="253"/>
      <c r="H221" s="104"/>
    </row>
    <row r="222" spans="2:8" ht="13.5" x14ac:dyDescent="0.25">
      <c r="B222" s="104"/>
      <c r="C222" s="104"/>
      <c r="D222" s="104"/>
      <c r="E222" s="135"/>
      <c r="F222" s="104"/>
      <c r="G222" s="104"/>
      <c r="H222" s="104"/>
    </row>
    <row r="223" spans="2:8" ht="13.5" x14ac:dyDescent="0.25">
      <c r="B223" s="103" t="s">
        <v>1227</v>
      </c>
      <c r="C223" s="104"/>
      <c r="D223" s="104"/>
      <c r="E223" s="135"/>
      <c r="F223" s="104"/>
      <c r="G223" s="104"/>
      <c r="H223" s="104"/>
    </row>
    <row r="224" spans="2:8" ht="13.5" x14ac:dyDescent="0.25">
      <c r="B224" s="104"/>
      <c r="C224" s="104"/>
      <c r="D224" s="104"/>
      <c r="E224" s="135"/>
      <c r="F224" s="104"/>
      <c r="G224" s="104"/>
      <c r="H224" s="104"/>
    </row>
    <row r="225" spans="2:8" ht="13.5" x14ac:dyDescent="0.25">
      <c r="B225" s="103" t="s">
        <v>1228</v>
      </c>
      <c r="C225" s="104"/>
      <c r="D225" s="104"/>
      <c r="E225" s="135"/>
      <c r="F225" s="104"/>
      <c r="G225" s="104"/>
      <c r="H225" s="104"/>
    </row>
    <row r="226" spans="2:8" ht="13.5" x14ac:dyDescent="0.25">
      <c r="B226" s="104"/>
      <c r="C226" s="104"/>
      <c r="D226" s="104"/>
      <c r="E226" s="135"/>
      <c r="F226" s="104"/>
      <c r="G226" s="104"/>
      <c r="H226" s="104"/>
    </row>
    <row r="227" spans="2:8" ht="13.5" x14ac:dyDescent="0.25">
      <c r="B227" s="103" t="s">
        <v>1229</v>
      </c>
      <c r="C227" s="104"/>
      <c r="D227" s="104"/>
      <c r="E227" s="135"/>
      <c r="F227" s="104"/>
      <c r="G227" s="104"/>
      <c r="H227" s="104"/>
    </row>
    <row r="228" spans="2:8" ht="13.5" x14ac:dyDescent="0.25">
      <c r="B228" s="104" t="s">
        <v>1230</v>
      </c>
      <c r="C228" s="104"/>
      <c r="D228" s="104"/>
      <c r="E228" s="104"/>
      <c r="F228" s="104"/>
      <c r="G228" s="104"/>
      <c r="H228" s="104"/>
    </row>
    <row r="229" spans="2:8" ht="13.5" x14ac:dyDescent="0.25">
      <c r="B229" s="104"/>
      <c r="C229" s="104"/>
      <c r="D229" s="104"/>
      <c r="E229" s="104"/>
      <c r="F229" s="104"/>
      <c r="G229" s="104"/>
      <c r="H229" s="104"/>
    </row>
    <row r="230" spans="2:8" ht="13.5" x14ac:dyDescent="0.25">
      <c r="B230" s="104"/>
      <c r="C230" s="104"/>
      <c r="D230" s="104"/>
      <c r="E230" s="104"/>
      <c r="F230" s="104"/>
      <c r="G230" s="104"/>
      <c r="H230" s="104"/>
    </row>
    <row r="231" spans="2:8" ht="13.5" x14ac:dyDescent="0.25">
      <c r="B231" s="104"/>
      <c r="C231" s="104"/>
      <c r="D231" s="104"/>
      <c r="E231" s="104"/>
      <c r="F231" s="104"/>
      <c r="G231" s="104"/>
      <c r="H231" s="104"/>
    </row>
    <row r="232" spans="2:8" ht="13.5" x14ac:dyDescent="0.25">
      <c r="B232" s="104"/>
      <c r="C232" s="104"/>
      <c r="D232" s="104"/>
      <c r="E232" s="104"/>
      <c r="F232" s="104"/>
      <c r="G232" s="104"/>
      <c r="H232" s="104"/>
    </row>
    <row r="233" spans="2:8" ht="13.5" x14ac:dyDescent="0.25">
      <c r="B233" s="104"/>
      <c r="C233" s="104"/>
      <c r="D233" s="104"/>
      <c r="E233" s="104"/>
      <c r="F233" s="104"/>
      <c r="G233" s="104"/>
      <c r="H233" s="104"/>
    </row>
    <row r="234" spans="2:8" ht="13.5" x14ac:dyDescent="0.25">
      <c r="B234" s="104"/>
      <c r="C234" s="104"/>
      <c r="D234" s="104"/>
      <c r="E234" s="104"/>
      <c r="F234" s="104"/>
      <c r="G234" s="104"/>
      <c r="H234" s="104"/>
    </row>
    <row r="235" spans="2:8" ht="13.5" x14ac:dyDescent="0.25">
      <c r="B235" s="104"/>
      <c r="C235" s="104"/>
      <c r="D235" s="104"/>
      <c r="E235" s="104"/>
      <c r="F235" s="104"/>
      <c r="G235" s="104"/>
      <c r="H235" s="104"/>
    </row>
    <row r="236" spans="2:8" ht="13.5" x14ac:dyDescent="0.25">
      <c r="B236" s="104"/>
      <c r="C236" s="104"/>
      <c r="D236" s="104"/>
      <c r="E236" s="104"/>
      <c r="F236" s="104"/>
      <c r="G236" s="104"/>
      <c r="H236" s="104"/>
    </row>
    <row r="237" spans="2:8" ht="13.5" x14ac:dyDescent="0.25">
      <c r="B237" s="104"/>
      <c r="C237" s="104"/>
      <c r="D237" s="104"/>
      <c r="E237" s="104"/>
      <c r="F237" s="104"/>
      <c r="G237" s="104"/>
      <c r="H237" s="104"/>
    </row>
    <row r="238" spans="2:8" ht="13.5" x14ac:dyDescent="0.25">
      <c r="B238" s="104"/>
      <c r="C238" s="104"/>
      <c r="D238" s="104"/>
      <c r="E238" s="104"/>
      <c r="F238" s="104"/>
      <c r="G238" s="104"/>
      <c r="H238" s="104"/>
    </row>
    <row r="239" spans="2:8" ht="13.5" x14ac:dyDescent="0.25">
      <c r="B239" s="104"/>
      <c r="C239" s="104"/>
      <c r="D239" s="104"/>
      <c r="E239" s="104"/>
      <c r="F239" s="104"/>
      <c r="G239" s="104"/>
      <c r="H239" s="104"/>
    </row>
    <row r="240" spans="2:8" ht="13.5" x14ac:dyDescent="0.25">
      <c r="B240" s="104"/>
      <c r="C240" s="104"/>
      <c r="D240" s="104"/>
      <c r="E240" s="104"/>
      <c r="F240" s="104"/>
      <c r="G240" s="104"/>
      <c r="H240" s="104"/>
    </row>
    <row r="241" spans="2:8" ht="13.5" x14ac:dyDescent="0.25">
      <c r="B241" s="104"/>
      <c r="C241" s="104"/>
      <c r="D241" s="104"/>
      <c r="E241" s="104"/>
      <c r="F241" s="104"/>
      <c r="G241" s="104"/>
      <c r="H241" s="104"/>
    </row>
    <row r="242" spans="2:8" ht="13.5" x14ac:dyDescent="0.25">
      <c r="B242" s="104"/>
      <c r="C242" s="104"/>
      <c r="D242" s="104"/>
      <c r="E242" s="104"/>
      <c r="F242" s="104"/>
      <c r="G242" s="104"/>
      <c r="H242" s="104"/>
    </row>
    <row r="243" spans="2:8" ht="13.5" x14ac:dyDescent="0.25">
      <c r="B243" s="104"/>
      <c r="C243" s="104"/>
      <c r="D243" s="104"/>
      <c r="E243" s="104"/>
      <c r="F243" s="104"/>
      <c r="G243" s="104"/>
      <c r="H243" s="104"/>
    </row>
    <row r="244" spans="2:8" ht="13.5" x14ac:dyDescent="0.25">
      <c r="B244" s="104"/>
      <c r="C244" s="104"/>
      <c r="D244" s="104"/>
      <c r="E244" s="104"/>
      <c r="F244" s="104"/>
      <c r="G244" s="104"/>
      <c r="H244" s="104"/>
    </row>
    <row r="245" spans="2:8" ht="13.5" x14ac:dyDescent="0.25">
      <c r="B245" s="104"/>
      <c r="C245" s="104"/>
      <c r="D245" s="104"/>
      <c r="E245" s="104"/>
      <c r="F245" s="104"/>
      <c r="G245" s="104"/>
      <c r="H245" s="104"/>
    </row>
    <row r="246" spans="2:8" ht="13.5" x14ac:dyDescent="0.25">
      <c r="B246" s="104"/>
      <c r="C246" s="104"/>
      <c r="D246" s="104"/>
      <c r="E246" s="104"/>
      <c r="F246" s="104"/>
      <c r="G246" s="104"/>
      <c r="H246" s="104"/>
    </row>
    <row r="247" spans="2:8" ht="13.5" x14ac:dyDescent="0.25">
      <c r="B247" s="104"/>
      <c r="C247" s="104"/>
      <c r="D247" s="104"/>
      <c r="E247" s="104"/>
      <c r="F247" s="104"/>
      <c r="G247" s="104"/>
      <c r="H247" s="104"/>
    </row>
    <row r="248" spans="2:8" ht="13.5" x14ac:dyDescent="0.25">
      <c r="B248" s="104"/>
      <c r="C248" s="104"/>
      <c r="D248" s="104"/>
      <c r="E248" s="104"/>
      <c r="F248" s="104"/>
      <c r="G248" s="104"/>
      <c r="H248" s="104"/>
    </row>
    <row r="249" spans="2:8" ht="13.5" x14ac:dyDescent="0.25">
      <c r="B249" s="104"/>
      <c r="C249" s="104"/>
      <c r="D249" s="104"/>
      <c r="E249" s="104"/>
      <c r="F249" s="104"/>
      <c r="G249" s="104"/>
      <c r="H249" s="104"/>
    </row>
    <row r="250" spans="2:8" ht="13.5" x14ac:dyDescent="0.25">
      <c r="B250" s="104"/>
      <c r="C250" s="104"/>
      <c r="D250" s="104"/>
      <c r="E250" s="104"/>
      <c r="F250" s="104"/>
      <c r="G250" s="104"/>
      <c r="H250" s="104"/>
    </row>
    <row r="251" spans="2:8" ht="13.5" x14ac:dyDescent="0.25">
      <c r="B251" s="104"/>
      <c r="C251" s="104"/>
      <c r="D251" s="104"/>
      <c r="E251" s="104"/>
      <c r="F251" s="104"/>
      <c r="G251" s="104"/>
      <c r="H251" s="104"/>
    </row>
    <row r="252" spans="2:8" ht="13.5" x14ac:dyDescent="0.25">
      <c r="B252" s="104"/>
      <c r="C252" s="104"/>
      <c r="D252" s="104"/>
      <c r="E252" s="104"/>
      <c r="F252" s="104"/>
      <c r="G252" s="104"/>
      <c r="H252" s="104"/>
    </row>
    <row r="253" spans="2:8" ht="13.5" x14ac:dyDescent="0.25">
      <c r="B253" s="104"/>
      <c r="C253" s="104"/>
      <c r="D253" s="104"/>
      <c r="E253" s="104"/>
      <c r="F253" s="104"/>
      <c r="G253" s="104"/>
      <c r="H253" s="104"/>
    </row>
    <row r="254" spans="2:8" ht="13.5" x14ac:dyDescent="0.25">
      <c r="B254" s="104"/>
      <c r="C254" s="104"/>
      <c r="D254" s="104"/>
      <c r="E254" s="104"/>
      <c r="F254" s="104"/>
      <c r="G254" s="104"/>
      <c r="H254" s="104"/>
    </row>
    <row r="255" spans="2:8" ht="13.5" x14ac:dyDescent="0.25">
      <c r="B255" s="104"/>
      <c r="C255" s="104"/>
      <c r="D255" s="104"/>
      <c r="E255" s="104"/>
      <c r="F255" s="104"/>
      <c r="G255" s="104"/>
      <c r="H255" s="104"/>
    </row>
    <row r="256" spans="2:8" ht="13.5" x14ac:dyDescent="0.25">
      <c r="B256" s="104"/>
      <c r="C256" s="104"/>
      <c r="D256" s="104"/>
      <c r="E256" s="104"/>
      <c r="F256" s="104"/>
      <c r="G256" s="104"/>
      <c r="H256" s="104"/>
    </row>
    <row r="257" spans="2:8" ht="13.5" x14ac:dyDescent="0.25">
      <c r="B257" s="104"/>
      <c r="C257" s="104"/>
      <c r="D257" s="104"/>
      <c r="E257" s="104"/>
      <c r="F257" s="104"/>
      <c r="G257" s="104"/>
      <c r="H257" s="104"/>
    </row>
    <row r="258" spans="2:8" ht="13.5" x14ac:dyDescent="0.25">
      <c r="B258" s="104"/>
      <c r="C258" s="104"/>
      <c r="D258" s="104"/>
      <c r="E258" s="104"/>
      <c r="F258" s="104"/>
      <c r="G258" s="104"/>
      <c r="H258" s="104"/>
    </row>
    <row r="259" spans="2:8" ht="13.5" x14ac:dyDescent="0.25">
      <c r="B259" s="104"/>
      <c r="C259" s="104"/>
      <c r="D259" s="104"/>
      <c r="E259" s="104"/>
      <c r="F259" s="104"/>
      <c r="G259" s="104"/>
      <c r="H259" s="104"/>
    </row>
    <row r="260" spans="2:8" ht="13.5" x14ac:dyDescent="0.25">
      <c r="B260" s="104"/>
      <c r="C260" s="104"/>
      <c r="D260" s="104"/>
      <c r="E260" s="104"/>
      <c r="F260" s="104"/>
      <c r="G260" s="104"/>
      <c r="H260" s="104"/>
    </row>
    <row r="261" spans="2:8" ht="13.5" x14ac:dyDescent="0.25">
      <c r="B261" s="104"/>
      <c r="C261" s="104"/>
      <c r="D261" s="104"/>
      <c r="E261" s="104"/>
      <c r="F261" s="104"/>
      <c r="G261" s="104"/>
      <c r="H261" s="104"/>
    </row>
    <row r="262" spans="2:8" ht="13.5" x14ac:dyDescent="0.25">
      <c r="B262" s="104"/>
      <c r="C262" s="104"/>
      <c r="D262" s="104"/>
      <c r="E262" s="104"/>
      <c r="F262" s="104"/>
      <c r="G262" s="104"/>
      <c r="H262" s="104"/>
    </row>
    <row r="263" spans="2:8" ht="13.5" x14ac:dyDescent="0.25">
      <c r="B263" s="104"/>
      <c r="C263" s="104"/>
      <c r="D263" s="104"/>
      <c r="E263" s="104"/>
      <c r="F263" s="104"/>
      <c r="G263" s="104"/>
      <c r="H263" s="104"/>
    </row>
    <row r="264" spans="2:8" ht="13.5" x14ac:dyDescent="0.25">
      <c r="B264" s="104"/>
      <c r="C264" s="104"/>
      <c r="D264" s="104"/>
      <c r="E264" s="104"/>
      <c r="F264" s="104"/>
      <c r="G264" s="104"/>
      <c r="H264" s="104"/>
    </row>
    <row r="265" spans="2:8" ht="13.5" x14ac:dyDescent="0.25">
      <c r="B265" s="104"/>
      <c r="C265" s="104"/>
      <c r="D265" s="104"/>
      <c r="E265" s="104"/>
      <c r="F265" s="104"/>
      <c r="G265" s="104"/>
      <c r="H265" s="104"/>
    </row>
    <row r="266" spans="2:8" ht="13.5" x14ac:dyDescent="0.25">
      <c r="B266" s="104"/>
      <c r="C266" s="104"/>
      <c r="D266" s="104"/>
      <c r="E266" s="104"/>
      <c r="F266" s="104"/>
      <c r="G266" s="104"/>
      <c r="H266" s="104"/>
    </row>
    <row r="267" spans="2:8" ht="13.5" x14ac:dyDescent="0.25">
      <c r="B267" s="104"/>
      <c r="C267" s="104"/>
      <c r="D267" s="104"/>
      <c r="E267" s="104"/>
      <c r="F267" s="104"/>
      <c r="G267" s="104"/>
      <c r="H267" s="104"/>
    </row>
    <row r="268" spans="2:8" ht="13.5" x14ac:dyDescent="0.25">
      <c r="B268" s="104"/>
      <c r="C268" s="104"/>
      <c r="D268" s="104"/>
      <c r="E268" s="104"/>
      <c r="F268" s="104"/>
      <c r="G268" s="104"/>
      <c r="H268" s="104"/>
    </row>
    <row r="269" spans="2:8" ht="13.5" x14ac:dyDescent="0.25">
      <c r="B269" s="104"/>
      <c r="C269" s="104"/>
      <c r="D269" s="104"/>
      <c r="E269" s="104"/>
      <c r="F269" s="104"/>
      <c r="G269" s="104"/>
      <c r="H269" s="104"/>
    </row>
    <row r="270" spans="2:8" ht="13.5" x14ac:dyDescent="0.25">
      <c r="B270" s="104"/>
      <c r="C270" s="104"/>
      <c r="D270" s="104"/>
      <c r="E270" s="104"/>
      <c r="F270" s="104"/>
      <c r="G270" s="104"/>
      <c r="H270" s="104"/>
    </row>
    <row r="271" spans="2:8" ht="13.5" x14ac:dyDescent="0.25">
      <c r="B271" s="104"/>
      <c r="C271" s="104"/>
      <c r="D271" s="104"/>
      <c r="E271" s="104"/>
      <c r="F271" s="104"/>
      <c r="G271" s="104"/>
      <c r="H271" s="104"/>
    </row>
    <row r="272" spans="2:8" ht="13.5" x14ac:dyDescent="0.25">
      <c r="B272" s="104"/>
      <c r="C272" s="104"/>
      <c r="D272" s="104"/>
      <c r="E272" s="104"/>
      <c r="F272" s="104"/>
      <c r="G272" s="104"/>
      <c r="H272" s="104"/>
    </row>
    <row r="273" spans="2:8" ht="13.5" x14ac:dyDescent="0.25">
      <c r="B273" s="104"/>
      <c r="C273" s="104"/>
      <c r="D273" s="104"/>
      <c r="E273" s="104"/>
      <c r="F273" s="104"/>
      <c r="G273" s="104"/>
      <c r="H273" s="104"/>
    </row>
    <row r="274" spans="2:8" ht="13.5" x14ac:dyDescent="0.25">
      <c r="B274" s="104"/>
      <c r="C274" s="104"/>
      <c r="D274" s="104"/>
      <c r="E274" s="104"/>
      <c r="F274" s="104"/>
      <c r="G274" s="104"/>
      <c r="H274" s="104"/>
    </row>
    <row r="275" spans="2:8" ht="13.5" x14ac:dyDescent="0.25">
      <c r="B275" s="104"/>
      <c r="C275" s="104"/>
      <c r="D275" s="104"/>
      <c r="E275" s="104"/>
      <c r="F275" s="104"/>
      <c r="G275" s="104"/>
      <c r="H275" s="104"/>
    </row>
    <row r="276" spans="2:8" ht="13.5" x14ac:dyDescent="0.25">
      <c r="B276" s="104"/>
      <c r="C276" s="104"/>
      <c r="D276" s="104"/>
      <c r="E276" s="104"/>
      <c r="F276" s="104"/>
      <c r="G276" s="104"/>
      <c r="H276" s="104"/>
    </row>
    <row r="277" spans="2:8" ht="13.5" x14ac:dyDescent="0.25">
      <c r="B277" s="104"/>
      <c r="C277" s="104"/>
      <c r="D277" s="104"/>
      <c r="E277" s="104"/>
      <c r="F277" s="104"/>
      <c r="G277" s="104"/>
      <c r="H277" s="104"/>
    </row>
    <row r="278" spans="2:8" ht="13.5" x14ac:dyDescent="0.25">
      <c r="B278" s="104"/>
      <c r="C278" s="104"/>
      <c r="D278" s="104"/>
      <c r="E278" s="104"/>
      <c r="F278" s="104"/>
      <c r="G278" s="104"/>
      <c r="H278" s="104"/>
    </row>
    <row r="279" spans="2:8" ht="13.5" x14ac:dyDescent="0.25">
      <c r="B279" s="104"/>
      <c r="C279" s="104"/>
      <c r="D279" s="104"/>
      <c r="E279" s="104"/>
      <c r="F279" s="104"/>
      <c r="G279" s="104"/>
      <c r="H279" s="104"/>
    </row>
    <row r="280" spans="2:8" ht="13.5" x14ac:dyDescent="0.25">
      <c r="B280" s="104"/>
      <c r="C280" s="104"/>
      <c r="D280" s="104"/>
      <c r="E280" s="104"/>
      <c r="F280" s="104"/>
      <c r="G280" s="104"/>
      <c r="H280" s="104"/>
    </row>
    <row r="281" spans="2:8" ht="13.5" x14ac:dyDescent="0.25">
      <c r="B281" s="104"/>
      <c r="C281" s="104"/>
      <c r="D281" s="104"/>
      <c r="E281" s="104"/>
      <c r="F281" s="104"/>
      <c r="G281" s="104"/>
      <c r="H281" s="104"/>
    </row>
    <row r="282" spans="2:8" ht="13.5" x14ac:dyDescent="0.25">
      <c r="B282" s="104"/>
      <c r="C282" s="104"/>
      <c r="D282" s="104"/>
      <c r="E282" s="104"/>
      <c r="F282" s="104"/>
      <c r="G282" s="104"/>
      <c r="H282" s="104"/>
    </row>
    <row r="283" spans="2:8" ht="13.5" x14ac:dyDescent="0.25">
      <c r="B283" s="104"/>
      <c r="C283" s="104"/>
      <c r="D283" s="104"/>
      <c r="E283" s="104"/>
      <c r="F283" s="104"/>
      <c r="G283" s="104"/>
      <c r="H283" s="104"/>
    </row>
    <row r="284" spans="2:8" ht="13.5" x14ac:dyDescent="0.25">
      <c r="B284" s="104"/>
      <c r="C284" s="104"/>
      <c r="D284" s="104"/>
      <c r="E284" s="104"/>
      <c r="F284" s="104"/>
      <c r="G284" s="104"/>
      <c r="H284" s="104"/>
    </row>
    <row r="285" spans="2:8" ht="13.5" x14ac:dyDescent="0.25">
      <c r="B285" s="104"/>
      <c r="C285" s="104"/>
      <c r="D285" s="104"/>
      <c r="E285" s="104"/>
      <c r="F285" s="104"/>
      <c r="G285" s="104"/>
      <c r="H285" s="104"/>
    </row>
    <row r="286" spans="2:8" ht="13.5" x14ac:dyDescent="0.25">
      <c r="B286" s="104"/>
      <c r="C286" s="104"/>
      <c r="D286" s="104"/>
      <c r="E286" s="104"/>
      <c r="F286" s="104"/>
      <c r="G286" s="104"/>
      <c r="H286" s="104"/>
    </row>
    <row r="287" spans="2:8" ht="13.5" x14ac:dyDescent="0.25">
      <c r="B287" s="104"/>
      <c r="C287" s="104"/>
      <c r="D287" s="104"/>
      <c r="E287" s="104"/>
      <c r="F287" s="104"/>
      <c r="G287" s="104"/>
      <c r="H287" s="104"/>
    </row>
    <row r="288" spans="2:8" ht="13.5" x14ac:dyDescent="0.25">
      <c r="B288" s="104"/>
      <c r="C288" s="104"/>
      <c r="D288" s="104"/>
      <c r="E288" s="104"/>
      <c r="F288" s="104"/>
      <c r="G288" s="104"/>
      <c r="H288" s="104"/>
    </row>
  </sheetData>
  <mergeCells count="21">
    <mergeCell ref="B163:C163"/>
    <mergeCell ref="B160:C160"/>
    <mergeCell ref="B175:G175"/>
    <mergeCell ref="B176:G176"/>
    <mergeCell ref="B178:G178"/>
    <mergeCell ref="A1:H1"/>
    <mergeCell ref="A2:H2"/>
    <mergeCell ref="A3:H3"/>
    <mergeCell ref="B155:C155"/>
    <mergeCell ref="B159:C159"/>
    <mergeCell ref="B138:H138"/>
    <mergeCell ref="B139:H139"/>
    <mergeCell ref="B146:C146"/>
    <mergeCell ref="B147:C147"/>
    <mergeCell ref="B140:H140"/>
    <mergeCell ref="B141:H141"/>
    <mergeCell ref="B142:H142"/>
    <mergeCell ref="B144:D144"/>
    <mergeCell ref="B145:C145"/>
    <mergeCell ref="B157:C157"/>
    <mergeCell ref="B158:C158"/>
  </mergeCells>
  <hyperlinks>
    <hyperlink ref="I1" location="Index!B2" display="Index" xr:uid="{026BE888-5CFF-405C-BB2D-92A22A64395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2F3A-4115-4BAC-B141-8DDF57960342}">
  <sheetPr>
    <outlinePr summaryBelow="0" summaryRight="0"/>
  </sheetPr>
  <dimension ref="A1:Q212"/>
  <sheetViews>
    <sheetView showGridLines="0" workbookViewId="0">
      <selection sqref="A1:H1"/>
    </sheetView>
  </sheetViews>
  <sheetFormatPr defaultRowHeight="15" customHeight="1" x14ac:dyDescent="0.2"/>
  <cols>
    <col min="1" max="1" width="5.85546875" bestFit="1" customWidth="1"/>
    <col min="2" max="2" width="21.5703125" customWidth="1"/>
    <col min="3" max="3" width="56" customWidth="1"/>
    <col min="4" max="4" width="33.85546875" customWidth="1"/>
    <col min="5" max="5" width="11.42578125" bestFit="1" customWidth="1"/>
    <col min="6" max="6" width="10.42578125" bestFit="1" customWidth="1"/>
    <col min="7" max="7" width="14" bestFit="1" customWidth="1"/>
    <col min="8" max="8" width="8.42578125" bestFit="1" customWidth="1"/>
    <col min="9" max="9" width="5.7109375" bestFit="1" customWidth="1"/>
  </cols>
  <sheetData>
    <row r="1" spans="1:9" ht="15" customHeight="1" x14ac:dyDescent="0.2">
      <c r="A1" s="257" t="s">
        <v>0</v>
      </c>
      <c r="B1" s="257"/>
      <c r="C1" s="257"/>
      <c r="D1" s="257"/>
      <c r="E1" s="257"/>
      <c r="F1" s="257"/>
      <c r="G1" s="257"/>
      <c r="H1" s="257"/>
      <c r="I1" s="19" t="s">
        <v>930</v>
      </c>
    </row>
    <row r="2" spans="1:9" ht="15" customHeight="1" x14ac:dyDescent="0.2">
      <c r="A2" s="258" t="s">
        <v>171</v>
      </c>
      <c r="B2" s="258"/>
      <c r="C2" s="258"/>
      <c r="D2" s="258"/>
      <c r="E2" s="258"/>
      <c r="F2" s="258"/>
      <c r="G2" s="258"/>
      <c r="H2" s="258"/>
    </row>
    <row r="3" spans="1:9" ht="15" customHeight="1"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ht="15" customHeight="1" x14ac:dyDescent="0.2">
      <c r="A5" s="38"/>
      <c r="B5" s="38"/>
      <c r="C5" s="39" t="s">
        <v>9</v>
      </c>
      <c r="D5" s="38"/>
      <c r="E5" s="38"/>
      <c r="F5" s="38"/>
      <c r="G5" s="38"/>
      <c r="H5" s="40" t="s">
        <v>131</v>
      </c>
    </row>
    <row r="6" spans="1:9" ht="15" customHeight="1" x14ac:dyDescent="0.2">
      <c r="A6" s="41"/>
      <c r="B6" s="42"/>
      <c r="C6" s="42" t="s">
        <v>10</v>
      </c>
      <c r="D6" s="42"/>
      <c r="E6" s="43"/>
      <c r="F6" s="44"/>
      <c r="G6" s="45"/>
      <c r="H6" s="40" t="s">
        <v>131</v>
      </c>
    </row>
    <row r="7" spans="1:9" ht="15" customHeight="1" x14ac:dyDescent="0.2">
      <c r="A7" s="46">
        <v>1</v>
      </c>
      <c r="B7" s="47" t="s">
        <v>32</v>
      </c>
      <c r="C7" s="47" t="s">
        <v>33</v>
      </c>
      <c r="D7" s="47" t="s">
        <v>31</v>
      </c>
      <c r="E7" s="48">
        <v>900000</v>
      </c>
      <c r="F7" s="49">
        <v>46337.4</v>
      </c>
      <c r="G7" s="50">
        <v>3.385589E-2</v>
      </c>
      <c r="H7" s="40" t="s">
        <v>131</v>
      </c>
    </row>
    <row r="8" spans="1:9" ht="15" customHeight="1" x14ac:dyDescent="0.2">
      <c r="A8" s="46">
        <v>2</v>
      </c>
      <c r="B8" s="47" t="s">
        <v>71</v>
      </c>
      <c r="C8" s="47" t="s">
        <v>72</v>
      </c>
      <c r="D8" s="47" t="s">
        <v>38</v>
      </c>
      <c r="E8" s="48">
        <v>750000</v>
      </c>
      <c r="F8" s="49">
        <v>44107.5</v>
      </c>
      <c r="G8" s="50">
        <v>3.2226640000000001E-2</v>
      </c>
      <c r="H8" s="40" t="s">
        <v>131</v>
      </c>
    </row>
    <row r="9" spans="1:9" ht="15" customHeight="1" x14ac:dyDescent="0.2">
      <c r="A9" s="46">
        <v>3</v>
      </c>
      <c r="B9" s="47" t="s">
        <v>172</v>
      </c>
      <c r="C9" s="47" t="s">
        <v>173</v>
      </c>
      <c r="D9" s="47" t="s">
        <v>174</v>
      </c>
      <c r="E9" s="48">
        <v>945165</v>
      </c>
      <c r="F9" s="49">
        <v>39187.486064999997</v>
      </c>
      <c r="G9" s="50">
        <v>2.863189E-2</v>
      </c>
      <c r="H9" s="40" t="s">
        <v>131</v>
      </c>
    </row>
    <row r="10" spans="1:9" ht="15" customHeight="1" x14ac:dyDescent="0.2">
      <c r="A10" s="46">
        <v>4</v>
      </c>
      <c r="B10" s="47" t="s">
        <v>175</v>
      </c>
      <c r="C10" s="47" t="s">
        <v>176</v>
      </c>
      <c r="D10" s="47" t="s">
        <v>177</v>
      </c>
      <c r="E10" s="48">
        <v>11498475</v>
      </c>
      <c r="F10" s="49">
        <v>34915.1193375</v>
      </c>
      <c r="G10" s="50">
        <v>2.5510330000000001E-2</v>
      </c>
      <c r="H10" s="40" t="s">
        <v>131</v>
      </c>
    </row>
    <row r="11" spans="1:9" ht="15" customHeight="1" x14ac:dyDescent="0.2">
      <c r="A11" s="46">
        <v>5</v>
      </c>
      <c r="B11" s="47" t="s">
        <v>178</v>
      </c>
      <c r="C11" s="47" t="s">
        <v>179</v>
      </c>
      <c r="D11" s="47" t="s">
        <v>180</v>
      </c>
      <c r="E11" s="48">
        <v>1805000</v>
      </c>
      <c r="F11" s="49">
        <v>30215.7</v>
      </c>
      <c r="G11" s="50">
        <v>2.2076760000000001E-2</v>
      </c>
      <c r="H11" s="40" t="s">
        <v>131</v>
      </c>
    </row>
    <row r="12" spans="1:9" ht="15" customHeight="1" x14ac:dyDescent="0.2">
      <c r="A12" s="46">
        <v>6</v>
      </c>
      <c r="B12" s="47" t="s">
        <v>181</v>
      </c>
      <c r="C12" s="47" t="s">
        <v>182</v>
      </c>
      <c r="D12" s="47" t="s">
        <v>48</v>
      </c>
      <c r="E12" s="48">
        <v>10399688</v>
      </c>
      <c r="F12" s="49">
        <v>30049.898475999998</v>
      </c>
      <c r="G12" s="50">
        <v>2.195561E-2</v>
      </c>
      <c r="H12" s="40" t="s">
        <v>131</v>
      </c>
    </row>
    <row r="13" spans="1:9" ht="15" customHeight="1" x14ac:dyDescent="0.2">
      <c r="A13" s="46">
        <v>7</v>
      </c>
      <c r="B13" s="47" t="s">
        <v>183</v>
      </c>
      <c r="C13" s="47" t="s">
        <v>184</v>
      </c>
      <c r="D13" s="47" t="s">
        <v>185</v>
      </c>
      <c r="E13" s="48">
        <v>1642029</v>
      </c>
      <c r="F13" s="49">
        <v>28794.620544000001</v>
      </c>
      <c r="G13" s="50">
        <v>2.1038459999999998E-2</v>
      </c>
      <c r="H13" s="40" t="s">
        <v>131</v>
      </c>
    </row>
    <row r="14" spans="1:9" ht="15" customHeight="1" x14ac:dyDescent="0.2">
      <c r="A14" s="46">
        <v>8</v>
      </c>
      <c r="B14" s="47" t="s">
        <v>69</v>
      </c>
      <c r="C14" s="47" t="s">
        <v>70</v>
      </c>
      <c r="D14" s="47" t="s">
        <v>31</v>
      </c>
      <c r="E14" s="48">
        <v>50302475</v>
      </c>
      <c r="F14" s="49">
        <v>28667.3805025</v>
      </c>
      <c r="G14" s="50">
        <v>2.0945490000000001E-2</v>
      </c>
      <c r="H14" s="40" t="s">
        <v>131</v>
      </c>
    </row>
    <row r="15" spans="1:9" ht="15" customHeight="1" x14ac:dyDescent="0.2">
      <c r="A15" s="46">
        <v>9</v>
      </c>
      <c r="B15" s="47" t="s">
        <v>186</v>
      </c>
      <c r="C15" s="47" t="s">
        <v>187</v>
      </c>
      <c r="D15" s="47" t="s">
        <v>48</v>
      </c>
      <c r="E15" s="48">
        <v>38278844</v>
      </c>
      <c r="F15" s="49">
        <v>27300.471540800001</v>
      </c>
      <c r="G15" s="50">
        <v>1.9946780000000001E-2</v>
      </c>
      <c r="H15" s="40" t="s">
        <v>131</v>
      </c>
    </row>
    <row r="16" spans="1:9" ht="15" customHeight="1" x14ac:dyDescent="0.2">
      <c r="A16" s="46">
        <v>10</v>
      </c>
      <c r="B16" s="47" t="s">
        <v>188</v>
      </c>
      <c r="C16" s="47" t="s">
        <v>189</v>
      </c>
      <c r="D16" s="47" t="s">
        <v>190</v>
      </c>
      <c r="E16" s="48">
        <v>3300000</v>
      </c>
      <c r="F16" s="49">
        <v>27116.1</v>
      </c>
      <c r="G16" s="50">
        <v>1.9812070000000001E-2</v>
      </c>
      <c r="H16" s="40" t="s">
        <v>131</v>
      </c>
    </row>
    <row r="17" spans="1:8" ht="15" customHeight="1" x14ac:dyDescent="0.2">
      <c r="A17" s="46">
        <v>11</v>
      </c>
      <c r="B17" s="47" t="s">
        <v>191</v>
      </c>
      <c r="C17" s="47" t="s">
        <v>192</v>
      </c>
      <c r="D17" s="47" t="s">
        <v>38</v>
      </c>
      <c r="E17" s="48">
        <v>275000</v>
      </c>
      <c r="F17" s="49">
        <v>26063.125</v>
      </c>
      <c r="G17" s="50">
        <v>1.9042719999999999E-2</v>
      </c>
      <c r="H17" s="40" t="s">
        <v>131</v>
      </c>
    </row>
    <row r="18" spans="1:8" ht="15" customHeight="1" x14ac:dyDescent="0.2">
      <c r="A18" s="46">
        <v>12</v>
      </c>
      <c r="B18" s="47" t="s">
        <v>123</v>
      </c>
      <c r="C18" s="47" t="s">
        <v>124</v>
      </c>
      <c r="D18" s="47" t="s">
        <v>122</v>
      </c>
      <c r="E18" s="48">
        <v>2119329</v>
      </c>
      <c r="F18" s="49">
        <v>25584.539688000001</v>
      </c>
      <c r="G18" s="50">
        <v>1.8693049999999999E-2</v>
      </c>
      <c r="H18" s="40" t="s">
        <v>131</v>
      </c>
    </row>
    <row r="19" spans="1:8" ht="15" customHeight="1" x14ac:dyDescent="0.2">
      <c r="A19" s="46">
        <v>13</v>
      </c>
      <c r="B19" s="47" t="s">
        <v>193</v>
      </c>
      <c r="C19" s="47" t="s">
        <v>194</v>
      </c>
      <c r="D19" s="47" t="s">
        <v>83</v>
      </c>
      <c r="E19" s="48">
        <v>2703039</v>
      </c>
      <c r="F19" s="49">
        <v>25096.365595499999</v>
      </c>
      <c r="G19" s="50">
        <v>1.8336370000000001E-2</v>
      </c>
      <c r="H19" s="40" t="s">
        <v>131</v>
      </c>
    </row>
    <row r="20" spans="1:8" ht="15" customHeight="1" x14ac:dyDescent="0.2">
      <c r="A20" s="46">
        <v>14</v>
      </c>
      <c r="B20" s="47" t="s">
        <v>195</v>
      </c>
      <c r="C20" s="47" t="s">
        <v>196</v>
      </c>
      <c r="D20" s="47" t="s">
        <v>197</v>
      </c>
      <c r="E20" s="48">
        <v>1464674</v>
      </c>
      <c r="F20" s="49">
        <v>24936.074850000001</v>
      </c>
      <c r="G20" s="50">
        <v>1.8219260000000001E-2</v>
      </c>
      <c r="H20" s="40" t="s">
        <v>131</v>
      </c>
    </row>
    <row r="21" spans="1:8" ht="15" customHeight="1" x14ac:dyDescent="0.2">
      <c r="A21" s="46">
        <v>15</v>
      </c>
      <c r="B21" s="47" t="s">
        <v>198</v>
      </c>
      <c r="C21" s="47" t="s">
        <v>199</v>
      </c>
      <c r="D21" s="47" t="s">
        <v>200</v>
      </c>
      <c r="E21" s="48">
        <v>1750000</v>
      </c>
      <c r="F21" s="49">
        <v>24881.5</v>
      </c>
      <c r="G21" s="50">
        <v>1.8179379999999998E-2</v>
      </c>
      <c r="H21" s="40" t="s">
        <v>131</v>
      </c>
    </row>
    <row r="22" spans="1:8" ht="15" customHeight="1" x14ac:dyDescent="0.2">
      <c r="A22" s="46">
        <v>16</v>
      </c>
      <c r="B22" s="47" t="s">
        <v>201</v>
      </c>
      <c r="C22" s="47" t="s">
        <v>202</v>
      </c>
      <c r="D22" s="47" t="s">
        <v>108</v>
      </c>
      <c r="E22" s="48">
        <v>1400000</v>
      </c>
      <c r="F22" s="49">
        <v>24796.799999999999</v>
      </c>
      <c r="G22" s="50">
        <v>1.8117500000000002E-2</v>
      </c>
      <c r="H22" s="40" t="s">
        <v>131</v>
      </c>
    </row>
    <row r="23" spans="1:8" ht="15" customHeight="1" x14ac:dyDescent="0.2">
      <c r="A23" s="46">
        <v>17</v>
      </c>
      <c r="B23" s="47" t="s">
        <v>203</v>
      </c>
      <c r="C23" s="47" t="s">
        <v>204</v>
      </c>
      <c r="D23" s="47" t="s">
        <v>205</v>
      </c>
      <c r="E23" s="48">
        <v>1080069</v>
      </c>
      <c r="F23" s="49">
        <v>24492.724713</v>
      </c>
      <c r="G23" s="50">
        <v>1.7895330000000001E-2</v>
      </c>
      <c r="H23" s="40" t="s">
        <v>131</v>
      </c>
    </row>
    <row r="24" spans="1:8" ht="15" customHeight="1" x14ac:dyDescent="0.2">
      <c r="A24" s="46">
        <v>18</v>
      </c>
      <c r="B24" s="47" t="s">
        <v>206</v>
      </c>
      <c r="C24" s="47" t="s">
        <v>207</v>
      </c>
      <c r="D24" s="47" t="s">
        <v>115</v>
      </c>
      <c r="E24" s="48">
        <v>6735835</v>
      </c>
      <c r="F24" s="49">
        <v>23915.582167500001</v>
      </c>
      <c r="G24" s="50">
        <v>1.747365E-2</v>
      </c>
      <c r="H24" s="40" t="s">
        <v>131</v>
      </c>
    </row>
    <row r="25" spans="1:8" ht="15" customHeight="1" x14ac:dyDescent="0.2">
      <c r="A25" s="46">
        <v>19</v>
      </c>
      <c r="B25" s="47" t="s">
        <v>208</v>
      </c>
      <c r="C25" s="47" t="s">
        <v>209</v>
      </c>
      <c r="D25" s="47" t="s">
        <v>174</v>
      </c>
      <c r="E25" s="48">
        <v>2050000</v>
      </c>
      <c r="F25" s="49">
        <v>22642.25</v>
      </c>
      <c r="G25" s="50">
        <v>1.65433E-2</v>
      </c>
      <c r="H25" s="40" t="s">
        <v>131</v>
      </c>
    </row>
    <row r="26" spans="1:8" ht="15" customHeight="1" x14ac:dyDescent="0.2">
      <c r="A26" s="46">
        <v>20</v>
      </c>
      <c r="B26" s="47" t="s">
        <v>44</v>
      </c>
      <c r="C26" s="47" t="s">
        <v>45</v>
      </c>
      <c r="D26" s="47" t="s">
        <v>31</v>
      </c>
      <c r="E26" s="48">
        <v>441000</v>
      </c>
      <c r="F26" s="49">
        <v>21973.706999999999</v>
      </c>
      <c r="G26" s="50">
        <v>1.6054840000000001E-2</v>
      </c>
      <c r="H26" s="40" t="s">
        <v>131</v>
      </c>
    </row>
    <row r="27" spans="1:8" ht="15" customHeight="1" x14ac:dyDescent="0.2">
      <c r="A27" s="46">
        <v>21</v>
      </c>
      <c r="B27" s="47" t="s">
        <v>90</v>
      </c>
      <c r="C27" s="47" t="s">
        <v>91</v>
      </c>
      <c r="D27" s="47" t="s">
        <v>92</v>
      </c>
      <c r="E27" s="48">
        <v>4752614</v>
      </c>
      <c r="F27" s="49">
        <v>21498.449429</v>
      </c>
      <c r="G27" s="50">
        <v>1.5707599999999999E-2</v>
      </c>
      <c r="H27" s="40" t="s">
        <v>131</v>
      </c>
    </row>
    <row r="28" spans="1:8" ht="15" customHeight="1" x14ac:dyDescent="0.2">
      <c r="A28" s="46">
        <v>22</v>
      </c>
      <c r="B28" s="47" t="s">
        <v>210</v>
      </c>
      <c r="C28" s="47" t="s">
        <v>211</v>
      </c>
      <c r="D28" s="47" t="s">
        <v>48</v>
      </c>
      <c r="E28" s="48">
        <v>2160000</v>
      </c>
      <c r="F28" s="49">
        <v>21269.52</v>
      </c>
      <c r="G28" s="50">
        <v>1.554033E-2</v>
      </c>
      <c r="H28" s="40" t="s">
        <v>131</v>
      </c>
    </row>
    <row r="29" spans="1:8" ht="15" customHeight="1" x14ac:dyDescent="0.2">
      <c r="A29" s="46">
        <v>23</v>
      </c>
      <c r="B29" s="47" t="s">
        <v>26</v>
      </c>
      <c r="C29" s="47" t="s">
        <v>27</v>
      </c>
      <c r="D29" s="47" t="s">
        <v>28</v>
      </c>
      <c r="E29" s="48">
        <v>5030754</v>
      </c>
      <c r="F29" s="49">
        <v>20663.822055000001</v>
      </c>
      <c r="G29" s="50">
        <v>1.509779E-2</v>
      </c>
      <c r="H29" s="40" t="s">
        <v>131</v>
      </c>
    </row>
    <row r="30" spans="1:8" ht="15" customHeight="1" x14ac:dyDescent="0.2">
      <c r="A30" s="46">
        <v>24</v>
      </c>
      <c r="B30" s="47" t="s">
        <v>212</v>
      </c>
      <c r="C30" s="47" t="s">
        <v>213</v>
      </c>
      <c r="D30" s="47" t="s">
        <v>43</v>
      </c>
      <c r="E30" s="48">
        <v>655000</v>
      </c>
      <c r="F30" s="49">
        <v>20576.169999999998</v>
      </c>
      <c r="G30" s="50">
        <v>1.503374E-2</v>
      </c>
      <c r="H30" s="40" t="s">
        <v>131</v>
      </c>
    </row>
    <row r="31" spans="1:8" ht="15" customHeight="1" x14ac:dyDescent="0.2">
      <c r="A31" s="46">
        <v>25</v>
      </c>
      <c r="B31" s="47" t="s">
        <v>214</v>
      </c>
      <c r="C31" s="47" t="s">
        <v>215</v>
      </c>
      <c r="D31" s="47" t="s">
        <v>205</v>
      </c>
      <c r="E31" s="48">
        <v>880000</v>
      </c>
      <c r="F31" s="49">
        <v>19800</v>
      </c>
      <c r="G31" s="50">
        <v>1.4466639999999999E-2</v>
      </c>
      <c r="H31" s="40" t="s">
        <v>131</v>
      </c>
    </row>
    <row r="32" spans="1:8" ht="15" customHeight="1" x14ac:dyDescent="0.2">
      <c r="A32" s="46">
        <v>26</v>
      </c>
      <c r="B32" s="47" t="s">
        <v>216</v>
      </c>
      <c r="C32" s="47" t="s">
        <v>217</v>
      </c>
      <c r="D32" s="47" t="s">
        <v>177</v>
      </c>
      <c r="E32" s="48">
        <v>144775</v>
      </c>
      <c r="F32" s="49">
        <v>19625.699000000001</v>
      </c>
      <c r="G32" s="50">
        <v>1.4339289999999999E-2</v>
      </c>
      <c r="H32" s="40" t="s">
        <v>131</v>
      </c>
    </row>
    <row r="33" spans="1:8" ht="15" customHeight="1" x14ac:dyDescent="0.2">
      <c r="A33" s="46">
        <v>27</v>
      </c>
      <c r="B33" s="47" t="s">
        <v>218</v>
      </c>
      <c r="C33" s="47" t="s">
        <v>219</v>
      </c>
      <c r="D33" s="47" t="s">
        <v>43</v>
      </c>
      <c r="E33" s="48">
        <v>3120000</v>
      </c>
      <c r="F33" s="49">
        <v>18952.439999999999</v>
      </c>
      <c r="G33" s="50">
        <v>1.3847379999999999E-2</v>
      </c>
      <c r="H33" s="40" t="s">
        <v>131</v>
      </c>
    </row>
    <row r="34" spans="1:8" ht="15" customHeight="1" x14ac:dyDescent="0.2">
      <c r="A34" s="46">
        <v>28</v>
      </c>
      <c r="B34" s="47" t="s">
        <v>220</v>
      </c>
      <c r="C34" s="47" t="s">
        <v>221</v>
      </c>
      <c r="D34" s="47" t="s">
        <v>222</v>
      </c>
      <c r="E34" s="48">
        <v>4432044</v>
      </c>
      <c r="F34" s="49">
        <v>18946.988099999999</v>
      </c>
      <c r="G34" s="50">
        <v>1.38434E-2</v>
      </c>
      <c r="H34" s="40" t="s">
        <v>131</v>
      </c>
    </row>
    <row r="35" spans="1:8" ht="15" customHeight="1" x14ac:dyDescent="0.2">
      <c r="A35" s="46">
        <v>29</v>
      </c>
      <c r="B35" s="47" t="s">
        <v>223</v>
      </c>
      <c r="C35" s="47" t="s">
        <v>224</v>
      </c>
      <c r="D35" s="47" t="s">
        <v>19</v>
      </c>
      <c r="E35" s="48">
        <v>4800000</v>
      </c>
      <c r="F35" s="49">
        <v>18904.8</v>
      </c>
      <c r="G35" s="50">
        <v>1.381258E-2</v>
      </c>
      <c r="H35" s="40" t="s">
        <v>131</v>
      </c>
    </row>
    <row r="36" spans="1:8" ht="15" customHeight="1" x14ac:dyDescent="0.2">
      <c r="A36" s="46">
        <v>30</v>
      </c>
      <c r="B36" s="47" t="s">
        <v>225</v>
      </c>
      <c r="C36" s="47" t="s">
        <v>226</v>
      </c>
      <c r="D36" s="47" t="s">
        <v>200</v>
      </c>
      <c r="E36" s="48">
        <v>360000</v>
      </c>
      <c r="F36" s="49">
        <v>18699.48</v>
      </c>
      <c r="G36" s="50">
        <v>1.3662560000000001E-2</v>
      </c>
      <c r="H36" s="40" t="s">
        <v>131</v>
      </c>
    </row>
    <row r="37" spans="1:8" ht="15" customHeight="1" x14ac:dyDescent="0.2">
      <c r="A37" s="46">
        <v>31</v>
      </c>
      <c r="B37" s="47" t="s">
        <v>227</v>
      </c>
      <c r="C37" s="47" t="s">
        <v>228</v>
      </c>
      <c r="D37" s="47" t="s">
        <v>229</v>
      </c>
      <c r="E37" s="48">
        <v>6575000</v>
      </c>
      <c r="F37" s="49">
        <v>17246.224999999999</v>
      </c>
      <c r="G37" s="50">
        <v>1.2600760000000001E-2</v>
      </c>
      <c r="H37" s="40" t="s">
        <v>131</v>
      </c>
    </row>
    <row r="38" spans="1:8" ht="15" customHeight="1" x14ac:dyDescent="0.2">
      <c r="A38" s="46">
        <v>32</v>
      </c>
      <c r="B38" s="47" t="s">
        <v>77</v>
      </c>
      <c r="C38" s="47" t="s">
        <v>78</v>
      </c>
      <c r="D38" s="47" t="s">
        <v>25</v>
      </c>
      <c r="E38" s="48">
        <v>332412</v>
      </c>
      <c r="F38" s="49">
        <v>17189.024519999999</v>
      </c>
      <c r="G38" s="50">
        <v>1.2558959999999999E-2</v>
      </c>
      <c r="H38" s="40" t="s">
        <v>131</v>
      </c>
    </row>
    <row r="39" spans="1:8" ht="15" customHeight="1" x14ac:dyDescent="0.2">
      <c r="A39" s="46">
        <v>33</v>
      </c>
      <c r="B39" s="47" t="s">
        <v>73</v>
      </c>
      <c r="C39" s="47" t="s">
        <v>74</v>
      </c>
      <c r="D39" s="47" t="s">
        <v>43</v>
      </c>
      <c r="E39" s="48">
        <v>115359</v>
      </c>
      <c r="F39" s="49">
        <v>16927.77966</v>
      </c>
      <c r="G39" s="50">
        <v>1.236809E-2</v>
      </c>
      <c r="H39" s="40" t="s">
        <v>131</v>
      </c>
    </row>
    <row r="40" spans="1:8" ht="15" customHeight="1" x14ac:dyDescent="0.2">
      <c r="A40" s="46">
        <v>34</v>
      </c>
      <c r="B40" s="47" t="s">
        <v>230</v>
      </c>
      <c r="C40" s="47" t="s">
        <v>231</v>
      </c>
      <c r="D40" s="47" t="s">
        <v>83</v>
      </c>
      <c r="E40" s="48">
        <v>1050000</v>
      </c>
      <c r="F40" s="49">
        <v>16877.7</v>
      </c>
      <c r="G40" s="50">
        <v>1.23315E-2</v>
      </c>
      <c r="H40" s="40" t="s">
        <v>131</v>
      </c>
    </row>
    <row r="41" spans="1:8" ht="15" customHeight="1" x14ac:dyDescent="0.2">
      <c r="A41" s="46">
        <v>35</v>
      </c>
      <c r="B41" s="47" t="s">
        <v>84</v>
      </c>
      <c r="C41" s="47" t="s">
        <v>85</v>
      </c>
      <c r="D41" s="47" t="s">
        <v>22</v>
      </c>
      <c r="E41" s="48">
        <v>1174074</v>
      </c>
      <c r="F41" s="49">
        <v>16675.373022</v>
      </c>
      <c r="G41" s="50">
        <v>1.2183670000000001E-2</v>
      </c>
      <c r="H41" s="40" t="s">
        <v>131</v>
      </c>
    </row>
    <row r="42" spans="1:8" ht="15" customHeight="1" x14ac:dyDescent="0.2">
      <c r="A42" s="46">
        <v>36</v>
      </c>
      <c r="B42" s="47" t="s">
        <v>232</v>
      </c>
      <c r="C42" s="47" t="s">
        <v>233</v>
      </c>
      <c r="D42" s="47" t="s">
        <v>48</v>
      </c>
      <c r="E42" s="48">
        <v>2000000</v>
      </c>
      <c r="F42" s="49">
        <v>16660</v>
      </c>
      <c r="G42" s="50">
        <v>1.217244E-2</v>
      </c>
      <c r="H42" s="40" t="s">
        <v>131</v>
      </c>
    </row>
    <row r="43" spans="1:8" ht="15" customHeight="1" x14ac:dyDescent="0.2">
      <c r="A43" s="46">
        <v>37</v>
      </c>
      <c r="B43" s="47" t="s">
        <v>234</v>
      </c>
      <c r="C43" s="47" t="s">
        <v>235</v>
      </c>
      <c r="D43" s="47" t="s">
        <v>22</v>
      </c>
      <c r="E43" s="48">
        <v>2712859</v>
      </c>
      <c r="F43" s="49">
        <v>16142.867479500001</v>
      </c>
      <c r="G43" s="50">
        <v>1.1794600000000001E-2</v>
      </c>
      <c r="H43" s="40" t="s">
        <v>131</v>
      </c>
    </row>
    <row r="44" spans="1:8" ht="15" customHeight="1" x14ac:dyDescent="0.2">
      <c r="A44" s="46">
        <v>38</v>
      </c>
      <c r="B44" s="47" t="s">
        <v>236</v>
      </c>
      <c r="C44" s="47" t="s">
        <v>237</v>
      </c>
      <c r="D44" s="47" t="s">
        <v>174</v>
      </c>
      <c r="E44" s="48">
        <v>1817907</v>
      </c>
      <c r="F44" s="49">
        <v>15988.492065</v>
      </c>
      <c r="G44" s="50">
        <v>1.1681810000000001E-2</v>
      </c>
      <c r="H44" s="40" t="s">
        <v>131</v>
      </c>
    </row>
    <row r="45" spans="1:8" ht="15" customHeight="1" x14ac:dyDescent="0.2">
      <c r="A45" s="46">
        <v>39</v>
      </c>
      <c r="B45" s="47" t="s">
        <v>113</v>
      </c>
      <c r="C45" s="47" t="s">
        <v>114</v>
      </c>
      <c r="D45" s="47" t="s">
        <v>115</v>
      </c>
      <c r="E45" s="48">
        <v>208029</v>
      </c>
      <c r="F45" s="49">
        <v>15841.40835</v>
      </c>
      <c r="G45" s="50">
        <v>1.1574340000000001E-2</v>
      </c>
      <c r="H45" s="40" t="s">
        <v>131</v>
      </c>
    </row>
    <row r="46" spans="1:8" ht="15" customHeight="1" x14ac:dyDescent="0.2">
      <c r="A46" s="46">
        <v>40</v>
      </c>
      <c r="B46" s="47" t="s">
        <v>238</v>
      </c>
      <c r="C46" s="47" t="s">
        <v>239</v>
      </c>
      <c r="D46" s="47" t="s">
        <v>240</v>
      </c>
      <c r="E46" s="48">
        <v>465740</v>
      </c>
      <c r="F46" s="49">
        <v>15628.83718</v>
      </c>
      <c r="G46" s="50">
        <v>1.141903E-2</v>
      </c>
      <c r="H46" s="40" t="s">
        <v>131</v>
      </c>
    </row>
    <row r="47" spans="1:8" ht="15" customHeight="1" x14ac:dyDescent="0.2">
      <c r="A47" s="46">
        <v>41</v>
      </c>
      <c r="B47" s="47" t="s">
        <v>241</v>
      </c>
      <c r="C47" s="47" t="s">
        <v>242</v>
      </c>
      <c r="D47" s="47" t="s">
        <v>205</v>
      </c>
      <c r="E47" s="48">
        <v>275425</v>
      </c>
      <c r="F47" s="49">
        <v>15142.8665</v>
      </c>
      <c r="G47" s="50">
        <v>1.1063959999999999E-2</v>
      </c>
      <c r="H47" s="40" t="s">
        <v>131</v>
      </c>
    </row>
    <row r="48" spans="1:8" ht="15" customHeight="1" x14ac:dyDescent="0.2">
      <c r="A48" s="46">
        <v>42</v>
      </c>
      <c r="B48" s="47" t="s">
        <v>243</v>
      </c>
      <c r="C48" s="47" t="s">
        <v>244</v>
      </c>
      <c r="D48" s="47" t="s">
        <v>115</v>
      </c>
      <c r="E48" s="48">
        <v>130000</v>
      </c>
      <c r="F48" s="49">
        <v>14981.2</v>
      </c>
      <c r="G48" s="50">
        <v>1.094584E-2</v>
      </c>
      <c r="H48" s="40" t="s">
        <v>131</v>
      </c>
    </row>
    <row r="49" spans="1:8" ht="15" customHeight="1" x14ac:dyDescent="0.2">
      <c r="A49" s="46">
        <v>43</v>
      </c>
      <c r="B49" s="47" t="s">
        <v>245</v>
      </c>
      <c r="C49" s="47" t="s">
        <v>246</v>
      </c>
      <c r="D49" s="47" t="s">
        <v>205</v>
      </c>
      <c r="E49" s="48">
        <v>600000</v>
      </c>
      <c r="F49" s="49">
        <v>14253.6</v>
      </c>
      <c r="G49" s="50">
        <v>1.041423E-2</v>
      </c>
      <c r="H49" s="40" t="s">
        <v>131</v>
      </c>
    </row>
    <row r="50" spans="1:8" ht="15" customHeight="1" x14ac:dyDescent="0.2">
      <c r="A50" s="46">
        <v>44</v>
      </c>
      <c r="B50" s="47" t="s">
        <v>247</v>
      </c>
      <c r="C50" s="47" t="s">
        <v>248</v>
      </c>
      <c r="D50" s="47" t="s">
        <v>48</v>
      </c>
      <c r="E50" s="48">
        <v>1550000</v>
      </c>
      <c r="F50" s="49">
        <v>14172.424999999999</v>
      </c>
      <c r="G50" s="50">
        <v>1.035492E-2</v>
      </c>
      <c r="H50" s="40" t="s">
        <v>131</v>
      </c>
    </row>
    <row r="51" spans="1:8" ht="15" customHeight="1" x14ac:dyDescent="0.2">
      <c r="A51" s="46">
        <v>45</v>
      </c>
      <c r="B51" s="47" t="s">
        <v>249</v>
      </c>
      <c r="C51" s="47" t="s">
        <v>250</v>
      </c>
      <c r="D51" s="47" t="s">
        <v>251</v>
      </c>
      <c r="E51" s="48">
        <v>640000</v>
      </c>
      <c r="F51" s="49">
        <v>13183.36</v>
      </c>
      <c r="G51" s="50">
        <v>9.6322700000000001E-3</v>
      </c>
      <c r="H51" s="40" t="s">
        <v>131</v>
      </c>
    </row>
    <row r="52" spans="1:8" ht="15" customHeight="1" x14ac:dyDescent="0.2">
      <c r="A52" s="46">
        <v>46</v>
      </c>
      <c r="B52" s="47" t="s">
        <v>252</v>
      </c>
      <c r="C52" s="47" t="s">
        <v>253</v>
      </c>
      <c r="D52" s="47" t="s">
        <v>108</v>
      </c>
      <c r="E52" s="48">
        <v>919500</v>
      </c>
      <c r="F52" s="49">
        <v>12589.794</v>
      </c>
      <c r="G52" s="50">
        <v>9.1985899999999995E-3</v>
      </c>
      <c r="H52" s="40" t="s">
        <v>131</v>
      </c>
    </row>
    <row r="53" spans="1:8" ht="15" customHeight="1" x14ac:dyDescent="0.2">
      <c r="A53" s="46">
        <v>47</v>
      </c>
      <c r="B53" s="47" t="s">
        <v>254</v>
      </c>
      <c r="C53" s="47" t="s">
        <v>255</v>
      </c>
      <c r="D53" s="47" t="s">
        <v>256</v>
      </c>
      <c r="E53" s="48">
        <v>365274</v>
      </c>
      <c r="F53" s="49">
        <v>12537.664776</v>
      </c>
      <c r="G53" s="50">
        <v>9.1605000000000002E-3</v>
      </c>
      <c r="H53" s="40" t="s">
        <v>131</v>
      </c>
    </row>
    <row r="54" spans="1:8" ht="15" customHeight="1" x14ac:dyDescent="0.2">
      <c r="A54" s="46">
        <v>48</v>
      </c>
      <c r="B54" s="47" t="s">
        <v>257</v>
      </c>
      <c r="C54" s="47" t="s">
        <v>258</v>
      </c>
      <c r="D54" s="47" t="s">
        <v>115</v>
      </c>
      <c r="E54" s="48">
        <v>820000</v>
      </c>
      <c r="F54" s="49">
        <v>12495.98</v>
      </c>
      <c r="G54" s="50">
        <v>9.1300500000000007E-3</v>
      </c>
      <c r="H54" s="40" t="s">
        <v>131</v>
      </c>
    </row>
    <row r="55" spans="1:8" ht="15" customHeight="1" x14ac:dyDescent="0.2">
      <c r="A55" s="46">
        <v>49</v>
      </c>
      <c r="B55" s="47" t="s">
        <v>259</v>
      </c>
      <c r="C55" s="47" t="s">
        <v>260</v>
      </c>
      <c r="D55" s="47" t="s">
        <v>197</v>
      </c>
      <c r="E55" s="48">
        <v>1107500</v>
      </c>
      <c r="F55" s="49">
        <v>12390.71</v>
      </c>
      <c r="G55" s="50">
        <v>9.0531299999999995E-3</v>
      </c>
      <c r="H55" s="40" t="s">
        <v>131</v>
      </c>
    </row>
    <row r="56" spans="1:8" ht="15" customHeight="1" x14ac:dyDescent="0.2">
      <c r="A56" s="46">
        <v>50</v>
      </c>
      <c r="B56" s="47" t="s">
        <v>261</v>
      </c>
      <c r="C56" s="47" t="s">
        <v>262</v>
      </c>
      <c r="D56" s="47" t="s">
        <v>38</v>
      </c>
      <c r="E56" s="48">
        <v>340000</v>
      </c>
      <c r="F56" s="49">
        <v>12066.6</v>
      </c>
      <c r="G56" s="50">
        <v>8.8163200000000008E-3</v>
      </c>
      <c r="H56" s="40" t="s">
        <v>131</v>
      </c>
    </row>
    <row r="57" spans="1:8" ht="15" customHeight="1" x14ac:dyDescent="0.2">
      <c r="A57" s="46">
        <v>51</v>
      </c>
      <c r="B57" s="47" t="s">
        <v>263</v>
      </c>
      <c r="C57" s="47" t="s">
        <v>264</v>
      </c>
      <c r="D57" s="47" t="s">
        <v>83</v>
      </c>
      <c r="E57" s="48">
        <v>1203815</v>
      </c>
      <c r="F57" s="49">
        <v>11618.018565</v>
      </c>
      <c r="G57" s="50">
        <v>8.4885700000000008E-3</v>
      </c>
      <c r="H57" s="40" t="s">
        <v>131</v>
      </c>
    </row>
    <row r="58" spans="1:8" ht="15" customHeight="1" x14ac:dyDescent="0.2">
      <c r="A58" s="46">
        <v>52</v>
      </c>
      <c r="B58" s="47" t="s">
        <v>265</v>
      </c>
      <c r="C58" s="47" t="s">
        <v>266</v>
      </c>
      <c r="D58" s="47" t="s">
        <v>174</v>
      </c>
      <c r="E58" s="48">
        <v>1052500</v>
      </c>
      <c r="F58" s="49">
        <v>11579.605</v>
      </c>
      <c r="G58" s="50">
        <v>8.4605099999999992E-3</v>
      </c>
      <c r="H58" s="40" t="s">
        <v>131</v>
      </c>
    </row>
    <row r="59" spans="1:8" ht="15" customHeight="1" x14ac:dyDescent="0.2">
      <c r="A59" s="46">
        <v>53</v>
      </c>
      <c r="B59" s="47" t="s">
        <v>267</v>
      </c>
      <c r="C59" s="47" t="s">
        <v>268</v>
      </c>
      <c r="D59" s="47" t="s">
        <v>269</v>
      </c>
      <c r="E59" s="48">
        <v>680000</v>
      </c>
      <c r="F59" s="49">
        <v>11437.6</v>
      </c>
      <c r="G59" s="50">
        <v>8.3567499999999996E-3</v>
      </c>
      <c r="H59" s="40" t="s">
        <v>131</v>
      </c>
    </row>
    <row r="60" spans="1:8" ht="15" customHeight="1" x14ac:dyDescent="0.2">
      <c r="A60" s="46">
        <v>54</v>
      </c>
      <c r="B60" s="47" t="s">
        <v>270</v>
      </c>
      <c r="C60" s="47" t="s">
        <v>271</v>
      </c>
      <c r="D60" s="47" t="s">
        <v>251</v>
      </c>
      <c r="E60" s="48">
        <v>2819992</v>
      </c>
      <c r="F60" s="49">
        <v>11254.588072</v>
      </c>
      <c r="G60" s="50">
        <v>8.2230399999999992E-3</v>
      </c>
      <c r="H60" s="40" t="s">
        <v>131</v>
      </c>
    </row>
    <row r="61" spans="1:8" ht="15" customHeight="1" x14ac:dyDescent="0.2">
      <c r="A61" s="46">
        <v>55</v>
      </c>
      <c r="B61" s="47" t="s">
        <v>272</v>
      </c>
      <c r="C61" s="47" t="s">
        <v>273</v>
      </c>
      <c r="D61" s="47" t="s">
        <v>174</v>
      </c>
      <c r="E61" s="48">
        <v>5983106</v>
      </c>
      <c r="F61" s="49">
        <v>11062.1646834</v>
      </c>
      <c r="G61" s="50">
        <v>8.0824399999999998E-3</v>
      </c>
      <c r="H61" s="40" t="s">
        <v>131</v>
      </c>
    </row>
    <row r="62" spans="1:8" ht="15" customHeight="1" x14ac:dyDescent="0.2">
      <c r="A62" s="46">
        <v>56</v>
      </c>
      <c r="B62" s="47" t="s">
        <v>274</v>
      </c>
      <c r="C62" s="47" t="s">
        <v>275</v>
      </c>
      <c r="D62" s="47" t="s">
        <v>38</v>
      </c>
      <c r="E62" s="48">
        <v>600000</v>
      </c>
      <c r="F62" s="49">
        <v>10986.6</v>
      </c>
      <c r="G62" s="50">
        <v>8.0272299999999998E-3</v>
      </c>
      <c r="H62" s="40" t="s">
        <v>131</v>
      </c>
    </row>
    <row r="63" spans="1:8" ht="15" customHeight="1" x14ac:dyDescent="0.2">
      <c r="A63" s="46">
        <v>57</v>
      </c>
      <c r="B63" s="47" t="s">
        <v>276</v>
      </c>
      <c r="C63" s="47" t="s">
        <v>277</v>
      </c>
      <c r="D63" s="47" t="s">
        <v>31</v>
      </c>
      <c r="E63" s="48">
        <v>1021275</v>
      </c>
      <c r="F63" s="49">
        <v>10835.72775</v>
      </c>
      <c r="G63" s="50">
        <v>7.9170000000000004E-3</v>
      </c>
      <c r="H63" s="40" t="s">
        <v>131</v>
      </c>
    </row>
    <row r="64" spans="1:8" ht="15" customHeight="1" x14ac:dyDescent="0.2">
      <c r="A64" s="46">
        <v>58</v>
      </c>
      <c r="B64" s="47" t="s">
        <v>278</v>
      </c>
      <c r="C64" s="47" t="s">
        <v>279</v>
      </c>
      <c r="D64" s="47" t="s">
        <v>43</v>
      </c>
      <c r="E64" s="48">
        <v>974721</v>
      </c>
      <c r="F64" s="49">
        <v>10738.501257</v>
      </c>
      <c r="G64" s="50">
        <v>7.8459600000000008E-3</v>
      </c>
      <c r="H64" s="40" t="s">
        <v>131</v>
      </c>
    </row>
    <row r="65" spans="1:8" ht="15" customHeight="1" x14ac:dyDescent="0.2">
      <c r="A65" s="46">
        <v>59</v>
      </c>
      <c r="B65" s="47" t="s">
        <v>97</v>
      </c>
      <c r="C65" s="47" t="s">
        <v>98</v>
      </c>
      <c r="D65" s="47" t="s">
        <v>43</v>
      </c>
      <c r="E65" s="48">
        <v>251355</v>
      </c>
      <c r="F65" s="49">
        <v>10377.693885000001</v>
      </c>
      <c r="G65" s="50">
        <v>7.5823399999999999E-3</v>
      </c>
      <c r="H65" s="40" t="s">
        <v>131</v>
      </c>
    </row>
    <row r="66" spans="1:8" ht="15" customHeight="1" x14ac:dyDescent="0.2">
      <c r="A66" s="46">
        <v>60</v>
      </c>
      <c r="B66" s="47" t="s">
        <v>280</v>
      </c>
      <c r="C66" s="47" t="s">
        <v>281</v>
      </c>
      <c r="D66" s="47" t="s">
        <v>282</v>
      </c>
      <c r="E66" s="48">
        <v>2425000</v>
      </c>
      <c r="F66" s="49">
        <v>10292.9125</v>
      </c>
      <c r="G66" s="50">
        <v>7.5204E-3</v>
      </c>
      <c r="H66" s="40" t="s">
        <v>131</v>
      </c>
    </row>
    <row r="67" spans="1:8" ht="15" customHeight="1" x14ac:dyDescent="0.2">
      <c r="A67" s="46">
        <v>61</v>
      </c>
      <c r="B67" s="47" t="s">
        <v>67</v>
      </c>
      <c r="C67" s="47" t="s">
        <v>68</v>
      </c>
      <c r="D67" s="47" t="s">
        <v>16</v>
      </c>
      <c r="E67" s="48">
        <v>2200000</v>
      </c>
      <c r="F67" s="49">
        <v>9725.1</v>
      </c>
      <c r="G67" s="50">
        <v>7.1055299999999997E-3</v>
      </c>
      <c r="H67" s="40" t="s">
        <v>131</v>
      </c>
    </row>
    <row r="68" spans="1:8" ht="15" customHeight="1" x14ac:dyDescent="0.2">
      <c r="A68" s="46">
        <v>62</v>
      </c>
      <c r="B68" s="47" t="s">
        <v>36</v>
      </c>
      <c r="C68" s="47" t="s">
        <v>37</v>
      </c>
      <c r="D68" s="47" t="s">
        <v>38</v>
      </c>
      <c r="E68" s="48">
        <v>500000</v>
      </c>
      <c r="F68" s="49">
        <v>9640</v>
      </c>
      <c r="G68" s="50">
        <v>7.0433600000000002E-3</v>
      </c>
      <c r="H68" s="40" t="s">
        <v>131</v>
      </c>
    </row>
    <row r="69" spans="1:8" ht="15" customHeight="1" x14ac:dyDescent="0.2">
      <c r="A69" s="46">
        <v>63</v>
      </c>
      <c r="B69" s="47" t="s">
        <v>283</v>
      </c>
      <c r="C69" s="47" t="s">
        <v>284</v>
      </c>
      <c r="D69" s="47" t="s">
        <v>200</v>
      </c>
      <c r="E69" s="48">
        <v>950000</v>
      </c>
      <c r="F69" s="49">
        <v>9522.7999999999993</v>
      </c>
      <c r="G69" s="50">
        <v>6.9577299999999996E-3</v>
      </c>
      <c r="H69" s="40" t="s">
        <v>131</v>
      </c>
    </row>
    <row r="70" spans="1:8" ht="15" customHeight="1" x14ac:dyDescent="0.2">
      <c r="A70" s="46">
        <v>64</v>
      </c>
      <c r="B70" s="47" t="s">
        <v>285</v>
      </c>
      <c r="C70" s="47" t="s">
        <v>286</v>
      </c>
      <c r="D70" s="47" t="s">
        <v>38</v>
      </c>
      <c r="E70" s="48">
        <v>510448</v>
      </c>
      <c r="F70" s="49">
        <v>9391.2223040000008</v>
      </c>
      <c r="G70" s="50">
        <v>6.8615899999999999E-3</v>
      </c>
      <c r="H70" s="40" t="s">
        <v>131</v>
      </c>
    </row>
    <row r="71" spans="1:8" ht="15" customHeight="1" x14ac:dyDescent="0.2">
      <c r="A71" s="46">
        <v>65</v>
      </c>
      <c r="B71" s="47" t="s">
        <v>287</v>
      </c>
      <c r="C71" s="47" t="s">
        <v>288</v>
      </c>
      <c r="D71" s="47" t="s">
        <v>251</v>
      </c>
      <c r="E71" s="48">
        <v>95000</v>
      </c>
      <c r="F71" s="49">
        <v>9168.4500000000007</v>
      </c>
      <c r="G71" s="50">
        <v>6.6988200000000003E-3</v>
      </c>
      <c r="H71" s="40" t="s">
        <v>131</v>
      </c>
    </row>
    <row r="72" spans="1:8" ht="15" customHeight="1" x14ac:dyDescent="0.2">
      <c r="A72" s="46">
        <v>66</v>
      </c>
      <c r="B72" s="47" t="s">
        <v>289</v>
      </c>
      <c r="C72" s="47" t="s">
        <v>290</v>
      </c>
      <c r="D72" s="47" t="s">
        <v>229</v>
      </c>
      <c r="E72" s="48">
        <v>3500000</v>
      </c>
      <c r="F72" s="49">
        <v>9026.5</v>
      </c>
      <c r="G72" s="50">
        <v>6.5951100000000004E-3</v>
      </c>
      <c r="H72" s="40" t="s">
        <v>131</v>
      </c>
    </row>
    <row r="73" spans="1:8" ht="15" customHeight="1" x14ac:dyDescent="0.2">
      <c r="A73" s="46">
        <v>67</v>
      </c>
      <c r="B73" s="47" t="s">
        <v>104</v>
      </c>
      <c r="C73" s="47" t="s">
        <v>105</v>
      </c>
      <c r="D73" s="47" t="s">
        <v>16</v>
      </c>
      <c r="E73" s="48">
        <v>583736</v>
      </c>
      <c r="F73" s="49">
        <v>8729.7718800000002</v>
      </c>
      <c r="G73" s="50">
        <v>6.3783099999999999E-3</v>
      </c>
      <c r="H73" s="40" t="s">
        <v>131</v>
      </c>
    </row>
    <row r="74" spans="1:8" ht="15" customHeight="1" x14ac:dyDescent="0.2">
      <c r="A74" s="46">
        <v>68</v>
      </c>
      <c r="B74" s="47" t="s">
        <v>291</v>
      </c>
      <c r="C74" s="47" t="s">
        <v>292</v>
      </c>
      <c r="D74" s="47" t="s">
        <v>222</v>
      </c>
      <c r="E74" s="48">
        <v>1109975</v>
      </c>
      <c r="F74" s="49">
        <v>8708.8638499999997</v>
      </c>
      <c r="G74" s="50">
        <v>6.3630300000000004E-3</v>
      </c>
      <c r="H74" s="40" t="s">
        <v>131</v>
      </c>
    </row>
    <row r="75" spans="1:8" ht="15" customHeight="1" x14ac:dyDescent="0.2">
      <c r="A75" s="46">
        <v>69</v>
      </c>
      <c r="B75" s="47" t="s">
        <v>293</v>
      </c>
      <c r="C75" s="47" t="s">
        <v>294</v>
      </c>
      <c r="D75" s="47" t="s">
        <v>22</v>
      </c>
      <c r="E75" s="48">
        <v>10880559</v>
      </c>
      <c r="F75" s="49">
        <v>8581.4968833000003</v>
      </c>
      <c r="G75" s="50">
        <v>6.2699699999999997E-3</v>
      </c>
      <c r="H75" s="40" t="s">
        <v>131</v>
      </c>
    </row>
    <row r="76" spans="1:8" ht="15" customHeight="1" x14ac:dyDescent="0.2">
      <c r="A76" s="46">
        <v>70</v>
      </c>
      <c r="B76" s="47" t="s">
        <v>295</v>
      </c>
      <c r="C76" s="47" t="s">
        <v>296</v>
      </c>
      <c r="D76" s="47" t="s">
        <v>229</v>
      </c>
      <c r="E76" s="48">
        <v>836725</v>
      </c>
      <c r="F76" s="49">
        <v>8325.4137499999997</v>
      </c>
      <c r="G76" s="50">
        <v>6.0828699999999998E-3</v>
      </c>
      <c r="H76" s="40" t="s">
        <v>131</v>
      </c>
    </row>
    <row r="77" spans="1:8" ht="15" customHeight="1" x14ac:dyDescent="0.2">
      <c r="A77" s="46">
        <v>71</v>
      </c>
      <c r="B77" s="47" t="s">
        <v>297</v>
      </c>
      <c r="C77" s="47" t="s">
        <v>298</v>
      </c>
      <c r="D77" s="47" t="s">
        <v>83</v>
      </c>
      <c r="E77" s="48">
        <v>1567077</v>
      </c>
      <c r="F77" s="49">
        <v>8173.0900935</v>
      </c>
      <c r="G77" s="50">
        <v>5.9715799999999998E-3</v>
      </c>
      <c r="H77" s="40" t="s">
        <v>131</v>
      </c>
    </row>
    <row r="78" spans="1:8" ht="15" customHeight="1" x14ac:dyDescent="0.2">
      <c r="A78" s="46">
        <v>72</v>
      </c>
      <c r="B78" s="47" t="s">
        <v>299</v>
      </c>
      <c r="C78" s="47" t="s">
        <v>300</v>
      </c>
      <c r="D78" s="47" t="s">
        <v>301</v>
      </c>
      <c r="E78" s="48">
        <v>228218</v>
      </c>
      <c r="F78" s="49">
        <v>8030.0785480000004</v>
      </c>
      <c r="G78" s="50">
        <v>5.8670900000000002E-3</v>
      </c>
      <c r="H78" s="40" t="s">
        <v>131</v>
      </c>
    </row>
    <row r="79" spans="1:8" ht="15" customHeight="1" x14ac:dyDescent="0.2">
      <c r="A79" s="46">
        <v>73</v>
      </c>
      <c r="B79" s="47" t="s">
        <v>302</v>
      </c>
      <c r="C79" s="47" t="s">
        <v>303</v>
      </c>
      <c r="D79" s="47" t="s">
        <v>222</v>
      </c>
      <c r="E79" s="48">
        <v>6919293</v>
      </c>
      <c r="F79" s="49">
        <v>7982.0964047999996</v>
      </c>
      <c r="G79" s="50">
        <v>5.8320300000000002E-3</v>
      </c>
      <c r="H79" s="40" t="s">
        <v>131</v>
      </c>
    </row>
    <row r="80" spans="1:8" ht="15" customHeight="1" x14ac:dyDescent="0.2">
      <c r="A80" s="46">
        <v>74</v>
      </c>
      <c r="B80" s="47" t="s">
        <v>304</v>
      </c>
      <c r="C80" s="47" t="s">
        <v>305</v>
      </c>
      <c r="D80" s="47" t="s">
        <v>185</v>
      </c>
      <c r="E80" s="48">
        <v>255227</v>
      </c>
      <c r="F80" s="49">
        <v>7082.54925</v>
      </c>
      <c r="G80" s="50">
        <v>5.1747800000000004E-3</v>
      </c>
      <c r="H80" s="40" t="s">
        <v>131</v>
      </c>
    </row>
    <row r="81" spans="1:8" ht="15" customHeight="1" x14ac:dyDescent="0.2">
      <c r="A81" s="46">
        <v>75</v>
      </c>
      <c r="B81" s="47" t="s">
        <v>306</v>
      </c>
      <c r="C81" s="47" t="s">
        <v>307</v>
      </c>
      <c r="D81" s="47" t="s">
        <v>115</v>
      </c>
      <c r="E81" s="48">
        <v>1123261</v>
      </c>
      <c r="F81" s="49">
        <v>5623.0445659999996</v>
      </c>
      <c r="G81" s="50">
        <v>4.1084099999999998E-3</v>
      </c>
      <c r="H81" s="40" t="s">
        <v>131</v>
      </c>
    </row>
    <row r="82" spans="1:8" ht="15" customHeight="1" x14ac:dyDescent="0.2">
      <c r="A82" s="46">
        <v>76</v>
      </c>
      <c r="B82" s="47" t="s">
        <v>308</v>
      </c>
      <c r="C82" s="47" t="s">
        <v>309</v>
      </c>
      <c r="D82" s="47" t="s">
        <v>108</v>
      </c>
      <c r="E82" s="48">
        <v>300000</v>
      </c>
      <c r="F82" s="49">
        <v>5121.3</v>
      </c>
      <c r="G82" s="50">
        <v>3.7418199999999999E-3</v>
      </c>
      <c r="H82" s="40" t="s">
        <v>131</v>
      </c>
    </row>
    <row r="83" spans="1:8" ht="15" customHeight="1" x14ac:dyDescent="0.2">
      <c r="A83" s="46">
        <v>77</v>
      </c>
      <c r="B83" s="47" t="s">
        <v>86</v>
      </c>
      <c r="C83" s="47" t="s">
        <v>87</v>
      </c>
      <c r="D83" s="47" t="s">
        <v>53</v>
      </c>
      <c r="E83" s="48">
        <v>838397</v>
      </c>
      <c r="F83" s="49">
        <v>2308.106941</v>
      </c>
      <c r="G83" s="50">
        <v>1.6863900000000001E-3</v>
      </c>
      <c r="H83" s="40" t="s">
        <v>131</v>
      </c>
    </row>
    <row r="84" spans="1:8" ht="15" customHeight="1" x14ac:dyDescent="0.2">
      <c r="A84" s="51"/>
      <c r="B84" s="51"/>
      <c r="C84" s="52" t="s">
        <v>130</v>
      </c>
      <c r="D84" s="51"/>
      <c r="E84" s="51" t="s">
        <v>131</v>
      </c>
      <c r="F84" s="53">
        <v>1324326.9177993</v>
      </c>
      <c r="G84" s="54">
        <v>0.96760429999999997</v>
      </c>
      <c r="H84" s="40" t="s">
        <v>131</v>
      </c>
    </row>
    <row r="85" spans="1:8" ht="15" customHeight="1" x14ac:dyDescent="0.2">
      <c r="A85" s="51"/>
      <c r="B85" s="51"/>
      <c r="C85" s="55"/>
      <c r="D85" s="51"/>
      <c r="E85" s="51"/>
      <c r="F85" s="56"/>
      <c r="G85" s="56"/>
      <c r="H85" s="40" t="s">
        <v>131</v>
      </c>
    </row>
    <row r="86" spans="1:8" ht="15" customHeight="1" x14ac:dyDescent="0.2">
      <c r="A86" s="51"/>
      <c r="B86" s="51"/>
      <c r="C86" s="52" t="s">
        <v>132</v>
      </c>
      <c r="D86" s="51"/>
      <c r="E86" s="51"/>
      <c r="F86" s="51"/>
      <c r="G86" s="51"/>
      <c r="H86" s="40" t="s">
        <v>131</v>
      </c>
    </row>
    <row r="87" spans="1:8" ht="15" customHeight="1" x14ac:dyDescent="0.2">
      <c r="A87" s="51"/>
      <c r="B87" s="51"/>
      <c r="C87" s="52" t="s">
        <v>130</v>
      </c>
      <c r="D87" s="51"/>
      <c r="E87" s="51" t="s">
        <v>131</v>
      </c>
      <c r="F87" s="57" t="s">
        <v>133</v>
      </c>
      <c r="G87" s="54">
        <v>0</v>
      </c>
      <c r="H87" s="40" t="s">
        <v>131</v>
      </c>
    </row>
    <row r="88" spans="1:8" ht="15" customHeight="1" x14ac:dyDescent="0.2">
      <c r="A88" s="51"/>
      <c r="B88" s="51"/>
      <c r="C88" s="55"/>
      <c r="D88" s="51"/>
      <c r="E88" s="51"/>
      <c r="F88" s="56"/>
      <c r="G88" s="56"/>
      <c r="H88" s="40" t="s">
        <v>131</v>
      </c>
    </row>
    <row r="89" spans="1:8" ht="15" customHeight="1" x14ac:dyDescent="0.2">
      <c r="A89" s="51"/>
      <c r="B89" s="51"/>
      <c r="C89" s="52" t="s">
        <v>134</v>
      </c>
      <c r="D89" s="51"/>
      <c r="E89" s="51"/>
      <c r="F89" s="51"/>
      <c r="G89" s="51"/>
      <c r="H89" s="40" t="s">
        <v>131</v>
      </c>
    </row>
    <row r="90" spans="1:8" ht="15" customHeight="1" x14ac:dyDescent="0.2">
      <c r="A90" s="51"/>
      <c r="B90" s="51"/>
      <c r="C90" s="52" t="s">
        <v>130</v>
      </c>
      <c r="D90" s="51"/>
      <c r="E90" s="51" t="s">
        <v>131</v>
      </c>
      <c r="F90" s="57" t="s">
        <v>133</v>
      </c>
      <c r="G90" s="54">
        <v>0</v>
      </c>
      <c r="H90" s="40" t="s">
        <v>131</v>
      </c>
    </row>
    <row r="91" spans="1:8" ht="15" customHeight="1" x14ac:dyDescent="0.2">
      <c r="A91" s="51"/>
      <c r="B91" s="51"/>
      <c r="C91" s="55"/>
      <c r="D91" s="51"/>
      <c r="E91" s="51"/>
      <c r="F91" s="56"/>
      <c r="G91" s="56"/>
      <c r="H91" s="40" t="s">
        <v>131</v>
      </c>
    </row>
    <row r="92" spans="1:8" ht="15" customHeight="1" x14ac:dyDescent="0.2">
      <c r="A92" s="51"/>
      <c r="B92" s="51"/>
      <c r="C92" s="52" t="s">
        <v>135</v>
      </c>
      <c r="D92" s="51"/>
      <c r="E92" s="51"/>
      <c r="F92" s="51"/>
      <c r="G92" s="51"/>
      <c r="H92" s="40" t="s">
        <v>131</v>
      </c>
    </row>
    <row r="93" spans="1:8" ht="15" customHeight="1" x14ac:dyDescent="0.2">
      <c r="A93" s="51"/>
      <c r="B93" s="51"/>
      <c r="C93" s="52" t="s">
        <v>130</v>
      </c>
      <c r="D93" s="51"/>
      <c r="E93" s="51" t="s">
        <v>131</v>
      </c>
      <c r="F93" s="57" t="s">
        <v>133</v>
      </c>
      <c r="G93" s="54">
        <v>0</v>
      </c>
      <c r="H93" s="40" t="s">
        <v>131</v>
      </c>
    </row>
    <row r="94" spans="1:8" ht="15" customHeight="1" x14ac:dyDescent="0.2">
      <c r="A94" s="51"/>
      <c r="B94" s="51"/>
      <c r="C94" s="55"/>
      <c r="D94" s="51"/>
      <c r="E94" s="51"/>
      <c r="F94" s="56"/>
      <c r="G94" s="56"/>
      <c r="H94" s="40" t="s">
        <v>131</v>
      </c>
    </row>
    <row r="95" spans="1:8" ht="15" customHeight="1" x14ac:dyDescent="0.2">
      <c r="A95" s="51"/>
      <c r="B95" s="51"/>
      <c r="C95" s="52" t="s">
        <v>136</v>
      </c>
      <c r="D95" s="51"/>
      <c r="E95" s="51"/>
      <c r="F95" s="56"/>
      <c r="G95" s="56"/>
      <c r="H95" s="40" t="s">
        <v>131</v>
      </c>
    </row>
    <row r="96" spans="1:8" ht="15" customHeight="1" x14ac:dyDescent="0.2">
      <c r="A96" s="51"/>
      <c r="B96" s="51"/>
      <c r="C96" s="52" t="s">
        <v>130</v>
      </c>
      <c r="D96" s="51"/>
      <c r="E96" s="51" t="s">
        <v>131</v>
      </c>
      <c r="F96" s="57" t="s">
        <v>133</v>
      </c>
      <c r="G96" s="54">
        <v>0</v>
      </c>
      <c r="H96" s="40" t="s">
        <v>131</v>
      </c>
    </row>
    <row r="97" spans="1:8" ht="15" customHeight="1" x14ac:dyDescent="0.2">
      <c r="A97" s="51"/>
      <c r="B97" s="51"/>
      <c r="C97" s="55"/>
      <c r="D97" s="51"/>
      <c r="E97" s="51"/>
      <c r="F97" s="56"/>
      <c r="G97" s="56"/>
      <c r="H97" s="40" t="s">
        <v>131</v>
      </c>
    </row>
    <row r="98" spans="1:8" ht="15" customHeight="1" x14ac:dyDescent="0.2">
      <c r="A98" s="51"/>
      <c r="B98" s="51"/>
      <c r="C98" s="52" t="s">
        <v>137</v>
      </c>
      <c r="D98" s="51"/>
      <c r="E98" s="51"/>
      <c r="F98" s="56"/>
      <c r="G98" s="56"/>
      <c r="H98" s="40" t="s">
        <v>131</v>
      </c>
    </row>
    <row r="99" spans="1:8" ht="15" customHeight="1" x14ac:dyDescent="0.2">
      <c r="A99" s="51"/>
      <c r="B99" s="51"/>
      <c r="C99" s="52" t="s">
        <v>130</v>
      </c>
      <c r="D99" s="51"/>
      <c r="E99" s="51" t="s">
        <v>131</v>
      </c>
      <c r="F99" s="57" t="s">
        <v>133</v>
      </c>
      <c r="G99" s="54">
        <v>0</v>
      </c>
      <c r="H99" s="40" t="s">
        <v>131</v>
      </c>
    </row>
    <row r="100" spans="1:8" ht="15" customHeight="1" x14ac:dyDescent="0.2">
      <c r="A100" s="51"/>
      <c r="B100" s="51"/>
      <c r="C100" s="55"/>
      <c r="D100" s="51"/>
      <c r="E100" s="51"/>
      <c r="F100" s="56"/>
      <c r="G100" s="56"/>
      <c r="H100" s="40" t="s">
        <v>131</v>
      </c>
    </row>
    <row r="101" spans="1:8" ht="15" customHeight="1" x14ac:dyDescent="0.2">
      <c r="A101" s="51"/>
      <c r="B101" s="51"/>
      <c r="C101" s="52" t="s">
        <v>138</v>
      </c>
      <c r="D101" s="51"/>
      <c r="E101" s="51"/>
      <c r="F101" s="53">
        <f>F84</f>
        <v>1324326.9177993</v>
      </c>
      <c r="G101" s="54">
        <f>G84</f>
        <v>0.96760429999999997</v>
      </c>
      <c r="H101" s="40" t="s">
        <v>131</v>
      </c>
    </row>
    <row r="102" spans="1:8" ht="15" customHeight="1" x14ac:dyDescent="0.2">
      <c r="A102" s="51"/>
      <c r="B102" s="51"/>
      <c r="C102" s="55"/>
      <c r="D102" s="51"/>
      <c r="E102" s="51"/>
      <c r="F102" s="56"/>
      <c r="G102" s="56"/>
      <c r="H102" s="40" t="s">
        <v>131</v>
      </c>
    </row>
    <row r="103" spans="1:8" ht="15" customHeight="1" x14ac:dyDescent="0.2">
      <c r="A103" s="51"/>
      <c r="B103" s="51"/>
      <c r="C103" s="52" t="s">
        <v>139</v>
      </c>
      <c r="D103" s="51"/>
      <c r="E103" s="51"/>
      <c r="F103" s="56"/>
      <c r="G103" s="56"/>
      <c r="H103" s="40" t="s">
        <v>131</v>
      </c>
    </row>
    <row r="104" spans="1:8" ht="15" customHeight="1" x14ac:dyDescent="0.2">
      <c r="A104" s="51"/>
      <c r="B104" s="51"/>
      <c r="C104" s="52" t="s">
        <v>10</v>
      </c>
      <c r="D104" s="51"/>
      <c r="E104" s="51"/>
      <c r="F104" s="56"/>
      <c r="G104" s="56"/>
      <c r="H104" s="40" t="s">
        <v>131</v>
      </c>
    </row>
    <row r="105" spans="1:8" ht="15" customHeight="1" x14ac:dyDescent="0.2">
      <c r="A105" s="51"/>
      <c r="B105" s="51"/>
      <c r="C105" s="52" t="s">
        <v>130</v>
      </c>
      <c r="D105" s="51"/>
      <c r="E105" s="51" t="s">
        <v>131</v>
      </c>
      <c r="F105" s="57" t="s">
        <v>133</v>
      </c>
      <c r="G105" s="54">
        <v>0</v>
      </c>
      <c r="H105" s="40" t="s">
        <v>131</v>
      </c>
    </row>
    <row r="106" spans="1:8" ht="15" customHeight="1" x14ac:dyDescent="0.2">
      <c r="A106" s="51"/>
      <c r="B106" s="51"/>
      <c r="C106" s="55"/>
      <c r="D106" s="51"/>
      <c r="E106" s="51"/>
      <c r="F106" s="56"/>
      <c r="G106" s="56"/>
      <c r="H106" s="40" t="s">
        <v>131</v>
      </c>
    </row>
    <row r="107" spans="1:8" ht="15" customHeight="1" x14ac:dyDescent="0.2">
      <c r="A107" s="51"/>
      <c r="B107" s="51"/>
      <c r="C107" s="52" t="s">
        <v>140</v>
      </c>
      <c r="D107" s="51"/>
      <c r="E107" s="51"/>
      <c r="F107" s="51"/>
      <c r="G107" s="51"/>
      <c r="H107" s="40" t="s">
        <v>131</v>
      </c>
    </row>
    <row r="108" spans="1:8" ht="15" customHeight="1" x14ac:dyDescent="0.2">
      <c r="A108" s="51"/>
      <c r="B108" s="51"/>
      <c r="C108" s="52" t="s">
        <v>130</v>
      </c>
      <c r="D108" s="51"/>
      <c r="E108" s="51" t="s">
        <v>131</v>
      </c>
      <c r="F108" s="57" t="s">
        <v>133</v>
      </c>
      <c r="G108" s="54">
        <v>0</v>
      </c>
      <c r="H108" s="40" t="s">
        <v>131</v>
      </c>
    </row>
    <row r="109" spans="1:8" ht="15" customHeight="1" x14ac:dyDescent="0.2">
      <c r="A109" s="51"/>
      <c r="B109" s="51"/>
      <c r="C109" s="55"/>
      <c r="D109" s="51"/>
      <c r="E109" s="51"/>
      <c r="F109" s="56"/>
      <c r="G109" s="56"/>
      <c r="H109" s="40" t="s">
        <v>131</v>
      </c>
    </row>
    <row r="110" spans="1:8" ht="15" customHeight="1" x14ac:dyDescent="0.2">
      <c r="A110" s="51"/>
      <c r="B110" s="51"/>
      <c r="C110" s="52" t="s">
        <v>141</v>
      </c>
      <c r="D110" s="51"/>
      <c r="E110" s="51"/>
      <c r="F110" s="51"/>
      <c r="G110" s="51"/>
      <c r="H110" s="40" t="s">
        <v>131</v>
      </c>
    </row>
    <row r="111" spans="1:8" ht="15" customHeight="1" x14ac:dyDescent="0.2">
      <c r="A111" s="51"/>
      <c r="B111" s="51"/>
      <c r="C111" s="52" t="s">
        <v>130</v>
      </c>
      <c r="D111" s="51"/>
      <c r="E111" s="51" t="s">
        <v>131</v>
      </c>
      <c r="F111" s="57" t="s">
        <v>133</v>
      </c>
      <c r="G111" s="54">
        <v>0</v>
      </c>
      <c r="H111" s="40" t="s">
        <v>131</v>
      </c>
    </row>
    <row r="112" spans="1:8" ht="15" customHeight="1" x14ac:dyDescent="0.2">
      <c r="A112" s="51"/>
      <c r="B112" s="51"/>
      <c r="C112" s="55"/>
      <c r="D112" s="51"/>
      <c r="E112" s="51"/>
      <c r="F112" s="56"/>
      <c r="G112" s="56"/>
      <c r="H112" s="40" t="s">
        <v>131</v>
      </c>
    </row>
    <row r="113" spans="1:8" ht="15" customHeight="1" x14ac:dyDescent="0.2">
      <c r="A113" s="51"/>
      <c r="B113" s="51"/>
      <c r="C113" s="52" t="s">
        <v>142</v>
      </c>
      <c r="D113" s="51"/>
      <c r="E113" s="51"/>
      <c r="F113" s="56"/>
      <c r="G113" s="56"/>
      <c r="H113" s="40" t="s">
        <v>131</v>
      </c>
    </row>
    <row r="114" spans="1:8" ht="15" customHeight="1" x14ac:dyDescent="0.2">
      <c r="A114" s="51"/>
      <c r="B114" s="51"/>
      <c r="C114" s="52" t="s">
        <v>130</v>
      </c>
      <c r="D114" s="51"/>
      <c r="E114" s="51" t="s">
        <v>131</v>
      </c>
      <c r="F114" s="57" t="s">
        <v>133</v>
      </c>
      <c r="G114" s="54">
        <v>0</v>
      </c>
      <c r="H114" s="40" t="s">
        <v>131</v>
      </c>
    </row>
    <row r="115" spans="1:8" ht="12.75" customHeight="1" x14ac:dyDescent="0.2">
      <c r="A115" s="88"/>
      <c r="B115" s="88"/>
      <c r="C115" s="71"/>
      <c r="D115" s="88"/>
      <c r="E115" s="88"/>
      <c r="F115" s="89"/>
      <c r="G115" s="90"/>
      <c r="H115" s="95" t="s">
        <v>131</v>
      </c>
    </row>
    <row r="116" spans="1:8" ht="12.75" customHeight="1" x14ac:dyDescent="0.2">
      <c r="A116" s="88"/>
      <c r="B116" s="88"/>
      <c r="C116" s="71" t="s">
        <v>947</v>
      </c>
      <c r="D116" s="88"/>
      <c r="E116" s="88"/>
      <c r="F116" s="88"/>
      <c r="G116" s="88"/>
      <c r="H116" s="95" t="s">
        <v>131</v>
      </c>
    </row>
    <row r="117" spans="1:8" ht="25.5" x14ac:dyDescent="0.2">
      <c r="A117" s="91">
        <v>1</v>
      </c>
      <c r="B117" s="78" t="s">
        <v>310</v>
      </c>
      <c r="C117" s="78" t="s">
        <v>311</v>
      </c>
      <c r="D117" s="78" t="s">
        <v>240</v>
      </c>
      <c r="E117" s="92">
        <v>1862960</v>
      </c>
      <c r="F117" s="93">
        <v>192.81636</v>
      </c>
      <c r="G117" s="94">
        <v>1.4087999999999999E-4</v>
      </c>
      <c r="H117" s="95">
        <v>9.82</v>
      </c>
    </row>
    <row r="118" spans="1:8" ht="12.75" customHeight="1" x14ac:dyDescent="0.2">
      <c r="A118" s="88"/>
      <c r="B118" s="88"/>
      <c r="C118" s="71" t="s">
        <v>130</v>
      </c>
      <c r="D118" s="88"/>
      <c r="E118" s="88" t="s">
        <v>131</v>
      </c>
      <c r="F118" s="96">
        <f>F117</f>
        <v>192.81636</v>
      </c>
      <c r="G118" s="90">
        <f>G117</f>
        <v>1.4087999999999999E-4</v>
      </c>
      <c r="H118" s="95" t="s">
        <v>131</v>
      </c>
    </row>
    <row r="119" spans="1:8" ht="15" customHeight="1" x14ac:dyDescent="0.2">
      <c r="A119" s="51"/>
      <c r="B119" s="51"/>
      <c r="C119" s="55"/>
      <c r="D119" s="51"/>
      <c r="E119" s="51"/>
      <c r="F119" s="56"/>
      <c r="G119" s="56"/>
      <c r="H119" s="40" t="s">
        <v>131</v>
      </c>
    </row>
    <row r="120" spans="1:8" ht="15" customHeight="1" x14ac:dyDescent="0.2">
      <c r="A120" s="51"/>
      <c r="B120" s="51"/>
      <c r="C120" s="52" t="s">
        <v>143</v>
      </c>
      <c r="D120" s="51"/>
      <c r="E120" s="51"/>
      <c r="F120" s="53">
        <f>F118</f>
        <v>192.81636</v>
      </c>
      <c r="G120" s="54">
        <f>G118</f>
        <v>1.4087999999999999E-4</v>
      </c>
      <c r="H120" s="40" t="s">
        <v>131</v>
      </c>
    </row>
    <row r="121" spans="1:8" ht="15" customHeight="1" x14ac:dyDescent="0.2">
      <c r="A121" s="51"/>
      <c r="B121" s="51"/>
      <c r="C121" s="55"/>
      <c r="D121" s="51"/>
      <c r="E121" s="51"/>
      <c r="F121" s="56"/>
      <c r="G121" s="56"/>
      <c r="H121" s="40" t="s">
        <v>131</v>
      </c>
    </row>
    <row r="122" spans="1:8" ht="15" customHeight="1" x14ac:dyDescent="0.2">
      <c r="A122" s="51"/>
      <c r="B122" s="51"/>
      <c r="C122" s="52" t="s">
        <v>144</v>
      </c>
      <c r="D122" s="51"/>
      <c r="E122" s="51"/>
      <c r="F122" s="56"/>
      <c r="G122" s="56"/>
      <c r="H122" s="40" t="s">
        <v>131</v>
      </c>
    </row>
    <row r="123" spans="1:8" ht="15" customHeight="1" x14ac:dyDescent="0.2">
      <c r="A123" s="51"/>
      <c r="B123" s="51"/>
      <c r="C123" s="52" t="s">
        <v>145</v>
      </c>
      <c r="D123" s="51"/>
      <c r="E123" s="51"/>
      <c r="F123" s="56"/>
      <c r="G123" s="56"/>
      <c r="H123" s="40" t="s">
        <v>131</v>
      </c>
    </row>
    <row r="124" spans="1:8" ht="15" customHeight="1" x14ac:dyDescent="0.2">
      <c r="A124" s="51"/>
      <c r="B124" s="51"/>
      <c r="C124" s="52" t="s">
        <v>130</v>
      </c>
      <c r="D124" s="51"/>
      <c r="E124" s="51" t="s">
        <v>131</v>
      </c>
      <c r="F124" s="57" t="s">
        <v>133</v>
      </c>
      <c r="G124" s="54">
        <v>0</v>
      </c>
      <c r="H124" s="40" t="s">
        <v>131</v>
      </c>
    </row>
    <row r="125" spans="1:8" ht="15" customHeight="1" x14ac:dyDescent="0.2">
      <c r="A125" s="51"/>
      <c r="B125" s="51"/>
      <c r="C125" s="55"/>
      <c r="D125" s="51"/>
      <c r="E125" s="51"/>
      <c r="F125" s="56"/>
      <c r="G125" s="56"/>
      <c r="H125" s="40" t="s">
        <v>131</v>
      </c>
    </row>
    <row r="126" spans="1:8" ht="15" customHeight="1" x14ac:dyDescent="0.2">
      <c r="A126" s="51"/>
      <c r="B126" s="51"/>
      <c r="C126" s="52" t="s">
        <v>146</v>
      </c>
      <c r="D126" s="51"/>
      <c r="E126" s="51"/>
      <c r="F126" s="56"/>
      <c r="G126" s="56"/>
      <c r="H126" s="40" t="s">
        <v>131</v>
      </c>
    </row>
    <row r="127" spans="1:8" ht="15" customHeight="1" x14ac:dyDescent="0.2">
      <c r="A127" s="51"/>
      <c r="B127" s="51"/>
      <c r="C127" s="52" t="s">
        <v>130</v>
      </c>
      <c r="D127" s="51"/>
      <c r="E127" s="51" t="s">
        <v>131</v>
      </c>
      <c r="F127" s="57" t="s">
        <v>133</v>
      </c>
      <c r="G127" s="54">
        <v>0</v>
      </c>
      <c r="H127" s="40" t="s">
        <v>131</v>
      </c>
    </row>
    <row r="128" spans="1:8" ht="15" customHeight="1" x14ac:dyDescent="0.2">
      <c r="A128" s="51"/>
      <c r="B128" s="51"/>
      <c r="C128" s="55"/>
      <c r="D128" s="51"/>
      <c r="E128" s="51"/>
      <c r="F128" s="56"/>
      <c r="G128" s="56"/>
      <c r="H128" s="40" t="s">
        <v>131</v>
      </c>
    </row>
    <row r="129" spans="1:8" ht="15" customHeight="1" x14ac:dyDescent="0.2">
      <c r="A129" s="51"/>
      <c r="B129" s="51"/>
      <c r="C129" s="52" t="s">
        <v>147</v>
      </c>
      <c r="D129" s="51"/>
      <c r="E129" s="51"/>
      <c r="F129" s="56"/>
      <c r="G129" s="56"/>
      <c r="H129" s="40" t="s">
        <v>131</v>
      </c>
    </row>
    <row r="130" spans="1:8" ht="15" customHeight="1" x14ac:dyDescent="0.2">
      <c r="A130" s="51"/>
      <c r="B130" s="51"/>
      <c r="C130" s="52" t="s">
        <v>130</v>
      </c>
      <c r="D130" s="51"/>
      <c r="E130" s="51" t="s">
        <v>131</v>
      </c>
      <c r="F130" s="57" t="s">
        <v>133</v>
      </c>
      <c r="G130" s="54">
        <v>0</v>
      </c>
      <c r="H130" s="40" t="s">
        <v>131</v>
      </c>
    </row>
    <row r="131" spans="1:8" ht="15" customHeight="1" x14ac:dyDescent="0.2">
      <c r="A131" s="51"/>
      <c r="B131" s="51"/>
      <c r="C131" s="55"/>
      <c r="D131" s="51"/>
      <c r="E131" s="51"/>
      <c r="F131" s="56"/>
      <c r="G131" s="56"/>
      <c r="H131" s="40" t="s">
        <v>131</v>
      </c>
    </row>
    <row r="132" spans="1:8" ht="15" customHeight="1" x14ac:dyDescent="0.2">
      <c r="A132" s="51"/>
      <c r="B132" s="51"/>
      <c r="C132" s="52" t="s">
        <v>148</v>
      </c>
      <c r="D132" s="51"/>
      <c r="E132" s="51"/>
      <c r="F132" s="56"/>
      <c r="G132" s="56"/>
      <c r="H132" s="40" t="s">
        <v>131</v>
      </c>
    </row>
    <row r="133" spans="1:8" ht="15" customHeight="1" x14ac:dyDescent="0.2">
      <c r="A133" s="46">
        <v>1</v>
      </c>
      <c r="B133" s="47"/>
      <c r="C133" s="47" t="s">
        <v>149</v>
      </c>
      <c r="D133" s="47"/>
      <c r="E133" s="58"/>
      <c r="F133" s="49">
        <v>35122.101956097002</v>
      </c>
      <c r="G133" s="50">
        <v>2.566156E-2</v>
      </c>
      <c r="H133" s="40">
        <v>5.32</v>
      </c>
    </row>
    <row r="134" spans="1:8" ht="15" customHeight="1" x14ac:dyDescent="0.2">
      <c r="A134" s="51"/>
      <c r="B134" s="51"/>
      <c r="C134" s="52" t="s">
        <v>130</v>
      </c>
      <c r="D134" s="51"/>
      <c r="E134" s="51" t="s">
        <v>131</v>
      </c>
      <c r="F134" s="53">
        <v>35122.101956097002</v>
      </c>
      <c r="G134" s="54">
        <v>2.566156E-2</v>
      </c>
      <c r="H134" s="40" t="s">
        <v>131</v>
      </c>
    </row>
    <row r="135" spans="1:8" ht="15" customHeight="1" x14ac:dyDescent="0.2">
      <c r="A135" s="51"/>
      <c r="B135" s="51"/>
      <c r="C135" s="55"/>
      <c r="D135" s="51"/>
      <c r="E135" s="51"/>
      <c r="F135" s="56"/>
      <c r="G135" s="56"/>
      <c r="H135" s="40" t="s">
        <v>131</v>
      </c>
    </row>
    <row r="136" spans="1:8" ht="15" customHeight="1" x14ac:dyDescent="0.2">
      <c r="A136" s="51"/>
      <c r="B136" s="51"/>
      <c r="C136" s="52" t="s">
        <v>150</v>
      </c>
      <c r="D136" s="51"/>
      <c r="E136" s="51"/>
      <c r="F136" s="53">
        <v>35122.101956097002</v>
      </c>
      <c r="G136" s="54">
        <v>2.566156E-2</v>
      </c>
      <c r="H136" s="40" t="s">
        <v>131</v>
      </c>
    </row>
    <row r="137" spans="1:8" ht="15" customHeight="1" x14ac:dyDescent="0.2">
      <c r="A137" s="51"/>
      <c r="B137" s="51"/>
      <c r="C137" s="56"/>
      <c r="D137" s="51"/>
      <c r="E137" s="51"/>
      <c r="F137" s="51"/>
      <c r="G137" s="51"/>
      <c r="H137" s="40" t="s">
        <v>131</v>
      </c>
    </row>
    <row r="138" spans="1:8" ht="15" customHeight="1" x14ac:dyDescent="0.2">
      <c r="A138" s="51"/>
      <c r="B138" s="51"/>
      <c r="C138" s="52" t="s">
        <v>151</v>
      </c>
      <c r="D138" s="51"/>
      <c r="E138" s="51"/>
      <c r="F138" s="51"/>
      <c r="G138" s="51"/>
      <c r="H138" s="40" t="s">
        <v>131</v>
      </c>
    </row>
    <row r="139" spans="1:8" ht="15" customHeight="1" x14ac:dyDescent="0.2">
      <c r="A139" s="51"/>
      <c r="B139" s="51"/>
      <c r="C139" s="52" t="s">
        <v>152</v>
      </c>
      <c r="D139" s="51"/>
      <c r="E139" s="51"/>
      <c r="F139" s="51"/>
      <c r="G139" s="51"/>
      <c r="H139" s="40" t="s">
        <v>131</v>
      </c>
    </row>
    <row r="140" spans="1:8" ht="12.75" x14ac:dyDescent="0.2">
      <c r="A140" s="146">
        <v>1</v>
      </c>
      <c r="B140" s="147" t="s">
        <v>312</v>
      </c>
      <c r="C140" s="147" t="s">
        <v>948</v>
      </c>
      <c r="D140" s="147"/>
      <c r="E140" s="224">
        <v>231364.02650000001</v>
      </c>
      <c r="F140" s="151">
        <v>5697.1920050420003</v>
      </c>
      <c r="G140" s="152">
        <v>4.1625899999999999E-3</v>
      </c>
      <c r="H140" s="95" t="s">
        <v>131</v>
      </c>
    </row>
    <row r="141" spans="1:8" ht="15" customHeight="1" x14ac:dyDescent="0.2">
      <c r="A141" s="51"/>
      <c r="B141" s="51"/>
      <c r="C141" s="52" t="s">
        <v>130</v>
      </c>
      <c r="D141" s="51"/>
      <c r="E141" s="51" t="s">
        <v>131</v>
      </c>
      <c r="F141" s="53">
        <v>5697.1920050420003</v>
      </c>
      <c r="G141" s="54">
        <v>4.1625899999999999E-3</v>
      </c>
      <c r="H141" s="40" t="s">
        <v>131</v>
      </c>
    </row>
    <row r="142" spans="1:8" ht="15" customHeight="1" x14ac:dyDescent="0.2">
      <c r="A142" s="51"/>
      <c r="B142" s="51"/>
      <c r="C142" s="55"/>
      <c r="D142" s="51"/>
      <c r="E142" s="51"/>
      <c r="F142" s="56"/>
      <c r="G142" s="56"/>
      <c r="H142" s="40" t="s">
        <v>131</v>
      </c>
    </row>
    <row r="143" spans="1:8" ht="15" customHeight="1" x14ac:dyDescent="0.2">
      <c r="A143" s="51"/>
      <c r="B143" s="51"/>
      <c r="C143" s="52" t="s">
        <v>153</v>
      </c>
      <c r="D143" s="51"/>
      <c r="E143" s="51"/>
      <c r="F143" s="51"/>
      <c r="G143" s="51"/>
      <c r="H143" s="40" t="s">
        <v>131</v>
      </c>
    </row>
    <row r="144" spans="1:8" ht="15" customHeight="1" x14ac:dyDescent="0.2">
      <c r="A144" s="51"/>
      <c r="B144" s="51"/>
      <c r="C144" s="52" t="s">
        <v>154</v>
      </c>
      <c r="D144" s="51"/>
      <c r="E144" s="51"/>
      <c r="F144" s="51"/>
      <c r="G144" s="51"/>
      <c r="H144" s="40" t="s">
        <v>131</v>
      </c>
    </row>
    <row r="145" spans="1:17" ht="15" customHeight="1" x14ac:dyDescent="0.2">
      <c r="A145" s="51"/>
      <c r="B145" s="51"/>
      <c r="C145" s="52" t="s">
        <v>130</v>
      </c>
      <c r="D145" s="51"/>
      <c r="E145" s="51" t="s">
        <v>131</v>
      </c>
      <c r="F145" s="57" t="s">
        <v>133</v>
      </c>
      <c r="G145" s="54">
        <v>0</v>
      </c>
      <c r="H145" s="40" t="s">
        <v>131</v>
      </c>
    </row>
    <row r="146" spans="1:17" ht="15" customHeight="1" x14ac:dyDescent="0.2">
      <c r="A146" s="51"/>
      <c r="B146" s="51"/>
      <c r="C146" s="55"/>
      <c r="D146" s="51"/>
      <c r="E146" s="51"/>
      <c r="F146" s="56"/>
      <c r="G146" s="56"/>
      <c r="H146" s="40" t="s">
        <v>131</v>
      </c>
    </row>
    <row r="147" spans="1:17" ht="15" customHeight="1" x14ac:dyDescent="0.2">
      <c r="A147" s="51"/>
      <c r="B147" s="51"/>
      <c r="C147" s="52" t="s">
        <v>155</v>
      </c>
      <c r="D147" s="51"/>
      <c r="E147" s="51"/>
      <c r="F147" s="56"/>
      <c r="G147" s="56"/>
      <c r="H147" s="40" t="s">
        <v>131</v>
      </c>
    </row>
    <row r="148" spans="1:17" ht="15" customHeight="1" x14ac:dyDescent="0.2">
      <c r="A148" s="51"/>
      <c r="B148" s="51"/>
      <c r="C148" s="52" t="s">
        <v>130</v>
      </c>
      <c r="D148" s="51"/>
      <c r="E148" s="51" t="s">
        <v>131</v>
      </c>
      <c r="F148" s="57" t="s">
        <v>133</v>
      </c>
      <c r="G148" s="54">
        <v>0</v>
      </c>
      <c r="H148" s="40" t="s">
        <v>131</v>
      </c>
    </row>
    <row r="149" spans="1:17" ht="15" customHeight="1" x14ac:dyDescent="0.2">
      <c r="A149" s="51"/>
      <c r="B149" s="51"/>
      <c r="C149" s="55"/>
      <c r="D149" s="51"/>
      <c r="E149" s="51"/>
      <c r="F149" s="56"/>
      <c r="G149" s="56"/>
      <c r="H149" s="40" t="s">
        <v>131</v>
      </c>
    </row>
    <row r="150" spans="1:17" ht="15" customHeight="1" x14ac:dyDescent="0.2">
      <c r="A150" s="58"/>
      <c r="B150" s="47"/>
      <c r="C150" s="47" t="s">
        <v>156</v>
      </c>
      <c r="D150" s="47"/>
      <c r="E150" s="58"/>
      <c r="F150" s="49">
        <v>3326.8047855</v>
      </c>
      <c r="G150" s="50">
        <v>2.4306900000000001E-3</v>
      </c>
      <c r="H150" s="40" t="s">
        <v>131</v>
      </c>
    </row>
    <row r="151" spans="1:17" ht="15" customHeight="1" x14ac:dyDescent="0.2">
      <c r="A151" s="55"/>
      <c r="B151" s="55"/>
      <c r="C151" s="52" t="s">
        <v>157</v>
      </c>
      <c r="D151" s="56"/>
      <c r="E151" s="56"/>
      <c r="F151" s="53">
        <v>1368665.8329059391</v>
      </c>
      <c r="G151" s="59">
        <v>1.0000000200000001</v>
      </c>
      <c r="H151" s="40" t="s">
        <v>131</v>
      </c>
    </row>
    <row r="152" spans="1:17" ht="12.75" customHeight="1" x14ac:dyDescent="0.2">
      <c r="A152" s="60"/>
      <c r="B152" s="60"/>
      <c r="C152" s="61"/>
      <c r="D152" s="62"/>
      <c r="E152" s="62"/>
      <c r="F152" s="63"/>
      <c r="G152" s="64"/>
      <c r="H152" s="65"/>
    </row>
    <row r="153" spans="1:17" ht="12.75" x14ac:dyDescent="0.2">
      <c r="A153" s="60"/>
      <c r="B153" s="259" t="s">
        <v>933</v>
      </c>
      <c r="C153" s="259"/>
      <c r="D153" s="259"/>
      <c r="E153" s="259"/>
      <c r="F153" s="259"/>
      <c r="G153" s="259"/>
      <c r="H153" s="259"/>
      <c r="J153" s="67"/>
    </row>
    <row r="154" spans="1:17" ht="12.75" x14ac:dyDescent="0.2">
      <c r="A154" s="60"/>
      <c r="B154" s="259" t="s">
        <v>934</v>
      </c>
      <c r="C154" s="259"/>
      <c r="D154" s="259"/>
      <c r="E154" s="259"/>
      <c r="F154" s="259"/>
      <c r="G154" s="259"/>
      <c r="H154" s="259"/>
      <c r="J154" s="67"/>
    </row>
    <row r="155" spans="1:17" ht="12.75" x14ac:dyDescent="0.2">
      <c r="A155" s="60"/>
      <c r="B155" s="259" t="s">
        <v>935</v>
      </c>
      <c r="C155" s="259"/>
      <c r="D155" s="259"/>
      <c r="E155" s="259"/>
      <c r="F155" s="259"/>
      <c r="G155" s="259"/>
      <c r="H155" s="259"/>
      <c r="J155" s="67"/>
    </row>
    <row r="156" spans="1:17" s="69" customFormat="1" ht="52.5" customHeight="1" x14ac:dyDescent="0.25">
      <c r="A156" s="68"/>
      <c r="B156" s="263" t="s">
        <v>936</v>
      </c>
      <c r="C156" s="263"/>
      <c r="D156" s="263"/>
      <c r="E156" s="263"/>
      <c r="F156" s="263"/>
      <c r="G156" s="263"/>
      <c r="H156" s="263"/>
      <c r="I156"/>
      <c r="J156" s="67"/>
      <c r="K156"/>
      <c r="L156"/>
      <c r="M156"/>
      <c r="N156"/>
      <c r="O156"/>
      <c r="P156"/>
      <c r="Q156"/>
    </row>
    <row r="157" spans="1:17" ht="12.75" x14ac:dyDescent="0.2">
      <c r="A157" s="60"/>
      <c r="B157" s="259" t="s">
        <v>937</v>
      </c>
      <c r="C157" s="259"/>
      <c r="D157" s="259"/>
      <c r="E157" s="259"/>
      <c r="F157" s="259"/>
      <c r="G157" s="259"/>
      <c r="H157" s="259"/>
      <c r="J157" s="67"/>
    </row>
    <row r="158" spans="1:17" ht="12.75" x14ac:dyDescent="0.2">
      <c r="A158" s="60"/>
      <c r="B158" s="60"/>
      <c r="C158" s="60"/>
      <c r="D158" s="62"/>
      <c r="E158" s="62"/>
      <c r="F158" s="62"/>
      <c r="G158" s="62"/>
    </row>
    <row r="159" spans="1:17" ht="12.75" x14ac:dyDescent="0.2">
      <c r="A159" s="60"/>
      <c r="B159" s="260" t="s">
        <v>158</v>
      </c>
      <c r="C159" s="261"/>
      <c r="D159" s="262"/>
      <c r="E159" s="70"/>
      <c r="F159" s="62"/>
      <c r="G159" s="62"/>
    </row>
    <row r="160" spans="1:17" ht="27.75" customHeight="1" x14ac:dyDescent="0.2">
      <c r="A160" s="60"/>
      <c r="B160" s="254" t="s">
        <v>159</v>
      </c>
      <c r="C160" s="255"/>
      <c r="D160" s="71" t="s">
        <v>160</v>
      </c>
      <c r="E160" s="70"/>
      <c r="F160" s="62"/>
      <c r="G160" s="62"/>
    </row>
    <row r="161" spans="1:10" ht="12.75" customHeight="1" x14ac:dyDescent="0.2">
      <c r="A161" s="60"/>
      <c r="B161" s="254" t="s">
        <v>939</v>
      </c>
      <c r="C161" s="255"/>
      <c r="D161" s="71" t="s">
        <v>160</v>
      </c>
      <c r="E161" s="70"/>
      <c r="F161" s="62"/>
      <c r="G161" s="62"/>
    </row>
    <row r="162" spans="1:10" ht="12.75" x14ac:dyDescent="0.2">
      <c r="A162" s="60"/>
      <c r="B162" s="254" t="s">
        <v>161</v>
      </c>
      <c r="C162" s="255"/>
      <c r="D162" s="72" t="s">
        <v>131</v>
      </c>
      <c r="E162" s="70"/>
      <c r="F162" s="62"/>
      <c r="G162" s="62"/>
    </row>
    <row r="163" spans="1:10" ht="12.75" x14ac:dyDescent="0.2">
      <c r="A163" s="73"/>
      <c r="B163" s="74" t="s">
        <v>131</v>
      </c>
      <c r="C163" s="74" t="s">
        <v>940</v>
      </c>
      <c r="D163" s="74" t="s">
        <v>162</v>
      </c>
      <c r="E163" s="73"/>
      <c r="F163" s="73"/>
      <c r="G163" s="73"/>
      <c r="H163" s="73"/>
      <c r="J163" s="67"/>
    </row>
    <row r="164" spans="1:10" ht="12.75" x14ac:dyDescent="0.2">
      <c r="A164" s="73"/>
      <c r="B164" s="75" t="s">
        <v>163</v>
      </c>
      <c r="C164" s="76">
        <v>46142</v>
      </c>
      <c r="D164" s="76">
        <v>46173</v>
      </c>
      <c r="E164" s="73"/>
      <c r="F164" s="73"/>
      <c r="G164" s="73"/>
      <c r="J164" s="67"/>
    </row>
    <row r="165" spans="1:10" ht="15" customHeight="1" x14ac:dyDescent="0.2">
      <c r="A165" s="77"/>
      <c r="B165" s="78" t="s">
        <v>164</v>
      </c>
      <c r="C165" s="79">
        <v>1556.5151000000001</v>
      </c>
      <c r="D165" s="79">
        <v>1585.9856</v>
      </c>
      <c r="E165" s="77"/>
      <c r="F165" s="80"/>
      <c r="G165" s="81"/>
    </row>
    <row r="166" spans="1:10" ht="15" customHeight="1" x14ac:dyDescent="0.2">
      <c r="A166" s="77"/>
      <c r="B166" s="78" t="s">
        <v>941</v>
      </c>
      <c r="C166" s="79">
        <v>73.089799999999997</v>
      </c>
      <c r="D166" s="79">
        <v>74.473600000000005</v>
      </c>
      <c r="E166" s="77"/>
      <c r="F166" s="80"/>
      <c r="G166" s="81"/>
    </row>
    <row r="167" spans="1:10" ht="15" customHeight="1" x14ac:dyDescent="0.2">
      <c r="A167" s="77"/>
      <c r="B167" s="78" t="s">
        <v>165</v>
      </c>
      <c r="C167" s="79">
        <v>1416.1932999999999</v>
      </c>
      <c r="D167" s="79">
        <v>1442.0064</v>
      </c>
      <c r="E167" s="77"/>
      <c r="F167" s="80"/>
      <c r="G167" s="81"/>
    </row>
    <row r="168" spans="1:10" ht="15" customHeight="1" x14ac:dyDescent="0.2">
      <c r="A168" s="77"/>
      <c r="B168" s="78" t="s">
        <v>942</v>
      </c>
      <c r="C168" s="79">
        <v>65.551599999999993</v>
      </c>
      <c r="D168" s="79">
        <v>66.746399999999994</v>
      </c>
      <c r="E168" s="77"/>
      <c r="F168" s="80"/>
      <c r="G168" s="81"/>
    </row>
    <row r="169" spans="1:10" ht="15" customHeight="1" x14ac:dyDescent="0.2">
      <c r="A169" s="77"/>
      <c r="B169" s="77"/>
      <c r="C169" s="77"/>
      <c r="D169" s="77"/>
      <c r="E169" s="77"/>
      <c r="F169" s="77"/>
      <c r="G169" s="77"/>
    </row>
    <row r="170" spans="1:10" ht="14.25" customHeight="1" x14ac:dyDescent="0.2">
      <c r="A170" s="73"/>
      <c r="B170" s="254" t="s">
        <v>943</v>
      </c>
      <c r="C170" s="255"/>
      <c r="D170" s="71" t="s">
        <v>160</v>
      </c>
      <c r="E170" s="73"/>
      <c r="F170" s="73"/>
      <c r="G170" s="73"/>
    </row>
    <row r="171" spans="1:10" ht="12.75" x14ac:dyDescent="0.2">
      <c r="A171" s="73"/>
      <c r="B171" s="159"/>
      <c r="C171" s="159"/>
      <c r="D171" s="160"/>
      <c r="E171" s="73"/>
      <c r="F171" s="66"/>
      <c r="G171" s="85"/>
    </row>
    <row r="172" spans="1:10" ht="12.75" x14ac:dyDescent="0.2">
      <c r="A172" s="73"/>
      <c r="B172" s="254" t="s">
        <v>167</v>
      </c>
      <c r="C172" s="255"/>
      <c r="D172" s="71" t="s">
        <v>160</v>
      </c>
      <c r="E172" s="82"/>
      <c r="F172" s="82"/>
      <c r="G172" s="82"/>
    </row>
    <row r="173" spans="1:10" ht="12.75" x14ac:dyDescent="0.2">
      <c r="A173" s="73"/>
      <c r="B173" s="254" t="s">
        <v>168</v>
      </c>
      <c r="C173" s="255"/>
      <c r="D173" s="71" t="s">
        <v>160</v>
      </c>
      <c r="E173" s="73"/>
      <c r="F173" s="73"/>
      <c r="G173" s="73"/>
    </row>
    <row r="174" spans="1:10" ht="12.75" x14ac:dyDescent="0.2">
      <c r="A174" s="73"/>
      <c r="B174" s="254" t="s">
        <v>169</v>
      </c>
      <c r="C174" s="255"/>
      <c r="D174" s="71" t="s">
        <v>160</v>
      </c>
      <c r="E174" s="83"/>
      <c r="F174" s="73"/>
      <c r="G174" s="73"/>
    </row>
    <row r="175" spans="1:10" ht="12.75" x14ac:dyDescent="0.2">
      <c r="A175" s="73"/>
      <c r="B175" s="254" t="s">
        <v>170</v>
      </c>
      <c r="C175" s="255"/>
      <c r="D175" s="84">
        <v>0.41912689103409151</v>
      </c>
      <c r="E175" s="83"/>
      <c r="F175" s="73"/>
      <c r="G175" s="73"/>
    </row>
    <row r="176" spans="1:10" ht="12.75" x14ac:dyDescent="0.2"/>
    <row r="177" spans="2:4" ht="12.75" x14ac:dyDescent="0.2">
      <c r="B177" s="256" t="s">
        <v>944</v>
      </c>
      <c r="C177" s="256"/>
    </row>
    <row r="178" spans="2:4" ht="12.75" x14ac:dyDescent="0.2"/>
    <row r="179" spans="2:4" ht="153.75" customHeight="1" x14ac:dyDescent="0.2">
      <c r="B179" s="86"/>
      <c r="C179" s="87"/>
      <c r="D179" s="86"/>
    </row>
    <row r="180" spans="2:4" ht="12.75" x14ac:dyDescent="0.2">
      <c r="B180" s="86"/>
      <c r="D180" s="86"/>
    </row>
    <row r="181" spans="2:4" ht="12.75" x14ac:dyDescent="0.2">
      <c r="B181" s="86" t="s">
        <v>945</v>
      </c>
      <c r="C181" s="87"/>
      <c r="D181" s="86" t="s">
        <v>949</v>
      </c>
    </row>
    <row r="182" spans="2:4" ht="12.75" x14ac:dyDescent="0.2">
      <c r="B182" s="86" t="s">
        <v>950</v>
      </c>
      <c r="D182" s="86" t="s">
        <v>951</v>
      </c>
    </row>
    <row r="183" spans="2:4" ht="12.75" x14ac:dyDescent="0.2"/>
    <row r="184" spans="2:4" ht="12.75" x14ac:dyDescent="0.2"/>
    <row r="185" spans="2:4" ht="12.75" x14ac:dyDescent="0.2"/>
    <row r="186" spans="2:4" ht="12.75" x14ac:dyDescent="0.2"/>
    <row r="187" spans="2:4" ht="12.75" x14ac:dyDescent="0.2"/>
    <row r="188" spans="2:4" ht="12.75" x14ac:dyDescent="0.2"/>
    <row r="189" spans="2:4" ht="12.75" x14ac:dyDescent="0.2"/>
    <row r="190" spans="2:4" ht="12.75" x14ac:dyDescent="0.2"/>
    <row r="191" spans="2:4" ht="12.75" x14ac:dyDescent="0.2"/>
    <row r="192" spans="2:4" ht="12.75" x14ac:dyDescent="0.2"/>
    <row r="193" customFormat="1" ht="12.75" x14ac:dyDescent="0.2"/>
    <row r="194" customFormat="1" ht="12.75" x14ac:dyDescent="0.2"/>
    <row r="195" customFormat="1" ht="12.75" x14ac:dyDescent="0.2"/>
    <row r="196" customFormat="1" ht="12.75" x14ac:dyDescent="0.2"/>
    <row r="197" customFormat="1" ht="12.75" x14ac:dyDescent="0.2"/>
    <row r="198" customFormat="1" ht="12.75" x14ac:dyDescent="0.2"/>
    <row r="199" customFormat="1" ht="12.75" customHeight="1" x14ac:dyDescent="0.2"/>
    <row r="200" customFormat="1" ht="12.75" customHeight="1" x14ac:dyDescent="0.2"/>
    <row r="201" customFormat="1" ht="12.75" customHeight="1" x14ac:dyDescent="0.2"/>
    <row r="202" customFormat="1" ht="12.75" customHeight="1" x14ac:dyDescent="0.2"/>
    <row r="203" customFormat="1" ht="12.75" customHeight="1" x14ac:dyDescent="0.2"/>
    <row r="204" customFormat="1" ht="12.75" customHeight="1" x14ac:dyDescent="0.2"/>
    <row r="205" customFormat="1" ht="12.75" customHeight="1" x14ac:dyDescent="0.2"/>
    <row r="206" customFormat="1" ht="12.75" x14ac:dyDescent="0.2"/>
    <row r="207" customFormat="1" ht="12.75" x14ac:dyDescent="0.2"/>
    <row r="208" customFormat="1" ht="12.75" x14ac:dyDescent="0.2"/>
    <row r="209" customFormat="1" ht="15" customHeight="1" x14ac:dyDescent="0.2"/>
    <row r="210" customFormat="1" ht="15" customHeight="1" x14ac:dyDescent="0.2"/>
    <row r="211" customFormat="1" ht="15" customHeight="1" x14ac:dyDescent="0.2"/>
    <row r="212" customFormat="1" ht="15" customHeight="1" x14ac:dyDescent="0.2"/>
  </sheetData>
  <mergeCells count="18">
    <mergeCell ref="B159:D159"/>
    <mergeCell ref="B160:C160"/>
    <mergeCell ref="B177:C177"/>
    <mergeCell ref="B175:C175"/>
    <mergeCell ref="A1:H1"/>
    <mergeCell ref="A2:H2"/>
    <mergeCell ref="A3:H3"/>
    <mergeCell ref="B170:C170"/>
    <mergeCell ref="B174:C174"/>
    <mergeCell ref="B153:H153"/>
    <mergeCell ref="B154:H154"/>
    <mergeCell ref="B161:C161"/>
    <mergeCell ref="B162:C162"/>
    <mergeCell ref="B172:C172"/>
    <mergeCell ref="B173:C173"/>
    <mergeCell ref="B155:H155"/>
    <mergeCell ref="B156:H156"/>
    <mergeCell ref="B157:H157"/>
  </mergeCells>
  <hyperlinks>
    <hyperlink ref="I1" location="Index!B2" display="Index" xr:uid="{BCFF919E-A622-42FB-A397-551B57ADDFA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CA15-4E93-42A5-8BB2-09FB61C85E92}">
  <sheetPr>
    <outlinePr summaryBelow="0" summaryRight="0"/>
  </sheetPr>
  <dimension ref="A1:Q198"/>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9"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313</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299</v>
      </c>
      <c r="C7" s="47" t="s">
        <v>300</v>
      </c>
      <c r="D7" s="47" t="s">
        <v>301</v>
      </c>
      <c r="E7" s="48">
        <v>847135</v>
      </c>
      <c r="F7" s="49">
        <v>29807.292109999999</v>
      </c>
      <c r="G7" s="50">
        <v>4.4552750000000002E-2</v>
      </c>
      <c r="H7" s="40" t="s">
        <v>131</v>
      </c>
    </row>
    <row r="8" spans="1:9" x14ac:dyDescent="0.2">
      <c r="A8" s="46">
        <v>2</v>
      </c>
      <c r="B8" s="47" t="s">
        <v>280</v>
      </c>
      <c r="C8" s="47" t="s">
        <v>281</v>
      </c>
      <c r="D8" s="47" t="s">
        <v>282</v>
      </c>
      <c r="E8" s="48">
        <v>6208271</v>
      </c>
      <c r="F8" s="49">
        <v>26351.006259500002</v>
      </c>
      <c r="G8" s="50">
        <v>3.9386659999999997E-2</v>
      </c>
      <c r="H8" s="40" t="s">
        <v>131</v>
      </c>
    </row>
    <row r="9" spans="1:9" x14ac:dyDescent="0.2">
      <c r="A9" s="46">
        <v>3</v>
      </c>
      <c r="B9" s="47" t="s">
        <v>314</v>
      </c>
      <c r="C9" s="47" t="s">
        <v>315</v>
      </c>
      <c r="D9" s="47" t="s">
        <v>177</v>
      </c>
      <c r="E9" s="48">
        <v>2706141</v>
      </c>
      <c r="F9" s="49">
        <v>25631.214481499999</v>
      </c>
      <c r="G9" s="50">
        <v>3.8310789999999997E-2</v>
      </c>
      <c r="H9" s="40" t="s">
        <v>131</v>
      </c>
    </row>
    <row r="10" spans="1:9" x14ac:dyDescent="0.2">
      <c r="A10" s="46">
        <v>4</v>
      </c>
      <c r="B10" s="47" t="s">
        <v>316</v>
      </c>
      <c r="C10" s="47" t="s">
        <v>317</v>
      </c>
      <c r="D10" s="47" t="s">
        <v>200</v>
      </c>
      <c r="E10" s="48">
        <v>224804</v>
      </c>
      <c r="F10" s="49">
        <v>22399.470560000002</v>
      </c>
      <c r="G10" s="50">
        <v>3.3480330000000003E-2</v>
      </c>
      <c r="H10" s="40" t="s">
        <v>131</v>
      </c>
    </row>
    <row r="11" spans="1:9" x14ac:dyDescent="0.2">
      <c r="A11" s="46">
        <v>5</v>
      </c>
      <c r="B11" s="47" t="s">
        <v>318</v>
      </c>
      <c r="C11" s="47" t="s">
        <v>319</v>
      </c>
      <c r="D11" s="47" t="s">
        <v>177</v>
      </c>
      <c r="E11" s="48">
        <v>4520688</v>
      </c>
      <c r="F11" s="49">
        <v>20123.842632</v>
      </c>
      <c r="G11" s="50">
        <v>3.0078959999999998E-2</v>
      </c>
      <c r="H11" s="40" t="s">
        <v>131</v>
      </c>
    </row>
    <row r="12" spans="1:9" x14ac:dyDescent="0.2">
      <c r="A12" s="46">
        <v>6</v>
      </c>
      <c r="B12" s="47" t="s">
        <v>11</v>
      </c>
      <c r="C12" s="47" t="s">
        <v>12</v>
      </c>
      <c r="D12" s="47" t="s">
        <v>13</v>
      </c>
      <c r="E12" s="48">
        <v>491202</v>
      </c>
      <c r="F12" s="49">
        <v>20023.84953</v>
      </c>
      <c r="G12" s="50">
        <v>2.9929500000000001E-2</v>
      </c>
      <c r="H12" s="40" t="s">
        <v>131</v>
      </c>
    </row>
    <row r="13" spans="1:9" x14ac:dyDescent="0.2">
      <c r="A13" s="46">
        <v>7</v>
      </c>
      <c r="B13" s="47" t="s">
        <v>320</v>
      </c>
      <c r="C13" s="47" t="s">
        <v>321</v>
      </c>
      <c r="D13" s="47" t="s">
        <v>229</v>
      </c>
      <c r="E13" s="48">
        <v>7945379</v>
      </c>
      <c r="F13" s="49">
        <v>19909.5306982</v>
      </c>
      <c r="G13" s="50">
        <v>2.9758630000000001E-2</v>
      </c>
      <c r="H13" s="40" t="s">
        <v>131</v>
      </c>
    </row>
    <row r="14" spans="1:9" x14ac:dyDescent="0.2">
      <c r="A14" s="46">
        <v>8</v>
      </c>
      <c r="B14" s="47" t="s">
        <v>322</v>
      </c>
      <c r="C14" s="47" t="s">
        <v>323</v>
      </c>
      <c r="D14" s="47" t="s">
        <v>177</v>
      </c>
      <c r="E14" s="48">
        <v>1285210</v>
      </c>
      <c r="F14" s="49">
        <v>19762.674169999998</v>
      </c>
      <c r="G14" s="50">
        <v>2.953913E-2</v>
      </c>
      <c r="H14" s="40" t="s">
        <v>131</v>
      </c>
    </row>
    <row r="15" spans="1:9" x14ac:dyDescent="0.2">
      <c r="A15" s="46">
        <v>9</v>
      </c>
      <c r="B15" s="47" t="s">
        <v>198</v>
      </c>
      <c r="C15" s="47" t="s">
        <v>199</v>
      </c>
      <c r="D15" s="47" t="s">
        <v>200</v>
      </c>
      <c r="E15" s="48">
        <v>1298858</v>
      </c>
      <c r="F15" s="49">
        <v>18467.163044000001</v>
      </c>
      <c r="G15" s="50">
        <v>2.7602740000000001E-2</v>
      </c>
      <c r="H15" s="40" t="s">
        <v>131</v>
      </c>
    </row>
    <row r="16" spans="1:9" x14ac:dyDescent="0.2">
      <c r="A16" s="46">
        <v>10</v>
      </c>
      <c r="B16" s="47" t="s">
        <v>95</v>
      </c>
      <c r="C16" s="47" t="s">
        <v>96</v>
      </c>
      <c r="D16" s="47" t="s">
        <v>92</v>
      </c>
      <c r="E16" s="48">
        <v>417063</v>
      </c>
      <c r="F16" s="49">
        <v>18371.62515</v>
      </c>
      <c r="G16" s="50">
        <v>2.7459939999999999E-2</v>
      </c>
      <c r="H16" s="40" t="s">
        <v>131</v>
      </c>
    </row>
    <row r="17" spans="1:8" x14ac:dyDescent="0.2">
      <c r="A17" s="46">
        <v>11</v>
      </c>
      <c r="B17" s="47" t="s">
        <v>324</v>
      </c>
      <c r="C17" s="47" t="s">
        <v>325</v>
      </c>
      <c r="D17" s="47" t="s">
        <v>174</v>
      </c>
      <c r="E17" s="48">
        <v>5069119</v>
      </c>
      <c r="F17" s="49">
        <v>17098.138386999999</v>
      </c>
      <c r="G17" s="50">
        <v>2.555646E-2</v>
      </c>
      <c r="H17" s="40" t="s">
        <v>131</v>
      </c>
    </row>
    <row r="18" spans="1:8" x14ac:dyDescent="0.2">
      <c r="A18" s="46">
        <v>12</v>
      </c>
      <c r="B18" s="47" t="s">
        <v>326</v>
      </c>
      <c r="C18" s="47" t="s">
        <v>327</v>
      </c>
      <c r="D18" s="47" t="s">
        <v>256</v>
      </c>
      <c r="E18" s="48">
        <v>1167145</v>
      </c>
      <c r="F18" s="49">
        <v>17075.33135</v>
      </c>
      <c r="G18" s="50">
        <v>2.5522380000000001E-2</v>
      </c>
      <c r="H18" s="40" t="s">
        <v>131</v>
      </c>
    </row>
    <row r="19" spans="1:8" x14ac:dyDescent="0.2">
      <c r="A19" s="46">
        <v>13</v>
      </c>
      <c r="B19" s="47" t="s">
        <v>227</v>
      </c>
      <c r="C19" s="47" t="s">
        <v>228</v>
      </c>
      <c r="D19" s="47" t="s">
        <v>229</v>
      </c>
      <c r="E19" s="48">
        <v>6457549</v>
      </c>
      <c r="F19" s="49">
        <v>16938.151027</v>
      </c>
      <c r="G19" s="50">
        <v>2.5317329999999999E-2</v>
      </c>
      <c r="H19" s="40" t="s">
        <v>131</v>
      </c>
    </row>
    <row r="20" spans="1:8" x14ac:dyDescent="0.2">
      <c r="A20" s="46">
        <v>14</v>
      </c>
      <c r="B20" s="47" t="s">
        <v>14</v>
      </c>
      <c r="C20" s="47" t="s">
        <v>15</v>
      </c>
      <c r="D20" s="47" t="s">
        <v>16</v>
      </c>
      <c r="E20" s="48">
        <v>900000</v>
      </c>
      <c r="F20" s="49">
        <v>16461</v>
      </c>
      <c r="G20" s="50">
        <v>2.460414E-2</v>
      </c>
      <c r="H20" s="40" t="s">
        <v>131</v>
      </c>
    </row>
    <row r="21" spans="1:8" x14ac:dyDescent="0.2">
      <c r="A21" s="46">
        <v>15</v>
      </c>
      <c r="B21" s="47" t="s">
        <v>23</v>
      </c>
      <c r="C21" s="47" t="s">
        <v>24</v>
      </c>
      <c r="D21" s="47" t="s">
        <v>25</v>
      </c>
      <c r="E21" s="48">
        <v>142477</v>
      </c>
      <c r="F21" s="49">
        <v>16359.209140000001</v>
      </c>
      <c r="G21" s="50">
        <v>2.445199E-2</v>
      </c>
      <c r="H21" s="40" t="s">
        <v>131</v>
      </c>
    </row>
    <row r="22" spans="1:8" x14ac:dyDescent="0.2">
      <c r="A22" s="46">
        <v>16</v>
      </c>
      <c r="B22" s="47" t="s">
        <v>49</v>
      </c>
      <c r="C22" s="47" t="s">
        <v>50</v>
      </c>
      <c r="D22" s="47" t="s">
        <v>48</v>
      </c>
      <c r="E22" s="48">
        <v>1300000</v>
      </c>
      <c r="F22" s="49">
        <v>16333.2</v>
      </c>
      <c r="G22" s="50">
        <v>2.441312E-2</v>
      </c>
      <c r="H22" s="40" t="s">
        <v>131</v>
      </c>
    </row>
    <row r="23" spans="1:8" x14ac:dyDescent="0.2">
      <c r="A23" s="46">
        <v>17</v>
      </c>
      <c r="B23" s="47" t="s">
        <v>191</v>
      </c>
      <c r="C23" s="47" t="s">
        <v>192</v>
      </c>
      <c r="D23" s="47" t="s">
        <v>38</v>
      </c>
      <c r="E23" s="48">
        <v>168497</v>
      </c>
      <c r="F23" s="49">
        <v>15969.303174999999</v>
      </c>
      <c r="G23" s="50">
        <v>2.38692E-2</v>
      </c>
      <c r="H23" s="40" t="s">
        <v>131</v>
      </c>
    </row>
    <row r="24" spans="1:8" x14ac:dyDescent="0.2">
      <c r="A24" s="46">
        <v>18</v>
      </c>
      <c r="B24" s="47" t="s">
        <v>90</v>
      </c>
      <c r="C24" s="47" t="s">
        <v>91</v>
      </c>
      <c r="D24" s="47" t="s">
        <v>92</v>
      </c>
      <c r="E24" s="48">
        <v>3440414</v>
      </c>
      <c r="F24" s="49">
        <v>15562.712729000001</v>
      </c>
      <c r="G24" s="50">
        <v>2.3261480000000001E-2</v>
      </c>
      <c r="H24" s="40" t="s">
        <v>131</v>
      </c>
    </row>
    <row r="25" spans="1:8" x14ac:dyDescent="0.2">
      <c r="A25" s="46">
        <v>19</v>
      </c>
      <c r="B25" s="47" t="s">
        <v>46</v>
      </c>
      <c r="C25" s="47" t="s">
        <v>47</v>
      </c>
      <c r="D25" s="47" t="s">
        <v>48</v>
      </c>
      <c r="E25" s="48">
        <v>1540385</v>
      </c>
      <c r="F25" s="49">
        <v>14855.47294</v>
      </c>
      <c r="G25" s="50">
        <v>2.2204370000000001E-2</v>
      </c>
      <c r="H25" s="40" t="s">
        <v>131</v>
      </c>
    </row>
    <row r="26" spans="1:8" x14ac:dyDescent="0.2">
      <c r="A26" s="46">
        <v>20</v>
      </c>
      <c r="B26" s="47" t="s">
        <v>328</v>
      </c>
      <c r="C26" s="47" t="s">
        <v>329</v>
      </c>
      <c r="D26" s="47" t="s">
        <v>200</v>
      </c>
      <c r="E26" s="48">
        <v>1950433</v>
      </c>
      <c r="F26" s="49">
        <v>14559.007128499999</v>
      </c>
      <c r="G26" s="50">
        <v>2.1761240000000001E-2</v>
      </c>
      <c r="H26" s="40" t="s">
        <v>131</v>
      </c>
    </row>
    <row r="27" spans="1:8" x14ac:dyDescent="0.2">
      <c r="A27" s="46">
        <v>21</v>
      </c>
      <c r="B27" s="47" t="s">
        <v>330</v>
      </c>
      <c r="C27" s="47" t="s">
        <v>331</v>
      </c>
      <c r="D27" s="47" t="s">
        <v>301</v>
      </c>
      <c r="E27" s="48">
        <v>2726329</v>
      </c>
      <c r="F27" s="49">
        <v>14395.01712</v>
      </c>
      <c r="G27" s="50">
        <v>2.1516130000000001E-2</v>
      </c>
      <c r="H27" s="40" t="s">
        <v>131</v>
      </c>
    </row>
    <row r="28" spans="1:8" x14ac:dyDescent="0.2">
      <c r="A28" s="46">
        <v>22</v>
      </c>
      <c r="B28" s="47" t="s">
        <v>223</v>
      </c>
      <c r="C28" s="47" t="s">
        <v>224</v>
      </c>
      <c r="D28" s="47" t="s">
        <v>19</v>
      </c>
      <c r="E28" s="48">
        <v>3612982</v>
      </c>
      <c r="F28" s="49">
        <v>14229.729606999999</v>
      </c>
      <c r="G28" s="50">
        <v>2.1269070000000001E-2</v>
      </c>
      <c r="H28" s="40" t="s">
        <v>131</v>
      </c>
    </row>
    <row r="29" spans="1:8" x14ac:dyDescent="0.2">
      <c r="A29" s="46">
        <v>23</v>
      </c>
      <c r="B29" s="47" t="s">
        <v>332</v>
      </c>
      <c r="C29" s="47" t="s">
        <v>333</v>
      </c>
      <c r="D29" s="47" t="s">
        <v>174</v>
      </c>
      <c r="E29" s="48">
        <v>480181</v>
      </c>
      <c r="F29" s="49">
        <v>14186.947645</v>
      </c>
      <c r="G29" s="50">
        <v>2.1205129999999999E-2</v>
      </c>
      <c r="H29" s="40" t="s">
        <v>131</v>
      </c>
    </row>
    <row r="30" spans="1:8" x14ac:dyDescent="0.2">
      <c r="A30" s="46">
        <v>24</v>
      </c>
      <c r="B30" s="47" t="s">
        <v>71</v>
      </c>
      <c r="C30" s="47" t="s">
        <v>72</v>
      </c>
      <c r="D30" s="47" t="s">
        <v>38</v>
      </c>
      <c r="E30" s="48">
        <v>220171</v>
      </c>
      <c r="F30" s="49">
        <v>12948.256509999999</v>
      </c>
      <c r="G30" s="50">
        <v>1.935367E-2</v>
      </c>
      <c r="H30" s="40" t="s">
        <v>131</v>
      </c>
    </row>
    <row r="31" spans="1:8" x14ac:dyDescent="0.2">
      <c r="A31" s="46">
        <v>25</v>
      </c>
      <c r="B31" s="47" t="s">
        <v>186</v>
      </c>
      <c r="C31" s="47" t="s">
        <v>187</v>
      </c>
      <c r="D31" s="47" t="s">
        <v>48</v>
      </c>
      <c r="E31" s="48">
        <v>17423535</v>
      </c>
      <c r="F31" s="49">
        <v>12426.465162</v>
      </c>
      <c r="G31" s="50">
        <v>1.857375E-2</v>
      </c>
      <c r="H31" s="40" t="s">
        <v>131</v>
      </c>
    </row>
    <row r="32" spans="1:8" x14ac:dyDescent="0.2">
      <c r="A32" s="46">
        <v>26</v>
      </c>
      <c r="B32" s="47" t="s">
        <v>334</v>
      </c>
      <c r="C32" s="47" t="s">
        <v>335</v>
      </c>
      <c r="D32" s="47" t="s">
        <v>31</v>
      </c>
      <c r="E32" s="48">
        <v>153327</v>
      </c>
      <c r="F32" s="49">
        <v>12081.400965000001</v>
      </c>
      <c r="G32" s="50">
        <v>1.8057980000000001E-2</v>
      </c>
      <c r="H32" s="40" t="s">
        <v>131</v>
      </c>
    </row>
    <row r="33" spans="1:8" x14ac:dyDescent="0.2">
      <c r="A33" s="46">
        <v>27</v>
      </c>
      <c r="B33" s="47" t="s">
        <v>36</v>
      </c>
      <c r="C33" s="47" t="s">
        <v>37</v>
      </c>
      <c r="D33" s="47" t="s">
        <v>38</v>
      </c>
      <c r="E33" s="48">
        <v>624448</v>
      </c>
      <c r="F33" s="49">
        <v>12039.35744</v>
      </c>
      <c r="G33" s="50">
        <v>1.799514E-2</v>
      </c>
      <c r="H33" s="40" t="s">
        <v>131</v>
      </c>
    </row>
    <row r="34" spans="1:8" x14ac:dyDescent="0.2">
      <c r="A34" s="46">
        <v>28</v>
      </c>
      <c r="B34" s="47" t="s">
        <v>336</v>
      </c>
      <c r="C34" s="47" t="s">
        <v>337</v>
      </c>
      <c r="D34" s="47" t="s">
        <v>48</v>
      </c>
      <c r="E34" s="48">
        <v>22000000</v>
      </c>
      <c r="F34" s="49">
        <v>11965.8</v>
      </c>
      <c r="G34" s="50">
        <v>1.78852E-2</v>
      </c>
      <c r="H34" s="40" t="s">
        <v>131</v>
      </c>
    </row>
    <row r="35" spans="1:8" x14ac:dyDescent="0.2">
      <c r="A35" s="46">
        <v>29</v>
      </c>
      <c r="B35" s="47" t="s">
        <v>252</v>
      </c>
      <c r="C35" s="47" t="s">
        <v>253</v>
      </c>
      <c r="D35" s="47" t="s">
        <v>108</v>
      </c>
      <c r="E35" s="48">
        <v>870000</v>
      </c>
      <c r="F35" s="49">
        <v>11912.04</v>
      </c>
      <c r="G35" s="50">
        <v>1.7804839999999999E-2</v>
      </c>
      <c r="H35" s="40" t="s">
        <v>131</v>
      </c>
    </row>
    <row r="36" spans="1:8" x14ac:dyDescent="0.2">
      <c r="A36" s="46">
        <v>30</v>
      </c>
      <c r="B36" s="47" t="s">
        <v>206</v>
      </c>
      <c r="C36" s="47" t="s">
        <v>207</v>
      </c>
      <c r="D36" s="47" t="s">
        <v>115</v>
      </c>
      <c r="E36" s="48">
        <v>3319289</v>
      </c>
      <c r="F36" s="49">
        <v>11785.1355945</v>
      </c>
      <c r="G36" s="50">
        <v>1.7615160000000001E-2</v>
      </c>
      <c r="H36" s="40" t="s">
        <v>131</v>
      </c>
    </row>
    <row r="37" spans="1:8" x14ac:dyDescent="0.2">
      <c r="A37" s="46">
        <v>31</v>
      </c>
      <c r="B37" s="47" t="s">
        <v>201</v>
      </c>
      <c r="C37" s="47" t="s">
        <v>202</v>
      </c>
      <c r="D37" s="47" t="s">
        <v>108</v>
      </c>
      <c r="E37" s="48">
        <v>659764</v>
      </c>
      <c r="F37" s="49">
        <v>11685.739968</v>
      </c>
      <c r="G37" s="50">
        <v>1.7466590000000001E-2</v>
      </c>
      <c r="H37" s="40" t="s">
        <v>131</v>
      </c>
    </row>
    <row r="38" spans="1:8" x14ac:dyDescent="0.2">
      <c r="A38" s="46">
        <v>32</v>
      </c>
      <c r="B38" s="47" t="s">
        <v>39</v>
      </c>
      <c r="C38" s="47" t="s">
        <v>40</v>
      </c>
      <c r="D38" s="47" t="s">
        <v>31</v>
      </c>
      <c r="E38" s="48">
        <v>830186</v>
      </c>
      <c r="F38" s="49">
        <v>10946.832596</v>
      </c>
      <c r="G38" s="50">
        <v>1.6362149999999999E-2</v>
      </c>
      <c r="H38" s="40" t="s">
        <v>131</v>
      </c>
    </row>
    <row r="39" spans="1:8" x14ac:dyDescent="0.2">
      <c r="A39" s="46">
        <v>33</v>
      </c>
      <c r="B39" s="47" t="s">
        <v>338</v>
      </c>
      <c r="C39" s="47" t="s">
        <v>339</v>
      </c>
      <c r="D39" s="47" t="s">
        <v>240</v>
      </c>
      <c r="E39" s="48">
        <v>350000</v>
      </c>
      <c r="F39" s="49">
        <v>10659.6</v>
      </c>
      <c r="G39" s="50">
        <v>1.5932829999999999E-2</v>
      </c>
      <c r="H39" s="40" t="s">
        <v>131</v>
      </c>
    </row>
    <row r="40" spans="1:8" x14ac:dyDescent="0.2">
      <c r="A40" s="46">
        <v>34</v>
      </c>
      <c r="B40" s="47" t="s">
        <v>193</v>
      </c>
      <c r="C40" s="47" t="s">
        <v>194</v>
      </c>
      <c r="D40" s="47" t="s">
        <v>83</v>
      </c>
      <c r="E40" s="48">
        <v>1100000</v>
      </c>
      <c r="F40" s="49">
        <v>10212.950000000001</v>
      </c>
      <c r="G40" s="50">
        <v>1.5265219999999999E-2</v>
      </c>
      <c r="H40" s="40" t="s">
        <v>131</v>
      </c>
    </row>
    <row r="41" spans="1:8" x14ac:dyDescent="0.2">
      <c r="A41" s="46">
        <v>35</v>
      </c>
      <c r="B41" s="47" t="s">
        <v>214</v>
      </c>
      <c r="C41" s="47" t="s">
        <v>215</v>
      </c>
      <c r="D41" s="47" t="s">
        <v>205</v>
      </c>
      <c r="E41" s="48">
        <v>450647</v>
      </c>
      <c r="F41" s="49">
        <v>10139.557500000001</v>
      </c>
      <c r="G41" s="50">
        <v>1.515552E-2</v>
      </c>
      <c r="H41" s="40" t="s">
        <v>131</v>
      </c>
    </row>
    <row r="42" spans="1:8" x14ac:dyDescent="0.2">
      <c r="A42" s="46">
        <v>36</v>
      </c>
      <c r="B42" s="47" t="s">
        <v>178</v>
      </c>
      <c r="C42" s="47" t="s">
        <v>179</v>
      </c>
      <c r="D42" s="47" t="s">
        <v>180</v>
      </c>
      <c r="E42" s="48">
        <v>600000</v>
      </c>
      <c r="F42" s="49">
        <v>10044</v>
      </c>
      <c r="G42" s="50">
        <v>1.50127E-2</v>
      </c>
      <c r="H42" s="40" t="s">
        <v>131</v>
      </c>
    </row>
    <row r="43" spans="1:8" x14ac:dyDescent="0.2">
      <c r="A43" s="46">
        <v>37</v>
      </c>
      <c r="B43" s="47" t="s">
        <v>340</v>
      </c>
      <c r="C43" s="47" t="s">
        <v>341</v>
      </c>
      <c r="D43" s="47" t="s">
        <v>48</v>
      </c>
      <c r="E43" s="48">
        <v>3740429</v>
      </c>
      <c r="F43" s="49">
        <v>10043.051864999999</v>
      </c>
      <c r="G43" s="50">
        <v>1.501128E-2</v>
      </c>
      <c r="H43" s="40" t="s">
        <v>131</v>
      </c>
    </row>
    <row r="44" spans="1:8" x14ac:dyDescent="0.2">
      <c r="A44" s="46">
        <v>38</v>
      </c>
      <c r="B44" s="47" t="s">
        <v>278</v>
      </c>
      <c r="C44" s="47" t="s">
        <v>279</v>
      </c>
      <c r="D44" s="47" t="s">
        <v>43</v>
      </c>
      <c r="E44" s="48">
        <v>900000</v>
      </c>
      <c r="F44" s="49">
        <v>9915.2999999999993</v>
      </c>
      <c r="G44" s="50">
        <v>1.482033E-2</v>
      </c>
      <c r="H44" s="40" t="s">
        <v>131</v>
      </c>
    </row>
    <row r="45" spans="1:8" x14ac:dyDescent="0.2">
      <c r="A45" s="46">
        <v>39</v>
      </c>
      <c r="B45" s="47" t="s">
        <v>234</v>
      </c>
      <c r="C45" s="47" t="s">
        <v>235</v>
      </c>
      <c r="D45" s="47" t="s">
        <v>22</v>
      </c>
      <c r="E45" s="48">
        <v>1643671</v>
      </c>
      <c r="F45" s="49">
        <v>9780.6642854999991</v>
      </c>
      <c r="G45" s="50">
        <v>1.461909E-2</v>
      </c>
      <c r="H45" s="40" t="s">
        <v>131</v>
      </c>
    </row>
    <row r="46" spans="1:8" x14ac:dyDescent="0.2">
      <c r="A46" s="46">
        <v>40</v>
      </c>
      <c r="B46" s="47" t="s">
        <v>113</v>
      </c>
      <c r="C46" s="47" t="s">
        <v>114</v>
      </c>
      <c r="D46" s="47" t="s">
        <v>115</v>
      </c>
      <c r="E46" s="48">
        <v>121090</v>
      </c>
      <c r="F46" s="49">
        <v>9221.0035000000007</v>
      </c>
      <c r="G46" s="50">
        <v>1.3782569999999999E-2</v>
      </c>
      <c r="H46" s="40" t="s">
        <v>131</v>
      </c>
    </row>
    <row r="47" spans="1:8" x14ac:dyDescent="0.2">
      <c r="A47" s="46">
        <v>41</v>
      </c>
      <c r="B47" s="47" t="s">
        <v>41</v>
      </c>
      <c r="C47" s="47" t="s">
        <v>42</v>
      </c>
      <c r="D47" s="47" t="s">
        <v>43</v>
      </c>
      <c r="E47" s="48">
        <v>370353</v>
      </c>
      <c r="F47" s="49">
        <v>7796.6713559999998</v>
      </c>
      <c r="G47" s="50">
        <v>1.165363E-2</v>
      </c>
      <c r="H47" s="40" t="s">
        <v>131</v>
      </c>
    </row>
    <row r="48" spans="1:8" x14ac:dyDescent="0.2">
      <c r="A48" s="46">
        <v>42</v>
      </c>
      <c r="B48" s="47" t="s">
        <v>84</v>
      </c>
      <c r="C48" s="47" t="s">
        <v>85</v>
      </c>
      <c r="D48" s="47" t="s">
        <v>22</v>
      </c>
      <c r="E48" s="48">
        <v>536391</v>
      </c>
      <c r="F48" s="49">
        <v>7618.3613729999997</v>
      </c>
      <c r="G48" s="50">
        <v>1.1387110000000001E-2</v>
      </c>
      <c r="H48" s="40" t="s">
        <v>131</v>
      </c>
    </row>
    <row r="49" spans="1:8" x14ac:dyDescent="0.2">
      <c r="A49" s="46">
        <v>43</v>
      </c>
      <c r="B49" s="47" t="s">
        <v>241</v>
      </c>
      <c r="C49" s="47" t="s">
        <v>242</v>
      </c>
      <c r="D49" s="47" t="s">
        <v>205</v>
      </c>
      <c r="E49" s="48">
        <v>122412</v>
      </c>
      <c r="F49" s="49">
        <v>6730.2117600000001</v>
      </c>
      <c r="G49" s="50">
        <v>1.00596E-2</v>
      </c>
      <c r="H49" s="40" t="s">
        <v>131</v>
      </c>
    </row>
    <row r="50" spans="1:8" x14ac:dyDescent="0.2">
      <c r="A50" s="46">
        <v>44</v>
      </c>
      <c r="B50" s="47" t="s">
        <v>77</v>
      </c>
      <c r="C50" s="47" t="s">
        <v>78</v>
      </c>
      <c r="D50" s="47" t="s">
        <v>25</v>
      </c>
      <c r="E50" s="48">
        <v>122414</v>
      </c>
      <c r="F50" s="49">
        <v>6330.0279399999999</v>
      </c>
      <c r="G50" s="50">
        <v>9.4614499999999997E-3</v>
      </c>
      <c r="H50" s="40" t="s">
        <v>131</v>
      </c>
    </row>
    <row r="51" spans="1:8" x14ac:dyDescent="0.2">
      <c r="A51" s="46">
        <v>45</v>
      </c>
      <c r="B51" s="47" t="s">
        <v>188</v>
      </c>
      <c r="C51" s="47" t="s">
        <v>189</v>
      </c>
      <c r="D51" s="47" t="s">
        <v>190</v>
      </c>
      <c r="E51" s="48">
        <v>700000</v>
      </c>
      <c r="F51" s="49">
        <v>5751.9</v>
      </c>
      <c r="G51" s="50">
        <v>8.5973200000000003E-3</v>
      </c>
      <c r="H51" s="40" t="s">
        <v>131</v>
      </c>
    </row>
    <row r="52" spans="1:8" x14ac:dyDescent="0.2">
      <c r="A52" s="46">
        <v>46</v>
      </c>
      <c r="B52" s="47" t="s">
        <v>297</v>
      </c>
      <c r="C52" s="47" t="s">
        <v>298</v>
      </c>
      <c r="D52" s="47" t="s">
        <v>83</v>
      </c>
      <c r="E52" s="48">
        <v>295669</v>
      </c>
      <c r="F52" s="49">
        <v>1542.0616695000001</v>
      </c>
      <c r="G52" s="50">
        <v>2.3049099999999999E-3</v>
      </c>
      <c r="H52" s="40" t="s">
        <v>131</v>
      </c>
    </row>
    <row r="53" spans="1:8" x14ac:dyDescent="0.2">
      <c r="A53" s="46">
        <v>47</v>
      </c>
      <c r="B53" s="47" t="s">
        <v>342</v>
      </c>
      <c r="C53" s="47" t="s">
        <v>343</v>
      </c>
      <c r="D53" s="47" t="s">
        <v>174</v>
      </c>
      <c r="E53" s="48">
        <v>40623</v>
      </c>
      <c r="F53" s="49">
        <v>1437.444855</v>
      </c>
      <c r="G53" s="50">
        <v>2.14854E-3</v>
      </c>
      <c r="H53" s="40" t="s">
        <v>131</v>
      </c>
    </row>
    <row r="54" spans="1:8" x14ac:dyDescent="0.2">
      <c r="A54" s="46">
        <v>48</v>
      </c>
      <c r="B54" s="47" t="s">
        <v>344</v>
      </c>
      <c r="C54" s="47" t="s">
        <v>345</v>
      </c>
      <c r="D54" s="47" t="s">
        <v>205</v>
      </c>
      <c r="E54" s="48">
        <v>2273</v>
      </c>
      <c r="F54" s="49">
        <v>388.41023999999999</v>
      </c>
      <c r="G54" s="50">
        <v>5.8054999999999999E-4</v>
      </c>
      <c r="H54" s="40" t="s">
        <v>131</v>
      </c>
    </row>
    <row r="55" spans="1:8" x14ac:dyDescent="0.2">
      <c r="A55" s="46">
        <v>49</v>
      </c>
      <c r="B55" s="47" t="s">
        <v>225</v>
      </c>
      <c r="C55" s="47" t="s">
        <v>226</v>
      </c>
      <c r="D55" s="47" t="s">
        <v>200</v>
      </c>
      <c r="E55" s="48">
        <v>2000</v>
      </c>
      <c r="F55" s="49">
        <v>103.886</v>
      </c>
      <c r="G55" s="50">
        <v>1.5527999999999999E-4</v>
      </c>
      <c r="H55" s="40" t="s">
        <v>131</v>
      </c>
    </row>
    <row r="56" spans="1:8" x14ac:dyDescent="0.2">
      <c r="A56" s="51"/>
      <c r="B56" s="51"/>
      <c r="C56" s="52" t="s">
        <v>130</v>
      </c>
      <c r="D56" s="51"/>
      <c r="E56" s="51" t="s">
        <v>131</v>
      </c>
      <c r="F56" s="53">
        <v>650377.01946320001</v>
      </c>
      <c r="G56" s="54">
        <v>0.97211387999999999</v>
      </c>
      <c r="H56" s="40" t="s">
        <v>131</v>
      </c>
    </row>
    <row r="57" spans="1:8" x14ac:dyDescent="0.2">
      <c r="A57" s="51"/>
      <c r="B57" s="51"/>
      <c r="C57" s="55"/>
      <c r="D57" s="51"/>
      <c r="E57" s="51"/>
      <c r="F57" s="56"/>
      <c r="G57" s="56"/>
      <c r="H57" s="40" t="s">
        <v>131</v>
      </c>
    </row>
    <row r="58" spans="1:8" x14ac:dyDescent="0.2">
      <c r="A58" s="51"/>
      <c r="B58" s="51"/>
      <c r="C58" s="52" t="s">
        <v>132</v>
      </c>
      <c r="D58" s="51"/>
      <c r="E58" s="51"/>
      <c r="F58" s="51"/>
      <c r="G58" s="51"/>
      <c r="H58" s="40" t="s">
        <v>131</v>
      </c>
    </row>
    <row r="59" spans="1:8" x14ac:dyDescent="0.2">
      <c r="A59" s="51"/>
      <c r="B59" s="51"/>
      <c r="C59" s="52" t="s">
        <v>130</v>
      </c>
      <c r="D59" s="51"/>
      <c r="E59" s="51" t="s">
        <v>131</v>
      </c>
      <c r="F59" s="57" t="s">
        <v>133</v>
      </c>
      <c r="G59" s="54">
        <v>0</v>
      </c>
      <c r="H59" s="40" t="s">
        <v>131</v>
      </c>
    </row>
    <row r="60" spans="1:8" x14ac:dyDescent="0.2">
      <c r="A60" s="51"/>
      <c r="B60" s="51"/>
      <c r="C60" s="55"/>
      <c r="D60" s="51"/>
      <c r="E60" s="51"/>
      <c r="F60" s="56"/>
      <c r="G60" s="56"/>
      <c r="H60" s="40" t="s">
        <v>131</v>
      </c>
    </row>
    <row r="61" spans="1:8" x14ac:dyDescent="0.2">
      <c r="A61" s="51"/>
      <c r="B61" s="51"/>
      <c r="C61" s="52" t="s">
        <v>134</v>
      </c>
      <c r="D61" s="51"/>
      <c r="E61" s="51"/>
      <c r="F61" s="51"/>
      <c r="G61" s="51"/>
      <c r="H61" s="40" t="s">
        <v>131</v>
      </c>
    </row>
    <row r="62" spans="1:8" x14ac:dyDescent="0.2">
      <c r="A62" s="51"/>
      <c r="B62" s="51"/>
      <c r="C62" s="52" t="s">
        <v>130</v>
      </c>
      <c r="D62" s="51"/>
      <c r="E62" s="51" t="s">
        <v>131</v>
      </c>
      <c r="F62" s="57" t="s">
        <v>133</v>
      </c>
      <c r="G62" s="54">
        <v>0</v>
      </c>
      <c r="H62" s="40" t="s">
        <v>131</v>
      </c>
    </row>
    <row r="63" spans="1:8" x14ac:dyDescent="0.2">
      <c r="A63" s="51"/>
      <c r="B63" s="51"/>
      <c r="C63" s="55"/>
      <c r="D63" s="51"/>
      <c r="E63" s="51"/>
      <c r="F63" s="56"/>
      <c r="G63" s="56"/>
      <c r="H63" s="40" t="s">
        <v>131</v>
      </c>
    </row>
    <row r="64" spans="1:8" x14ac:dyDescent="0.2">
      <c r="A64" s="51"/>
      <c r="B64" s="51"/>
      <c r="C64" s="52" t="s">
        <v>135</v>
      </c>
      <c r="D64" s="51"/>
      <c r="E64" s="51"/>
      <c r="F64" s="51"/>
      <c r="G64" s="51"/>
      <c r="H64" s="40" t="s">
        <v>131</v>
      </c>
    </row>
    <row r="65" spans="1:8" x14ac:dyDescent="0.2">
      <c r="A65" s="51"/>
      <c r="B65" s="51"/>
      <c r="C65" s="52" t="s">
        <v>130</v>
      </c>
      <c r="D65" s="51"/>
      <c r="E65" s="51" t="s">
        <v>131</v>
      </c>
      <c r="F65" s="57" t="s">
        <v>133</v>
      </c>
      <c r="G65" s="54">
        <v>0</v>
      </c>
      <c r="H65" s="40" t="s">
        <v>131</v>
      </c>
    </row>
    <row r="66" spans="1:8" x14ac:dyDescent="0.2">
      <c r="A66" s="51"/>
      <c r="B66" s="51"/>
      <c r="C66" s="55"/>
      <c r="D66" s="51"/>
      <c r="E66" s="51"/>
      <c r="F66" s="56"/>
      <c r="G66" s="56"/>
      <c r="H66" s="40" t="s">
        <v>131</v>
      </c>
    </row>
    <row r="67" spans="1:8" x14ac:dyDescent="0.2">
      <c r="A67" s="51"/>
      <c r="B67" s="51"/>
      <c r="C67" s="52" t="s">
        <v>136</v>
      </c>
      <c r="D67" s="51"/>
      <c r="E67" s="51"/>
      <c r="F67" s="56"/>
      <c r="G67" s="56"/>
      <c r="H67" s="40" t="s">
        <v>131</v>
      </c>
    </row>
    <row r="68" spans="1:8" x14ac:dyDescent="0.2">
      <c r="A68" s="51"/>
      <c r="B68" s="51"/>
      <c r="C68" s="52" t="s">
        <v>130</v>
      </c>
      <c r="D68" s="51"/>
      <c r="E68" s="51" t="s">
        <v>131</v>
      </c>
      <c r="F68" s="57" t="s">
        <v>133</v>
      </c>
      <c r="G68" s="54">
        <v>0</v>
      </c>
      <c r="H68" s="40" t="s">
        <v>131</v>
      </c>
    </row>
    <row r="69" spans="1:8" x14ac:dyDescent="0.2">
      <c r="A69" s="51"/>
      <c r="B69" s="51"/>
      <c r="C69" s="55"/>
      <c r="D69" s="51"/>
      <c r="E69" s="51"/>
      <c r="F69" s="56"/>
      <c r="G69" s="56"/>
      <c r="H69" s="40" t="s">
        <v>131</v>
      </c>
    </row>
    <row r="70" spans="1:8" x14ac:dyDescent="0.2">
      <c r="A70" s="51"/>
      <c r="B70" s="51"/>
      <c r="C70" s="52" t="s">
        <v>137</v>
      </c>
      <c r="D70" s="51"/>
      <c r="E70" s="51"/>
      <c r="F70" s="56"/>
      <c r="G70" s="56"/>
      <c r="H70" s="40" t="s">
        <v>131</v>
      </c>
    </row>
    <row r="71" spans="1:8" x14ac:dyDescent="0.2">
      <c r="A71" s="51"/>
      <c r="B71" s="51"/>
      <c r="C71" s="52" t="s">
        <v>130</v>
      </c>
      <c r="D71" s="51"/>
      <c r="E71" s="51" t="s">
        <v>131</v>
      </c>
      <c r="F71" s="57" t="s">
        <v>133</v>
      </c>
      <c r="G71" s="54">
        <v>0</v>
      </c>
      <c r="H71" s="40" t="s">
        <v>131</v>
      </c>
    </row>
    <row r="72" spans="1:8" x14ac:dyDescent="0.2">
      <c r="A72" s="51"/>
      <c r="B72" s="51"/>
      <c r="C72" s="55"/>
      <c r="D72" s="51"/>
      <c r="E72" s="51"/>
      <c r="F72" s="56"/>
      <c r="G72" s="56"/>
      <c r="H72" s="40" t="s">
        <v>131</v>
      </c>
    </row>
    <row r="73" spans="1:8" x14ac:dyDescent="0.2">
      <c r="A73" s="51"/>
      <c r="B73" s="51"/>
      <c r="C73" s="52" t="s">
        <v>138</v>
      </c>
      <c r="D73" s="51"/>
      <c r="E73" s="51"/>
      <c r="F73" s="53">
        <v>650377.01946320001</v>
      </c>
      <c r="G73" s="54">
        <v>0.97211387999999999</v>
      </c>
      <c r="H73" s="40" t="s">
        <v>131</v>
      </c>
    </row>
    <row r="74" spans="1:8" x14ac:dyDescent="0.2">
      <c r="A74" s="51"/>
      <c r="B74" s="51"/>
      <c r="C74" s="55"/>
      <c r="D74" s="51"/>
      <c r="E74" s="51"/>
      <c r="F74" s="56"/>
      <c r="G74" s="56"/>
      <c r="H74" s="40" t="s">
        <v>131</v>
      </c>
    </row>
    <row r="75" spans="1:8" x14ac:dyDescent="0.2">
      <c r="A75" s="51"/>
      <c r="B75" s="51"/>
      <c r="C75" s="52" t="s">
        <v>139</v>
      </c>
      <c r="D75" s="51"/>
      <c r="E75" s="51"/>
      <c r="F75" s="56"/>
      <c r="G75" s="56"/>
      <c r="H75" s="40" t="s">
        <v>131</v>
      </c>
    </row>
    <row r="76" spans="1:8" x14ac:dyDescent="0.2">
      <c r="A76" s="51"/>
      <c r="B76" s="51"/>
      <c r="C76" s="52" t="s">
        <v>10</v>
      </c>
      <c r="D76" s="51"/>
      <c r="E76" s="51"/>
      <c r="F76" s="56"/>
      <c r="G76" s="56"/>
      <c r="H76" s="40" t="s">
        <v>131</v>
      </c>
    </row>
    <row r="77" spans="1:8" x14ac:dyDescent="0.2">
      <c r="A77" s="51"/>
      <c r="B77" s="51"/>
      <c r="C77" s="52" t="s">
        <v>130</v>
      </c>
      <c r="D77" s="51"/>
      <c r="E77" s="51" t="s">
        <v>131</v>
      </c>
      <c r="F77" s="57" t="s">
        <v>133</v>
      </c>
      <c r="G77" s="54">
        <v>0</v>
      </c>
      <c r="H77" s="40" t="s">
        <v>131</v>
      </c>
    </row>
    <row r="78" spans="1:8" x14ac:dyDescent="0.2">
      <c r="A78" s="51"/>
      <c r="B78" s="51"/>
      <c r="C78" s="55"/>
      <c r="D78" s="51"/>
      <c r="E78" s="51"/>
      <c r="F78" s="56"/>
      <c r="G78" s="56"/>
      <c r="H78" s="40" t="s">
        <v>131</v>
      </c>
    </row>
    <row r="79" spans="1:8" x14ac:dyDescent="0.2">
      <c r="A79" s="51"/>
      <c r="B79" s="51"/>
      <c r="C79" s="52" t="s">
        <v>140</v>
      </c>
      <c r="D79" s="51"/>
      <c r="E79" s="51"/>
      <c r="F79" s="51"/>
      <c r="G79" s="51"/>
      <c r="H79" s="40" t="s">
        <v>131</v>
      </c>
    </row>
    <row r="80" spans="1:8" x14ac:dyDescent="0.2">
      <c r="A80" s="51"/>
      <c r="B80" s="51"/>
      <c r="C80" s="52" t="s">
        <v>130</v>
      </c>
      <c r="D80" s="51"/>
      <c r="E80" s="51" t="s">
        <v>131</v>
      </c>
      <c r="F80" s="57" t="s">
        <v>133</v>
      </c>
      <c r="G80" s="54">
        <v>0</v>
      </c>
      <c r="H80" s="40" t="s">
        <v>131</v>
      </c>
    </row>
    <row r="81" spans="1:8" x14ac:dyDescent="0.2">
      <c r="A81" s="51"/>
      <c r="B81" s="51"/>
      <c r="C81" s="55"/>
      <c r="D81" s="51"/>
      <c r="E81" s="51"/>
      <c r="F81" s="56"/>
      <c r="G81" s="56"/>
      <c r="H81" s="40" t="s">
        <v>131</v>
      </c>
    </row>
    <row r="82" spans="1:8" x14ac:dyDescent="0.2">
      <c r="A82" s="51"/>
      <c r="B82" s="51"/>
      <c r="C82" s="52" t="s">
        <v>141</v>
      </c>
      <c r="D82" s="51"/>
      <c r="E82" s="51"/>
      <c r="F82" s="51"/>
      <c r="G82" s="51"/>
      <c r="H82" s="40" t="s">
        <v>131</v>
      </c>
    </row>
    <row r="83" spans="1:8" x14ac:dyDescent="0.2">
      <c r="A83" s="51"/>
      <c r="B83" s="51"/>
      <c r="C83" s="52" t="s">
        <v>130</v>
      </c>
      <c r="D83" s="51"/>
      <c r="E83" s="51" t="s">
        <v>131</v>
      </c>
      <c r="F83" s="57" t="s">
        <v>133</v>
      </c>
      <c r="G83" s="54">
        <v>0</v>
      </c>
      <c r="H83" s="40" t="s">
        <v>131</v>
      </c>
    </row>
    <row r="84" spans="1:8" x14ac:dyDescent="0.2">
      <c r="A84" s="51"/>
      <c r="B84" s="51"/>
      <c r="C84" s="55"/>
      <c r="D84" s="51"/>
      <c r="E84" s="51"/>
      <c r="F84" s="56"/>
      <c r="G84" s="56"/>
      <c r="H84" s="40" t="s">
        <v>131</v>
      </c>
    </row>
    <row r="85" spans="1:8" x14ac:dyDescent="0.2">
      <c r="A85" s="51"/>
      <c r="B85" s="51"/>
      <c r="C85" s="52" t="s">
        <v>142</v>
      </c>
      <c r="D85" s="51"/>
      <c r="E85" s="51"/>
      <c r="F85" s="56"/>
      <c r="G85" s="56"/>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143</v>
      </c>
      <c r="D88" s="51"/>
      <c r="E88" s="51"/>
      <c r="F88" s="53">
        <v>0</v>
      </c>
      <c r="G88" s="54">
        <v>0</v>
      </c>
      <c r="H88" s="40" t="s">
        <v>131</v>
      </c>
    </row>
    <row r="89" spans="1:8" x14ac:dyDescent="0.2">
      <c r="A89" s="51"/>
      <c r="B89" s="51"/>
      <c r="C89" s="55"/>
      <c r="D89" s="51"/>
      <c r="E89" s="51"/>
      <c r="F89" s="56"/>
      <c r="G89" s="56"/>
      <c r="H89" s="40" t="s">
        <v>131</v>
      </c>
    </row>
    <row r="90" spans="1:8" x14ac:dyDescent="0.2">
      <c r="A90" s="51"/>
      <c r="B90" s="51"/>
      <c r="C90" s="52" t="s">
        <v>144</v>
      </c>
      <c r="D90" s="51"/>
      <c r="E90" s="51"/>
      <c r="F90" s="56"/>
      <c r="G90" s="56"/>
      <c r="H90" s="40" t="s">
        <v>131</v>
      </c>
    </row>
    <row r="91" spans="1:8" x14ac:dyDescent="0.2">
      <c r="A91" s="51"/>
      <c r="B91" s="51"/>
      <c r="C91" s="52" t="s">
        <v>145</v>
      </c>
      <c r="D91" s="51"/>
      <c r="E91" s="51"/>
      <c r="F91" s="56"/>
      <c r="G91" s="56"/>
      <c r="H91" s="40" t="s">
        <v>131</v>
      </c>
    </row>
    <row r="92" spans="1:8" x14ac:dyDescent="0.2">
      <c r="A92" s="51"/>
      <c r="B92" s="51"/>
      <c r="C92" s="52" t="s">
        <v>130</v>
      </c>
      <c r="D92" s="51"/>
      <c r="E92" s="51" t="s">
        <v>131</v>
      </c>
      <c r="F92" s="57" t="s">
        <v>133</v>
      </c>
      <c r="G92" s="54">
        <v>0</v>
      </c>
      <c r="H92" s="40" t="s">
        <v>131</v>
      </c>
    </row>
    <row r="93" spans="1:8" x14ac:dyDescent="0.2">
      <c r="A93" s="51"/>
      <c r="B93" s="51"/>
      <c r="C93" s="55"/>
      <c r="D93" s="51"/>
      <c r="E93" s="51"/>
      <c r="F93" s="56"/>
      <c r="G93" s="56"/>
      <c r="H93" s="40" t="s">
        <v>131</v>
      </c>
    </row>
    <row r="94" spans="1:8" x14ac:dyDescent="0.2">
      <c r="A94" s="51"/>
      <c r="B94" s="51"/>
      <c r="C94" s="52" t="s">
        <v>146</v>
      </c>
      <c r="D94" s="51"/>
      <c r="E94" s="51"/>
      <c r="F94" s="56"/>
      <c r="G94" s="56"/>
      <c r="H94" s="40" t="s">
        <v>131</v>
      </c>
    </row>
    <row r="95" spans="1:8" x14ac:dyDescent="0.2">
      <c r="A95" s="51"/>
      <c r="B95" s="51"/>
      <c r="C95" s="52" t="s">
        <v>130</v>
      </c>
      <c r="D95" s="51"/>
      <c r="E95" s="51" t="s">
        <v>131</v>
      </c>
      <c r="F95" s="57" t="s">
        <v>133</v>
      </c>
      <c r="G95" s="54">
        <v>0</v>
      </c>
      <c r="H95" s="40" t="s">
        <v>131</v>
      </c>
    </row>
    <row r="96" spans="1:8" x14ac:dyDescent="0.2">
      <c r="A96" s="51"/>
      <c r="B96" s="51"/>
      <c r="C96" s="55"/>
      <c r="D96" s="51"/>
      <c r="E96" s="51"/>
      <c r="F96" s="56"/>
      <c r="G96" s="56"/>
      <c r="H96" s="40" t="s">
        <v>131</v>
      </c>
    </row>
    <row r="97" spans="1:8" x14ac:dyDescent="0.2">
      <c r="A97" s="51"/>
      <c r="B97" s="51"/>
      <c r="C97" s="52" t="s">
        <v>147</v>
      </c>
      <c r="D97" s="51"/>
      <c r="E97" s="51"/>
      <c r="F97" s="56"/>
      <c r="G97" s="56"/>
      <c r="H97" s="40" t="s">
        <v>131</v>
      </c>
    </row>
    <row r="98" spans="1:8" x14ac:dyDescent="0.2">
      <c r="A98" s="51"/>
      <c r="B98" s="51"/>
      <c r="C98" s="52" t="s">
        <v>130</v>
      </c>
      <c r="D98" s="51"/>
      <c r="E98" s="51" t="s">
        <v>131</v>
      </c>
      <c r="F98" s="57" t="s">
        <v>133</v>
      </c>
      <c r="G98" s="54">
        <v>0</v>
      </c>
      <c r="H98" s="40" t="s">
        <v>131</v>
      </c>
    </row>
    <row r="99" spans="1:8" x14ac:dyDescent="0.2">
      <c r="A99" s="51"/>
      <c r="B99" s="51"/>
      <c r="C99" s="55"/>
      <c r="D99" s="51"/>
      <c r="E99" s="51"/>
      <c r="F99" s="56"/>
      <c r="G99" s="56"/>
      <c r="H99" s="40" t="s">
        <v>131</v>
      </c>
    </row>
    <row r="100" spans="1:8" x14ac:dyDescent="0.2">
      <c r="A100" s="51"/>
      <c r="B100" s="51"/>
      <c r="C100" s="52" t="s">
        <v>148</v>
      </c>
      <c r="D100" s="51"/>
      <c r="E100" s="51"/>
      <c r="F100" s="56"/>
      <c r="G100" s="56"/>
      <c r="H100" s="40" t="s">
        <v>131</v>
      </c>
    </row>
    <row r="101" spans="1:8" x14ac:dyDescent="0.2">
      <c r="A101" s="46">
        <v>1</v>
      </c>
      <c r="B101" s="47"/>
      <c r="C101" s="47" t="s">
        <v>149</v>
      </c>
      <c r="D101" s="47"/>
      <c r="E101" s="58"/>
      <c r="F101" s="49">
        <v>13327.016768948</v>
      </c>
      <c r="G101" s="50">
        <v>1.9919800000000001E-2</v>
      </c>
      <c r="H101" s="40">
        <v>5.32</v>
      </c>
    </row>
    <row r="102" spans="1:8" x14ac:dyDescent="0.2">
      <c r="A102" s="51"/>
      <c r="B102" s="51"/>
      <c r="C102" s="52" t="s">
        <v>130</v>
      </c>
      <c r="D102" s="51"/>
      <c r="E102" s="51" t="s">
        <v>131</v>
      </c>
      <c r="F102" s="53">
        <v>13327.016768948</v>
      </c>
      <c r="G102" s="54">
        <v>1.9919800000000001E-2</v>
      </c>
      <c r="H102" s="40" t="s">
        <v>131</v>
      </c>
    </row>
    <row r="103" spans="1:8" x14ac:dyDescent="0.2">
      <c r="A103" s="51"/>
      <c r="B103" s="51"/>
      <c r="C103" s="55"/>
      <c r="D103" s="51"/>
      <c r="E103" s="51"/>
      <c r="F103" s="56"/>
      <c r="G103" s="56"/>
      <c r="H103" s="40" t="s">
        <v>131</v>
      </c>
    </row>
    <row r="104" spans="1:8" x14ac:dyDescent="0.2">
      <c r="A104" s="51"/>
      <c r="B104" s="51"/>
      <c r="C104" s="52" t="s">
        <v>150</v>
      </c>
      <c r="D104" s="51"/>
      <c r="E104" s="51"/>
      <c r="F104" s="53">
        <v>13327.016768948</v>
      </c>
      <c r="G104" s="54">
        <v>1.9919800000000001E-2</v>
      </c>
      <c r="H104" s="40" t="s">
        <v>131</v>
      </c>
    </row>
    <row r="105" spans="1:8" x14ac:dyDescent="0.2">
      <c r="A105" s="51"/>
      <c r="B105" s="51"/>
      <c r="C105" s="56"/>
      <c r="D105" s="51"/>
      <c r="E105" s="51"/>
      <c r="F105" s="51"/>
      <c r="G105" s="51"/>
      <c r="H105" s="40" t="s">
        <v>131</v>
      </c>
    </row>
    <row r="106" spans="1:8" x14ac:dyDescent="0.2">
      <c r="A106" s="51"/>
      <c r="B106" s="51"/>
      <c r="C106" s="52" t="s">
        <v>151</v>
      </c>
      <c r="D106" s="51"/>
      <c r="E106" s="51"/>
      <c r="F106" s="51"/>
      <c r="G106" s="51"/>
      <c r="H106" s="40" t="s">
        <v>131</v>
      </c>
    </row>
    <row r="107" spans="1:8" x14ac:dyDescent="0.2">
      <c r="A107" s="51"/>
      <c r="B107" s="51"/>
      <c r="C107" s="52" t="s">
        <v>152</v>
      </c>
      <c r="D107" s="51"/>
      <c r="E107" s="51"/>
      <c r="F107" s="51"/>
      <c r="G107" s="51"/>
      <c r="H107" s="40" t="s">
        <v>131</v>
      </c>
    </row>
    <row r="108" spans="1:8" x14ac:dyDescent="0.2">
      <c r="A108" s="51"/>
      <c r="B108" s="51"/>
      <c r="C108" s="52" t="s">
        <v>130</v>
      </c>
      <c r="D108" s="51"/>
      <c r="E108" s="51" t="s">
        <v>131</v>
      </c>
      <c r="F108" s="57" t="s">
        <v>133</v>
      </c>
      <c r="G108" s="54">
        <v>0</v>
      </c>
      <c r="H108" s="40" t="s">
        <v>131</v>
      </c>
    </row>
    <row r="109" spans="1:8" x14ac:dyDescent="0.2">
      <c r="A109" s="51"/>
      <c r="B109" s="51"/>
      <c r="C109" s="55"/>
      <c r="D109" s="51"/>
      <c r="E109" s="51"/>
      <c r="F109" s="56"/>
      <c r="G109" s="56"/>
      <c r="H109" s="40" t="s">
        <v>131</v>
      </c>
    </row>
    <row r="110" spans="1:8" x14ac:dyDescent="0.2">
      <c r="A110" s="51"/>
      <c r="B110" s="51"/>
      <c r="C110" s="52" t="s">
        <v>153</v>
      </c>
      <c r="D110" s="51"/>
      <c r="E110" s="51"/>
      <c r="F110" s="51"/>
      <c r="G110" s="51"/>
      <c r="H110" s="40" t="s">
        <v>131</v>
      </c>
    </row>
    <row r="111" spans="1:8" x14ac:dyDescent="0.2">
      <c r="A111" s="51"/>
      <c r="B111" s="51"/>
      <c r="C111" s="52" t="s">
        <v>154</v>
      </c>
      <c r="D111" s="51"/>
      <c r="E111" s="51"/>
      <c r="F111" s="51"/>
      <c r="G111" s="51"/>
      <c r="H111" s="40" t="s">
        <v>131</v>
      </c>
    </row>
    <row r="112" spans="1:8" x14ac:dyDescent="0.2">
      <c r="A112" s="51"/>
      <c r="B112" s="51"/>
      <c r="C112" s="52" t="s">
        <v>130</v>
      </c>
      <c r="D112" s="51"/>
      <c r="E112" s="51" t="s">
        <v>131</v>
      </c>
      <c r="F112" s="57" t="s">
        <v>133</v>
      </c>
      <c r="G112" s="54">
        <v>0</v>
      </c>
      <c r="H112" s="40" t="s">
        <v>131</v>
      </c>
    </row>
    <row r="113" spans="1:17" x14ac:dyDescent="0.2">
      <c r="A113" s="51"/>
      <c r="B113" s="51"/>
      <c r="C113" s="55"/>
      <c r="D113" s="51"/>
      <c r="E113" s="51"/>
      <c r="F113" s="56"/>
      <c r="G113" s="56"/>
      <c r="H113" s="40" t="s">
        <v>131</v>
      </c>
    </row>
    <row r="114" spans="1:17" x14ac:dyDescent="0.2">
      <c r="A114" s="51"/>
      <c r="B114" s="51"/>
      <c r="C114" s="52" t="s">
        <v>155</v>
      </c>
      <c r="D114" s="51"/>
      <c r="E114" s="51"/>
      <c r="F114" s="56"/>
      <c r="G114" s="56"/>
      <c r="H114" s="40" t="s">
        <v>131</v>
      </c>
    </row>
    <row r="115" spans="1:17" x14ac:dyDescent="0.2">
      <c r="A115" s="51"/>
      <c r="B115" s="51"/>
      <c r="C115" s="52" t="s">
        <v>130</v>
      </c>
      <c r="D115" s="51"/>
      <c r="E115" s="51" t="s">
        <v>131</v>
      </c>
      <c r="F115" s="57" t="s">
        <v>133</v>
      </c>
      <c r="G115" s="54">
        <v>0</v>
      </c>
      <c r="H115" s="40" t="s">
        <v>131</v>
      </c>
    </row>
    <row r="116" spans="1:17" x14ac:dyDescent="0.2">
      <c r="A116" s="51"/>
      <c r="B116" s="51"/>
      <c r="C116" s="55"/>
      <c r="D116" s="51"/>
      <c r="E116" s="51"/>
      <c r="F116" s="56"/>
      <c r="G116" s="56"/>
      <c r="H116" s="40" t="s">
        <v>131</v>
      </c>
    </row>
    <row r="117" spans="1:17" x14ac:dyDescent="0.2">
      <c r="A117" s="58"/>
      <c r="B117" s="47"/>
      <c r="C117" s="47" t="s">
        <v>156</v>
      </c>
      <c r="D117" s="47"/>
      <c r="E117" s="58"/>
      <c r="F117" s="49">
        <v>5329.7578188099997</v>
      </c>
      <c r="G117" s="50">
        <v>7.9663500000000005E-3</v>
      </c>
      <c r="H117" s="40" t="s">
        <v>131</v>
      </c>
    </row>
    <row r="118" spans="1:17" x14ac:dyDescent="0.2">
      <c r="A118" s="55"/>
      <c r="B118" s="55"/>
      <c r="C118" s="52" t="s">
        <v>157</v>
      </c>
      <c r="D118" s="56"/>
      <c r="E118" s="56"/>
      <c r="F118" s="53">
        <v>669033.79405095801</v>
      </c>
      <c r="G118" s="59">
        <v>1.00000003</v>
      </c>
      <c r="H118" s="40" t="s">
        <v>131</v>
      </c>
    </row>
    <row r="119" spans="1:17" x14ac:dyDescent="0.2">
      <c r="A119" s="60"/>
      <c r="B119" s="60"/>
      <c r="C119" s="61"/>
      <c r="D119" s="62"/>
      <c r="E119" s="62"/>
      <c r="F119" s="63"/>
      <c r="G119" s="64"/>
      <c r="H119" s="65"/>
    </row>
    <row r="120" spans="1:17" x14ac:dyDescent="0.2">
      <c r="A120" s="60"/>
      <c r="B120" s="259" t="s">
        <v>933</v>
      </c>
      <c r="C120" s="259"/>
      <c r="D120" s="259"/>
      <c r="E120" s="259"/>
      <c r="F120" s="259"/>
      <c r="G120" s="259"/>
      <c r="H120" s="259"/>
      <c r="J120" s="67"/>
    </row>
    <row r="121" spans="1:17" x14ac:dyDescent="0.2">
      <c r="A121" s="60"/>
      <c r="B121" s="259" t="s">
        <v>934</v>
      </c>
      <c r="C121" s="259"/>
      <c r="D121" s="259"/>
      <c r="E121" s="259"/>
      <c r="F121" s="259"/>
      <c r="G121" s="259"/>
      <c r="H121" s="259"/>
      <c r="J121" s="67"/>
    </row>
    <row r="122" spans="1:17" x14ac:dyDescent="0.2">
      <c r="A122" s="60"/>
      <c r="B122" s="259" t="s">
        <v>935</v>
      </c>
      <c r="C122" s="259"/>
      <c r="D122" s="259"/>
      <c r="E122" s="259"/>
      <c r="F122" s="259"/>
      <c r="G122" s="259"/>
      <c r="H122" s="259"/>
      <c r="J122" s="67"/>
    </row>
    <row r="123" spans="1:17" s="69" customFormat="1" ht="54" customHeight="1" x14ac:dyDescent="0.25">
      <c r="A123" s="68"/>
      <c r="B123" s="263" t="s">
        <v>936</v>
      </c>
      <c r="C123" s="263"/>
      <c r="D123" s="263"/>
      <c r="E123" s="263"/>
      <c r="F123" s="263"/>
      <c r="G123" s="263"/>
      <c r="H123" s="263"/>
      <c r="I123"/>
      <c r="J123" s="67"/>
      <c r="K123"/>
      <c r="L123"/>
      <c r="M123"/>
      <c r="N123"/>
      <c r="O123"/>
      <c r="P123"/>
      <c r="Q123"/>
    </row>
    <row r="124" spans="1:17" x14ac:dyDescent="0.2">
      <c r="A124" s="60"/>
      <c r="B124" s="259" t="s">
        <v>937</v>
      </c>
      <c r="C124" s="259"/>
      <c r="D124" s="259"/>
      <c r="E124" s="259"/>
      <c r="F124" s="259"/>
      <c r="G124" s="259"/>
      <c r="H124" s="259"/>
      <c r="J124" s="67"/>
    </row>
    <row r="125" spans="1:17" x14ac:dyDescent="0.2">
      <c r="A125" s="60"/>
      <c r="B125" s="60"/>
      <c r="C125" s="60"/>
      <c r="D125" s="62"/>
      <c r="E125" s="62"/>
      <c r="F125" s="62"/>
      <c r="G125" s="62"/>
    </row>
    <row r="126" spans="1:17" x14ac:dyDescent="0.2">
      <c r="A126" s="60"/>
      <c r="B126" s="260" t="s">
        <v>158</v>
      </c>
      <c r="C126" s="261"/>
      <c r="D126" s="262"/>
      <c r="E126" s="70"/>
      <c r="F126" s="62"/>
      <c r="G126" s="62"/>
    </row>
    <row r="127" spans="1:17" x14ac:dyDescent="0.2">
      <c r="A127" s="60"/>
      <c r="B127" s="254" t="s">
        <v>159</v>
      </c>
      <c r="C127" s="255"/>
      <c r="D127" s="71" t="s">
        <v>160</v>
      </c>
      <c r="E127" s="70"/>
      <c r="F127" s="62"/>
      <c r="G127" s="62"/>
    </row>
    <row r="128" spans="1:17" x14ac:dyDescent="0.2">
      <c r="A128" s="60"/>
      <c r="B128" s="254" t="s">
        <v>939</v>
      </c>
      <c r="C128" s="255"/>
      <c r="D128" s="71" t="s">
        <v>160</v>
      </c>
      <c r="E128" s="70"/>
      <c r="F128" s="62"/>
      <c r="G128" s="62"/>
    </row>
    <row r="129" spans="1:10" x14ac:dyDescent="0.2">
      <c r="A129" s="60"/>
      <c r="B129" s="254" t="s">
        <v>161</v>
      </c>
      <c r="C129" s="255"/>
      <c r="D129" s="72" t="s">
        <v>131</v>
      </c>
      <c r="E129" s="70"/>
      <c r="F129" s="62"/>
      <c r="G129" s="62"/>
    </row>
    <row r="130" spans="1:10" x14ac:dyDescent="0.2">
      <c r="A130" s="73"/>
      <c r="B130" s="74" t="s">
        <v>131</v>
      </c>
      <c r="C130" s="74" t="s">
        <v>940</v>
      </c>
      <c r="D130" s="74" t="s">
        <v>162</v>
      </c>
      <c r="E130" s="73"/>
      <c r="F130" s="73"/>
      <c r="G130" s="73"/>
      <c r="H130" s="73"/>
      <c r="J130" s="67"/>
    </row>
    <row r="131" spans="1:10" x14ac:dyDescent="0.2">
      <c r="A131" s="73"/>
      <c r="B131" s="75" t="s">
        <v>163</v>
      </c>
      <c r="C131" s="76">
        <v>46142</v>
      </c>
      <c r="D131" s="76">
        <v>46173</v>
      </c>
      <c r="E131" s="73"/>
      <c r="F131" s="73"/>
      <c r="G131" s="73"/>
      <c r="J131" s="67"/>
    </row>
    <row r="132" spans="1:10" x14ac:dyDescent="0.2">
      <c r="A132" s="77"/>
      <c r="B132" s="78" t="s">
        <v>164</v>
      </c>
      <c r="C132" s="79">
        <v>94.737300000000005</v>
      </c>
      <c r="D132" s="79">
        <v>96.551900000000003</v>
      </c>
      <c r="E132" s="77"/>
      <c r="F132" s="80"/>
      <c r="G132" s="81"/>
    </row>
    <row r="133" spans="1:10" x14ac:dyDescent="0.2">
      <c r="A133" s="77"/>
      <c r="B133" s="78" t="s">
        <v>941</v>
      </c>
      <c r="C133" s="79">
        <v>32.6813</v>
      </c>
      <c r="D133" s="79">
        <v>33.307299999999998</v>
      </c>
      <c r="E133" s="77"/>
      <c r="F133" s="80"/>
      <c r="G133" s="81"/>
    </row>
    <row r="134" spans="1:10" x14ac:dyDescent="0.2">
      <c r="A134" s="77"/>
      <c r="B134" s="78" t="s">
        <v>165</v>
      </c>
      <c r="C134" s="79">
        <v>83.529300000000006</v>
      </c>
      <c r="D134" s="79">
        <v>85.054199999999994</v>
      </c>
      <c r="E134" s="77"/>
      <c r="F134" s="80"/>
      <c r="G134" s="81"/>
    </row>
    <row r="135" spans="1:10" x14ac:dyDescent="0.2">
      <c r="A135" s="77"/>
      <c r="B135" s="78" t="s">
        <v>942</v>
      </c>
      <c r="C135" s="79">
        <v>28.190799999999999</v>
      </c>
      <c r="D135" s="79">
        <v>28.705500000000001</v>
      </c>
      <c r="E135" s="77"/>
      <c r="F135" s="80"/>
      <c r="G135" s="81"/>
    </row>
    <row r="136" spans="1:10" x14ac:dyDescent="0.2">
      <c r="A136" s="77"/>
      <c r="B136" s="77"/>
      <c r="C136" s="77"/>
      <c r="D136" s="77"/>
      <c r="E136" s="77"/>
      <c r="F136" s="77"/>
      <c r="G136" s="77"/>
    </row>
    <row r="137" spans="1:10" x14ac:dyDescent="0.2">
      <c r="A137" s="73"/>
      <c r="B137" s="254" t="s">
        <v>943</v>
      </c>
      <c r="C137" s="255"/>
      <c r="D137" s="71" t="s">
        <v>160</v>
      </c>
      <c r="E137" s="73"/>
      <c r="F137" s="73"/>
      <c r="G137" s="73"/>
    </row>
    <row r="138" spans="1:10" x14ac:dyDescent="0.2">
      <c r="A138" s="73"/>
      <c r="B138" s="144"/>
      <c r="C138" s="144"/>
      <c r="D138" s="145"/>
      <c r="E138" s="73"/>
      <c r="F138" s="66"/>
      <c r="G138" s="85"/>
    </row>
    <row r="139" spans="1:10" x14ac:dyDescent="0.2">
      <c r="A139" s="73"/>
      <c r="B139" s="254" t="s">
        <v>167</v>
      </c>
      <c r="C139" s="255"/>
      <c r="D139" s="71" t="s">
        <v>160</v>
      </c>
      <c r="E139" s="83"/>
      <c r="F139" s="73"/>
      <c r="G139" s="73"/>
    </row>
    <row r="140" spans="1:10" x14ac:dyDescent="0.2">
      <c r="A140" s="73"/>
      <c r="B140" s="254" t="s">
        <v>168</v>
      </c>
      <c r="C140" s="255"/>
      <c r="D140" s="71" t="s">
        <v>160</v>
      </c>
      <c r="E140" s="83"/>
      <c r="F140" s="73"/>
      <c r="G140" s="73"/>
    </row>
    <row r="141" spans="1:10" x14ac:dyDescent="0.2">
      <c r="A141" s="73"/>
      <c r="B141" s="254" t="s">
        <v>169</v>
      </c>
      <c r="C141" s="255"/>
      <c r="D141" s="71" t="s">
        <v>160</v>
      </c>
      <c r="E141" s="83"/>
      <c r="F141" s="73"/>
      <c r="G141" s="73"/>
    </row>
    <row r="142" spans="1:10" x14ac:dyDescent="0.2">
      <c r="A142" s="73"/>
      <c r="B142" s="254" t="s">
        <v>170</v>
      </c>
      <c r="C142" s="255"/>
      <c r="D142" s="84">
        <v>1.0762974731443675</v>
      </c>
      <c r="E142" s="73"/>
      <c r="F142" s="66"/>
      <c r="G142" s="85"/>
    </row>
    <row r="144" spans="1:10" x14ac:dyDescent="0.2">
      <c r="B144" s="256" t="s">
        <v>944</v>
      </c>
      <c r="C144" s="256"/>
    </row>
    <row r="159" spans="2:4" x14ac:dyDescent="0.2">
      <c r="B159" s="86" t="s">
        <v>945</v>
      </c>
      <c r="C159" s="87"/>
      <c r="D159" s="86"/>
    </row>
    <row r="160" spans="2:4" x14ac:dyDescent="0.2">
      <c r="B160" s="86" t="s">
        <v>952</v>
      </c>
      <c r="D160" s="86"/>
    </row>
    <row r="163" spans="10:10" x14ac:dyDescent="0.2">
      <c r="J163" s="37"/>
    </row>
    <row r="175" spans="10:10" ht="12.75" customHeight="1" x14ac:dyDescent="0.2"/>
    <row r="176" spans="10:10" ht="12.75" customHeight="1" x14ac:dyDescent="0.2"/>
    <row r="177" customFormat="1" ht="12.75" customHeight="1" x14ac:dyDescent="0.2"/>
    <row r="178" customFormat="1" ht="12.75" customHeight="1" x14ac:dyDescent="0.2"/>
    <row r="179" customFormat="1" ht="12.75" customHeight="1" x14ac:dyDescent="0.2"/>
    <row r="180" customFormat="1" ht="12.75" customHeight="1" x14ac:dyDescent="0.2"/>
    <row r="181" customFormat="1" ht="12.75" customHeight="1" x14ac:dyDescent="0.2"/>
    <row r="182" customFormat="1" ht="12.75" customHeight="1" x14ac:dyDescent="0.2"/>
    <row r="193" customFormat="1" x14ac:dyDescent="0.2"/>
    <row r="194" customFormat="1" x14ac:dyDescent="0.2"/>
    <row r="195" customFormat="1" x14ac:dyDescent="0.2"/>
    <row r="196" customFormat="1" x14ac:dyDescent="0.2"/>
    <row r="197" customFormat="1" x14ac:dyDescent="0.2"/>
    <row r="198" customFormat="1" x14ac:dyDescent="0.2"/>
  </sheetData>
  <mergeCells count="18">
    <mergeCell ref="B126:D126"/>
    <mergeCell ref="B127:C127"/>
    <mergeCell ref="B139:C139"/>
    <mergeCell ref="B140:C140"/>
    <mergeCell ref="B144:C144"/>
    <mergeCell ref="B142:C142"/>
    <mergeCell ref="A1:H1"/>
    <mergeCell ref="A2:H2"/>
    <mergeCell ref="A3:H3"/>
    <mergeCell ref="B137:C137"/>
    <mergeCell ref="B141:C141"/>
    <mergeCell ref="B120:H120"/>
    <mergeCell ref="B121:H121"/>
    <mergeCell ref="B128:C128"/>
    <mergeCell ref="B129:C129"/>
    <mergeCell ref="B122:H122"/>
    <mergeCell ref="B123:H123"/>
    <mergeCell ref="B124:H124"/>
  </mergeCells>
  <hyperlinks>
    <hyperlink ref="I1" location="Index!B2" display="Index" xr:uid="{DC028CBC-8452-4C3B-8620-67A04CEC86B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20D7-4D33-4D31-B64D-16A53AA3B246}">
  <sheetPr>
    <outlinePr summaryBelow="0" summaryRight="0"/>
  </sheetPr>
  <dimension ref="A1:Q146"/>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346</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3207</v>
      </c>
      <c r="F7" s="49">
        <v>252.69556499999999</v>
      </c>
      <c r="G7" s="50">
        <v>7.4796360000000006E-2</v>
      </c>
      <c r="H7" s="40" t="s">
        <v>131</v>
      </c>
    </row>
    <row r="8" spans="1:9" x14ac:dyDescent="0.2">
      <c r="A8" s="46">
        <v>2</v>
      </c>
      <c r="B8" s="47" t="s">
        <v>347</v>
      </c>
      <c r="C8" s="47" t="s">
        <v>348</v>
      </c>
      <c r="D8" s="47" t="s">
        <v>83</v>
      </c>
      <c r="E8" s="48">
        <v>31964</v>
      </c>
      <c r="F8" s="49">
        <v>232.80979400000001</v>
      </c>
      <c r="G8" s="50">
        <v>6.8910289999999999E-2</v>
      </c>
      <c r="H8" s="40" t="s">
        <v>131</v>
      </c>
    </row>
    <row r="9" spans="1:9" x14ac:dyDescent="0.2">
      <c r="A9" s="46">
        <v>3</v>
      </c>
      <c r="B9" s="47" t="s">
        <v>216</v>
      </c>
      <c r="C9" s="47" t="s">
        <v>217</v>
      </c>
      <c r="D9" s="47" t="s">
        <v>177</v>
      </c>
      <c r="E9" s="48">
        <v>1151</v>
      </c>
      <c r="F9" s="49">
        <v>156.02956</v>
      </c>
      <c r="G9" s="50">
        <v>4.6183809999999999E-2</v>
      </c>
      <c r="H9" s="40" t="s">
        <v>131</v>
      </c>
    </row>
    <row r="10" spans="1:9" x14ac:dyDescent="0.2">
      <c r="A10" s="46">
        <v>4</v>
      </c>
      <c r="B10" s="47" t="s">
        <v>88</v>
      </c>
      <c r="C10" s="47" t="s">
        <v>89</v>
      </c>
      <c r="D10" s="47" t="s">
        <v>38</v>
      </c>
      <c r="E10" s="48">
        <v>18540</v>
      </c>
      <c r="F10" s="49">
        <v>146.44746000000001</v>
      </c>
      <c r="G10" s="50">
        <v>4.334756E-2</v>
      </c>
      <c r="H10" s="40" t="s">
        <v>131</v>
      </c>
    </row>
    <row r="11" spans="1:9" x14ac:dyDescent="0.2">
      <c r="A11" s="46">
        <v>5</v>
      </c>
      <c r="B11" s="47" t="s">
        <v>336</v>
      </c>
      <c r="C11" s="47" t="s">
        <v>337</v>
      </c>
      <c r="D11" s="47" t="s">
        <v>48</v>
      </c>
      <c r="E11" s="48">
        <v>268914</v>
      </c>
      <c r="F11" s="49">
        <v>146.2623246</v>
      </c>
      <c r="G11" s="50">
        <v>4.329276E-2</v>
      </c>
      <c r="H11" s="40" t="s">
        <v>131</v>
      </c>
    </row>
    <row r="12" spans="1:9" x14ac:dyDescent="0.2">
      <c r="A12" s="46">
        <v>6</v>
      </c>
      <c r="B12" s="47" t="s">
        <v>326</v>
      </c>
      <c r="C12" s="47" t="s">
        <v>327</v>
      </c>
      <c r="D12" s="47" t="s">
        <v>256</v>
      </c>
      <c r="E12" s="48">
        <v>9566</v>
      </c>
      <c r="F12" s="49">
        <v>139.95058</v>
      </c>
      <c r="G12" s="50">
        <v>4.1424530000000001E-2</v>
      </c>
      <c r="H12" s="40" t="s">
        <v>131</v>
      </c>
    </row>
    <row r="13" spans="1:9" x14ac:dyDescent="0.2">
      <c r="A13" s="46">
        <v>7</v>
      </c>
      <c r="B13" s="47" t="s">
        <v>324</v>
      </c>
      <c r="C13" s="47" t="s">
        <v>325</v>
      </c>
      <c r="D13" s="47" t="s">
        <v>174</v>
      </c>
      <c r="E13" s="48">
        <v>36720</v>
      </c>
      <c r="F13" s="49">
        <v>123.85656</v>
      </c>
      <c r="G13" s="50">
        <v>3.6660789999999999E-2</v>
      </c>
      <c r="H13" s="40" t="s">
        <v>131</v>
      </c>
    </row>
    <row r="14" spans="1:9" x14ac:dyDescent="0.2">
      <c r="A14" s="46">
        <v>8</v>
      </c>
      <c r="B14" s="47" t="s">
        <v>349</v>
      </c>
      <c r="C14" s="47" t="s">
        <v>350</v>
      </c>
      <c r="D14" s="47" t="s">
        <v>48</v>
      </c>
      <c r="E14" s="48">
        <v>33313</v>
      </c>
      <c r="F14" s="49">
        <v>117.5449205</v>
      </c>
      <c r="G14" s="50">
        <v>3.4792589999999998E-2</v>
      </c>
      <c r="H14" s="40" t="s">
        <v>131</v>
      </c>
    </row>
    <row r="15" spans="1:9" x14ac:dyDescent="0.2">
      <c r="A15" s="46">
        <v>9</v>
      </c>
      <c r="B15" s="47" t="s">
        <v>328</v>
      </c>
      <c r="C15" s="47" t="s">
        <v>329</v>
      </c>
      <c r="D15" s="47" t="s">
        <v>200</v>
      </c>
      <c r="E15" s="48">
        <v>14636</v>
      </c>
      <c r="F15" s="49">
        <v>109.250422</v>
      </c>
      <c r="G15" s="50">
        <v>3.233747E-2</v>
      </c>
      <c r="H15" s="40" t="s">
        <v>131</v>
      </c>
    </row>
    <row r="16" spans="1:9" x14ac:dyDescent="0.2">
      <c r="A16" s="46">
        <v>10</v>
      </c>
      <c r="B16" s="47" t="s">
        <v>351</v>
      </c>
      <c r="C16" s="47" t="s">
        <v>352</v>
      </c>
      <c r="D16" s="47" t="s">
        <v>205</v>
      </c>
      <c r="E16" s="48">
        <v>1748</v>
      </c>
      <c r="F16" s="49">
        <v>105.85888</v>
      </c>
      <c r="G16" s="50">
        <v>3.1333590000000001E-2</v>
      </c>
      <c r="H16" s="40" t="s">
        <v>131</v>
      </c>
    </row>
    <row r="17" spans="1:8" x14ac:dyDescent="0.2">
      <c r="A17" s="46">
        <v>11</v>
      </c>
      <c r="B17" s="47" t="s">
        <v>353</v>
      </c>
      <c r="C17" s="47" t="s">
        <v>354</v>
      </c>
      <c r="D17" s="47" t="s">
        <v>48</v>
      </c>
      <c r="E17" s="48">
        <v>149355</v>
      </c>
      <c r="F17" s="49">
        <v>104.8621455</v>
      </c>
      <c r="G17" s="50">
        <v>3.103856E-2</v>
      </c>
      <c r="H17" s="40" t="s">
        <v>131</v>
      </c>
    </row>
    <row r="18" spans="1:8" x14ac:dyDescent="0.2">
      <c r="A18" s="46">
        <v>12</v>
      </c>
      <c r="B18" s="47" t="s">
        <v>320</v>
      </c>
      <c r="C18" s="47" t="s">
        <v>321</v>
      </c>
      <c r="D18" s="47" t="s">
        <v>229</v>
      </c>
      <c r="E18" s="48">
        <v>41502</v>
      </c>
      <c r="F18" s="49">
        <v>103.99571160000001</v>
      </c>
      <c r="G18" s="50">
        <v>3.07821E-2</v>
      </c>
      <c r="H18" s="40" t="s">
        <v>131</v>
      </c>
    </row>
    <row r="19" spans="1:8" x14ac:dyDescent="0.2">
      <c r="A19" s="46">
        <v>13</v>
      </c>
      <c r="B19" s="47" t="s">
        <v>355</v>
      </c>
      <c r="C19" s="47" t="s">
        <v>356</v>
      </c>
      <c r="D19" s="47" t="s">
        <v>115</v>
      </c>
      <c r="E19" s="48">
        <v>6144</v>
      </c>
      <c r="F19" s="49">
        <v>92.387327999999997</v>
      </c>
      <c r="G19" s="50">
        <v>2.734609E-2</v>
      </c>
      <c r="H19" s="40" t="s">
        <v>131</v>
      </c>
    </row>
    <row r="20" spans="1:8" x14ac:dyDescent="0.2">
      <c r="A20" s="46">
        <v>14</v>
      </c>
      <c r="B20" s="47" t="s">
        <v>357</v>
      </c>
      <c r="C20" s="47" t="s">
        <v>358</v>
      </c>
      <c r="D20" s="47" t="s">
        <v>222</v>
      </c>
      <c r="E20" s="48">
        <v>44850</v>
      </c>
      <c r="F20" s="49">
        <v>81.156075000000001</v>
      </c>
      <c r="G20" s="50">
        <v>2.4021710000000002E-2</v>
      </c>
      <c r="H20" s="40" t="s">
        <v>131</v>
      </c>
    </row>
    <row r="21" spans="1:8" x14ac:dyDescent="0.2">
      <c r="A21" s="46">
        <v>15</v>
      </c>
      <c r="B21" s="47" t="s">
        <v>359</v>
      </c>
      <c r="C21" s="47" t="s">
        <v>360</v>
      </c>
      <c r="D21" s="47" t="s">
        <v>115</v>
      </c>
      <c r="E21" s="48">
        <v>43192</v>
      </c>
      <c r="F21" s="49">
        <v>80.151394400000001</v>
      </c>
      <c r="G21" s="50">
        <v>2.3724329999999998E-2</v>
      </c>
      <c r="H21" s="40" t="s">
        <v>131</v>
      </c>
    </row>
    <row r="22" spans="1:8" x14ac:dyDescent="0.2">
      <c r="A22" s="46">
        <v>16</v>
      </c>
      <c r="B22" s="47" t="s">
        <v>361</v>
      </c>
      <c r="C22" s="47" t="s">
        <v>362</v>
      </c>
      <c r="D22" s="47" t="s">
        <v>363</v>
      </c>
      <c r="E22" s="48">
        <v>19755</v>
      </c>
      <c r="F22" s="49">
        <v>79.573139999999995</v>
      </c>
      <c r="G22" s="50">
        <v>2.3553169999999998E-2</v>
      </c>
      <c r="H22" s="40" t="s">
        <v>131</v>
      </c>
    </row>
    <row r="23" spans="1:8" x14ac:dyDescent="0.2">
      <c r="A23" s="46">
        <v>17</v>
      </c>
      <c r="B23" s="47" t="s">
        <v>364</v>
      </c>
      <c r="C23" s="47" t="s">
        <v>365</v>
      </c>
      <c r="D23" s="47" t="s">
        <v>177</v>
      </c>
      <c r="E23" s="48">
        <v>9319</v>
      </c>
      <c r="F23" s="49">
        <v>77.3150835</v>
      </c>
      <c r="G23" s="50">
        <v>2.28848E-2</v>
      </c>
      <c r="H23" s="40" t="s">
        <v>131</v>
      </c>
    </row>
    <row r="24" spans="1:8" x14ac:dyDescent="0.2">
      <c r="A24" s="46">
        <v>18</v>
      </c>
      <c r="B24" s="47" t="s">
        <v>366</v>
      </c>
      <c r="C24" s="47" t="s">
        <v>367</v>
      </c>
      <c r="D24" s="47" t="s">
        <v>205</v>
      </c>
      <c r="E24" s="48">
        <v>3445</v>
      </c>
      <c r="F24" s="49">
        <v>74.666929999999994</v>
      </c>
      <c r="G24" s="50">
        <v>2.2100959999999999E-2</v>
      </c>
      <c r="H24" s="40" t="s">
        <v>131</v>
      </c>
    </row>
    <row r="25" spans="1:8" x14ac:dyDescent="0.2">
      <c r="A25" s="46">
        <v>19</v>
      </c>
      <c r="B25" s="47" t="s">
        <v>368</v>
      </c>
      <c r="C25" s="47" t="s">
        <v>369</v>
      </c>
      <c r="D25" s="47" t="s">
        <v>38</v>
      </c>
      <c r="E25" s="48">
        <v>9561</v>
      </c>
      <c r="F25" s="49">
        <v>70.751400000000004</v>
      </c>
      <c r="G25" s="50">
        <v>2.0941990000000001E-2</v>
      </c>
      <c r="H25" s="40" t="s">
        <v>131</v>
      </c>
    </row>
    <row r="26" spans="1:8" x14ac:dyDescent="0.2">
      <c r="A26" s="46">
        <v>20</v>
      </c>
      <c r="B26" s="47" t="s">
        <v>77</v>
      </c>
      <c r="C26" s="47" t="s">
        <v>78</v>
      </c>
      <c r="D26" s="47" t="s">
        <v>25</v>
      </c>
      <c r="E26" s="48">
        <v>1334</v>
      </c>
      <c r="F26" s="49">
        <v>68.981139999999996</v>
      </c>
      <c r="G26" s="50">
        <v>2.0417999999999999E-2</v>
      </c>
      <c r="H26" s="40" t="s">
        <v>131</v>
      </c>
    </row>
    <row r="27" spans="1:8" x14ac:dyDescent="0.2">
      <c r="A27" s="46">
        <v>21</v>
      </c>
      <c r="B27" s="47" t="s">
        <v>370</v>
      </c>
      <c r="C27" s="47" t="s">
        <v>371</v>
      </c>
      <c r="D27" s="47" t="s">
        <v>372</v>
      </c>
      <c r="E27" s="48">
        <v>6861</v>
      </c>
      <c r="F27" s="49">
        <v>66.043986000000004</v>
      </c>
      <c r="G27" s="50">
        <v>1.9548619999999999E-2</v>
      </c>
      <c r="H27" s="40" t="s">
        <v>131</v>
      </c>
    </row>
    <row r="28" spans="1:8" x14ac:dyDescent="0.2">
      <c r="A28" s="46">
        <v>22</v>
      </c>
      <c r="B28" s="47" t="s">
        <v>373</v>
      </c>
      <c r="C28" s="47" t="s">
        <v>374</v>
      </c>
      <c r="D28" s="47" t="s">
        <v>177</v>
      </c>
      <c r="E28" s="48">
        <v>5806</v>
      </c>
      <c r="F28" s="49">
        <v>59.830829999999999</v>
      </c>
      <c r="G28" s="50">
        <v>1.7709559999999999E-2</v>
      </c>
      <c r="H28" s="40" t="s">
        <v>131</v>
      </c>
    </row>
    <row r="29" spans="1:8" x14ac:dyDescent="0.2">
      <c r="A29" s="46">
        <v>23</v>
      </c>
      <c r="B29" s="47" t="s">
        <v>375</v>
      </c>
      <c r="C29" s="47" t="s">
        <v>376</v>
      </c>
      <c r="D29" s="47" t="s">
        <v>177</v>
      </c>
      <c r="E29" s="48">
        <v>3675</v>
      </c>
      <c r="F29" s="49">
        <v>58.138500000000001</v>
      </c>
      <c r="G29" s="50">
        <v>1.7208649999999999E-2</v>
      </c>
      <c r="H29" s="40" t="s">
        <v>131</v>
      </c>
    </row>
    <row r="30" spans="1:8" x14ac:dyDescent="0.2">
      <c r="A30" s="46">
        <v>24</v>
      </c>
      <c r="B30" s="47" t="s">
        <v>377</v>
      </c>
      <c r="C30" s="47" t="s">
        <v>378</v>
      </c>
      <c r="D30" s="47" t="s">
        <v>269</v>
      </c>
      <c r="E30" s="48">
        <v>3116</v>
      </c>
      <c r="F30" s="49">
        <v>57.898395999999998</v>
      </c>
      <c r="G30" s="50">
        <v>1.7137579999999999E-2</v>
      </c>
      <c r="H30" s="40" t="s">
        <v>131</v>
      </c>
    </row>
    <row r="31" spans="1:8" x14ac:dyDescent="0.2">
      <c r="A31" s="46">
        <v>25</v>
      </c>
      <c r="B31" s="47" t="s">
        <v>379</v>
      </c>
      <c r="C31" s="47" t="s">
        <v>380</v>
      </c>
      <c r="D31" s="47" t="s">
        <v>205</v>
      </c>
      <c r="E31" s="48">
        <v>5676</v>
      </c>
      <c r="F31" s="49">
        <v>57.662483999999999</v>
      </c>
      <c r="G31" s="50">
        <v>1.706775E-2</v>
      </c>
      <c r="H31" s="40" t="s">
        <v>131</v>
      </c>
    </row>
    <row r="32" spans="1:8" x14ac:dyDescent="0.2">
      <c r="A32" s="46">
        <v>26</v>
      </c>
      <c r="B32" s="47" t="s">
        <v>381</v>
      </c>
      <c r="C32" s="47" t="s">
        <v>382</v>
      </c>
      <c r="D32" s="47" t="s">
        <v>38</v>
      </c>
      <c r="E32" s="48">
        <v>12724</v>
      </c>
      <c r="F32" s="49">
        <v>51.735784000000002</v>
      </c>
      <c r="G32" s="50">
        <v>1.5313480000000001E-2</v>
      </c>
      <c r="H32" s="40" t="s">
        <v>131</v>
      </c>
    </row>
    <row r="33" spans="1:8" x14ac:dyDescent="0.2">
      <c r="A33" s="46">
        <v>27</v>
      </c>
      <c r="B33" s="47" t="s">
        <v>111</v>
      </c>
      <c r="C33" s="47" t="s">
        <v>112</v>
      </c>
      <c r="D33" s="47" t="s">
        <v>31</v>
      </c>
      <c r="E33" s="48">
        <v>8567</v>
      </c>
      <c r="F33" s="49">
        <v>43.691699999999997</v>
      </c>
      <c r="G33" s="50">
        <v>1.293248E-2</v>
      </c>
      <c r="H33" s="40" t="s">
        <v>131</v>
      </c>
    </row>
    <row r="34" spans="1:8" x14ac:dyDescent="0.2">
      <c r="A34" s="46">
        <v>28</v>
      </c>
      <c r="B34" s="47" t="s">
        <v>383</v>
      </c>
      <c r="C34" s="47" t="s">
        <v>384</v>
      </c>
      <c r="D34" s="47" t="s">
        <v>108</v>
      </c>
      <c r="E34" s="48">
        <v>6696</v>
      </c>
      <c r="F34" s="49">
        <v>43.681356000000001</v>
      </c>
      <c r="G34" s="50">
        <v>1.292942E-2</v>
      </c>
      <c r="H34" s="40" t="s">
        <v>131</v>
      </c>
    </row>
    <row r="35" spans="1:8" x14ac:dyDescent="0.2">
      <c r="A35" s="46">
        <v>29</v>
      </c>
      <c r="B35" s="47" t="s">
        <v>385</v>
      </c>
      <c r="C35" s="47" t="s">
        <v>386</v>
      </c>
      <c r="D35" s="47" t="s">
        <v>240</v>
      </c>
      <c r="E35" s="48">
        <v>11374</v>
      </c>
      <c r="F35" s="49">
        <v>43.147269000000001</v>
      </c>
      <c r="G35" s="50">
        <v>1.2771329999999999E-2</v>
      </c>
      <c r="H35" s="40" t="s">
        <v>131</v>
      </c>
    </row>
    <row r="36" spans="1:8" x14ac:dyDescent="0.2">
      <c r="A36" s="46">
        <v>30</v>
      </c>
      <c r="B36" s="47" t="s">
        <v>113</v>
      </c>
      <c r="C36" s="47" t="s">
        <v>114</v>
      </c>
      <c r="D36" s="47" t="s">
        <v>115</v>
      </c>
      <c r="E36" s="48">
        <v>538</v>
      </c>
      <c r="F36" s="49">
        <v>40.968699999999998</v>
      </c>
      <c r="G36" s="50">
        <v>1.212649E-2</v>
      </c>
      <c r="H36" s="40" t="s">
        <v>131</v>
      </c>
    </row>
    <row r="37" spans="1:8" x14ac:dyDescent="0.2">
      <c r="A37" s="46">
        <v>31</v>
      </c>
      <c r="B37" s="47" t="s">
        <v>387</v>
      </c>
      <c r="C37" s="47" t="s">
        <v>388</v>
      </c>
      <c r="D37" s="47" t="s">
        <v>38</v>
      </c>
      <c r="E37" s="48">
        <v>2916</v>
      </c>
      <c r="F37" s="49">
        <v>40.765680000000003</v>
      </c>
      <c r="G37" s="50">
        <v>1.20664E-2</v>
      </c>
      <c r="H37" s="40" t="s">
        <v>131</v>
      </c>
    </row>
    <row r="38" spans="1:8" x14ac:dyDescent="0.2">
      <c r="A38" s="46">
        <v>32</v>
      </c>
      <c r="B38" s="47" t="s">
        <v>389</v>
      </c>
      <c r="C38" s="47" t="s">
        <v>390</v>
      </c>
      <c r="D38" s="47" t="s">
        <v>115</v>
      </c>
      <c r="E38" s="48">
        <v>5239</v>
      </c>
      <c r="F38" s="49">
        <v>40.515806499999997</v>
      </c>
      <c r="G38" s="50">
        <v>1.199243E-2</v>
      </c>
      <c r="H38" s="40" t="s">
        <v>131</v>
      </c>
    </row>
    <row r="39" spans="1:8" x14ac:dyDescent="0.2">
      <c r="A39" s="46">
        <v>33</v>
      </c>
      <c r="B39" s="47" t="s">
        <v>285</v>
      </c>
      <c r="C39" s="47" t="s">
        <v>286</v>
      </c>
      <c r="D39" s="47" t="s">
        <v>38</v>
      </c>
      <c r="E39" s="48">
        <v>2184</v>
      </c>
      <c r="F39" s="49">
        <v>40.181232000000001</v>
      </c>
      <c r="G39" s="50">
        <v>1.18934E-2</v>
      </c>
      <c r="H39" s="40" t="s">
        <v>131</v>
      </c>
    </row>
    <row r="40" spans="1:8" x14ac:dyDescent="0.2">
      <c r="A40" s="46">
        <v>34</v>
      </c>
      <c r="B40" s="47" t="s">
        <v>391</v>
      </c>
      <c r="C40" s="47" t="s">
        <v>392</v>
      </c>
      <c r="D40" s="47" t="s">
        <v>222</v>
      </c>
      <c r="E40" s="48">
        <v>8151</v>
      </c>
      <c r="F40" s="49">
        <v>36.671348999999999</v>
      </c>
      <c r="G40" s="50">
        <v>1.08545E-2</v>
      </c>
      <c r="H40" s="40" t="s">
        <v>131</v>
      </c>
    </row>
    <row r="41" spans="1:8" x14ac:dyDescent="0.2">
      <c r="A41" s="46">
        <v>35</v>
      </c>
      <c r="B41" s="47" t="s">
        <v>393</v>
      </c>
      <c r="C41" s="47" t="s">
        <v>394</v>
      </c>
      <c r="D41" s="47" t="s">
        <v>200</v>
      </c>
      <c r="E41" s="48">
        <v>11397</v>
      </c>
      <c r="F41" s="49">
        <v>36.396319499999997</v>
      </c>
      <c r="G41" s="50">
        <v>1.0773090000000001E-2</v>
      </c>
      <c r="H41" s="40" t="s">
        <v>131</v>
      </c>
    </row>
    <row r="42" spans="1:8" x14ac:dyDescent="0.2">
      <c r="A42" s="46">
        <v>36</v>
      </c>
      <c r="B42" s="47" t="s">
        <v>395</v>
      </c>
      <c r="C42" s="47" t="s">
        <v>396</v>
      </c>
      <c r="D42" s="47" t="s">
        <v>177</v>
      </c>
      <c r="E42" s="48">
        <v>2521</v>
      </c>
      <c r="F42" s="49">
        <v>33.859551000000003</v>
      </c>
      <c r="G42" s="50">
        <v>1.002222E-2</v>
      </c>
      <c r="H42" s="40" t="s">
        <v>131</v>
      </c>
    </row>
    <row r="43" spans="1:8" x14ac:dyDescent="0.2">
      <c r="A43" s="46">
        <v>37</v>
      </c>
      <c r="B43" s="47" t="s">
        <v>397</v>
      </c>
      <c r="C43" s="47" t="s">
        <v>398</v>
      </c>
      <c r="D43" s="47" t="s">
        <v>256</v>
      </c>
      <c r="E43" s="48">
        <v>11897</v>
      </c>
      <c r="F43" s="49">
        <v>31.532998500000001</v>
      </c>
      <c r="G43" s="50">
        <v>9.3335799999999993E-3</v>
      </c>
      <c r="H43" s="40" t="s">
        <v>131</v>
      </c>
    </row>
    <row r="44" spans="1:8" x14ac:dyDescent="0.2">
      <c r="A44" s="46">
        <v>38</v>
      </c>
      <c r="B44" s="47" t="s">
        <v>399</v>
      </c>
      <c r="C44" s="47" t="s">
        <v>400</v>
      </c>
      <c r="D44" s="47" t="s">
        <v>401</v>
      </c>
      <c r="E44" s="48">
        <v>3092</v>
      </c>
      <c r="F44" s="49">
        <v>28.545344</v>
      </c>
      <c r="G44" s="50">
        <v>8.4492500000000002E-3</v>
      </c>
      <c r="H44" s="40" t="s">
        <v>131</v>
      </c>
    </row>
    <row r="45" spans="1:8" x14ac:dyDescent="0.2">
      <c r="A45" s="46">
        <v>39</v>
      </c>
      <c r="B45" s="47" t="s">
        <v>402</v>
      </c>
      <c r="C45" s="47" t="s">
        <v>403</v>
      </c>
      <c r="D45" s="47" t="s">
        <v>115</v>
      </c>
      <c r="E45" s="48">
        <v>4246</v>
      </c>
      <c r="F45" s="49">
        <v>28.182825000000001</v>
      </c>
      <c r="G45" s="50">
        <v>8.3419500000000008E-3</v>
      </c>
      <c r="H45" s="40" t="s">
        <v>131</v>
      </c>
    </row>
    <row r="46" spans="1:8" x14ac:dyDescent="0.2">
      <c r="A46" s="46">
        <v>40</v>
      </c>
      <c r="B46" s="47" t="s">
        <v>404</v>
      </c>
      <c r="C46" s="47" t="s">
        <v>405</v>
      </c>
      <c r="D46" s="47" t="s">
        <v>406</v>
      </c>
      <c r="E46" s="48">
        <v>3332</v>
      </c>
      <c r="F46" s="49">
        <v>25.169927999999999</v>
      </c>
      <c r="G46" s="50">
        <v>7.45015E-3</v>
      </c>
      <c r="H46" s="40" t="s">
        <v>131</v>
      </c>
    </row>
    <row r="47" spans="1:8" x14ac:dyDescent="0.2">
      <c r="A47" s="46">
        <v>41</v>
      </c>
      <c r="B47" s="47" t="s">
        <v>407</v>
      </c>
      <c r="C47" s="47" t="s">
        <v>408</v>
      </c>
      <c r="D47" s="47" t="s">
        <v>38</v>
      </c>
      <c r="E47" s="48">
        <v>471</v>
      </c>
      <c r="F47" s="49">
        <v>24.809925</v>
      </c>
      <c r="G47" s="50">
        <v>7.3435899999999997E-3</v>
      </c>
      <c r="H47" s="40" t="s">
        <v>131</v>
      </c>
    </row>
    <row r="48" spans="1:8" x14ac:dyDescent="0.2">
      <c r="A48" s="46">
        <v>42</v>
      </c>
      <c r="B48" s="47" t="s">
        <v>409</v>
      </c>
      <c r="C48" s="47" t="s">
        <v>410</v>
      </c>
      <c r="D48" s="47" t="s">
        <v>38</v>
      </c>
      <c r="E48" s="48">
        <v>2283</v>
      </c>
      <c r="F48" s="49">
        <v>23.493211500000001</v>
      </c>
      <c r="G48" s="50">
        <v>6.9538500000000001E-3</v>
      </c>
      <c r="H48" s="40" t="s">
        <v>131</v>
      </c>
    </row>
    <row r="49" spans="1:8" x14ac:dyDescent="0.2">
      <c r="A49" s="51"/>
      <c r="B49" s="51"/>
      <c r="C49" s="52" t="s">
        <v>130</v>
      </c>
      <c r="D49" s="51"/>
      <c r="E49" s="51" t="s">
        <v>131</v>
      </c>
      <c r="F49" s="53">
        <v>3277.4695891000001</v>
      </c>
      <c r="G49" s="54">
        <v>0.97011122999999999</v>
      </c>
      <c r="H49" s="40" t="s">
        <v>131</v>
      </c>
    </row>
    <row r="50" spans="1:8" x14ac:dyDescent="0.2">
      <c r="A50" s="51"/>
      <c r="B50" s="51"/>
      <c r="C50" s="55"/>
      <c r="D50" s="51"/>
      <c r="E50" s="51"/>
      <c r="F50" s="56"/>
      <c r="G50" s="56"/>
      <c r="H50" s="40" t="s">
        <v>131</v>
      </c>
    </row>
    <row r="51" spans="1:8" x14ac:dyDescent="0.2">
      <c r="A51" s="51"/>
      <c r="B51" s="51"/>
      <c r="C51" s="52" t="s">
        <v>132</v>
      </c>
      <c r="D51" s="51"/>
      <c r="E51" s="51"/>
      <c r="F51" s="51"/>
      <c r="G51" s="51"/>
      <c r="H51" s="40" t="s">
        <v>131</v>
      </c>
    </row>
    <row r="52" spans="1:8" x14ac:dyDescent="0.2">
      <c r="A52" s="51"/>
      <c r="B52" s="51"/>
      <c r="C52" s="52" t="s">
        <v>130</v>
      </c>
      <c r="D52" s="51"/>
      <c r="E52" s="51" t="s">
        <v>131</v>
      </c>
      <c r="F52" s="57" t="s">
        <v>133</v>
      </c>
      <c r="G52" s="54">
        <v>0</v>
      </c>
      <c r="H52" s="40" t="s">
        <v>131</v>
      </c>
    </row>
    <row r="53" spans="1:8" x14ac:dyDescent="0.2">
      <c r="A53" s="51"/>
      <c r="B53" s="51"/>
      <c r="C53" s="55"/>
      <c r="D53" s="51"/>
      <c r="E53" s="51"/>
      <c r="F53" s="56"/>
      <c r="G53" s="56"/>
      <c r="H53" s="40" t="s">
        <v>131</v>
      </c>
    </row>
    <row r="54" spans="1:8" x14ac:dyDescent="0.2">
      <c r="A54" s="51"/>
      <c r="B54" s="51"/>
      <c r="C54" s="52" t="s">
        <v>134</v>
      </c>
      <c r="D54" s="51"/>
      <c r="E54" s="51"/>
      <c r="F54" s="51"/>
      <c r="G54" s="51"/>
      <c r="H54" s="40" t="s">
        <v>131</v>
      </c>
    </row>
    <row r="55" spans="1:8" x14ac:dyDescent="0.2">
      <c r="A55" s="51"/>
      <c r="B55" s="51"/>
      <c r="C55" s="52" t="s">
        <v>130</v>
      </c>
      <c r="D55" s="51"/>
      <c r="E55" s="51" t="s">
        <v>131</v>
      </c>
      <c r="F55" s="57" t="s">
        <v>133</v>
      </c>
      <c r="G55" s="54">
        <v>0</v>
      </c>
      <c r="H55" s="40" t="s">
        <v>131</v>
      </c>
    </row>
    <row r="56" spans="1:8" x14ac:dyDescent="0.2">
      <c r="A56" s="51"/>
      <c r="B56" s="51"/>
      <c r="C56" s="55"/>
      <c r="D56" s="51"/>
      <c r="E56" s="51"/>
      <c r="F56" s="56"/>
      <c r="G56" s="56"/>
      <c r="H56" s="40" t="s">
        <v>131</v>
      </c>
    </row>
    <row r="57" spans="1:8" x14ac:dyDescent="0.2">
      <c r="A57" s="51"/>
      <c r="B57" s="51"/>
      <c r="C57" s="52" t="s">
        <v>135</v>
      </c>
      <c r="D57" s="51"/>
      <c r="E57" s="51"/>
      <c r="F57" s="51"/>
      <c r="G57" s="51"/>
      <c r="H57" s="40" t="s">
        <v>131</v>
      </c>
    </row>
    <row r="58" spans="1:8" x14ac:dyDescent="0.2">
      <c r="A58" s="51"/>
      <c r="B58" s="51"/>
      <c r="C58" s="52" t="s">
        <v>130</v>
      </c>
      <c r="D58" s="51"/>
      <c r="E58" s="51" t="s">
        <v>131</v>
      </c>
      <c r="F58" s="57" t="s">
        <v>133</v>
      </c>
      <c r="G58" s="54">
        <v>0</v>
      </c>
      <c r="H58" s="40" t="s">
        <v>131</v>
      </c>
    </row>
    <row r="59" spans="1:8" x14ac:dyDescent="0.2">
      <c r="A59" s="51"/>
      <c r="B59" s="51"/>
      <c r="C59" s="55"/>
      <c r="D59" s="51"/>
      <c r="E59" s="51"/>
      <c r="F59" s="56"/>
      <c r="G59" s="56"/>
      <c r="H59" s="40" t="s">
        <v>131</v>
      </c>
    </row>
    <row r="60" spans="1:8" x14ac:dyDescent="0.2">
      <c r="A60" s="51"/>
      <c r="B60" s="51"/>
      <c r="C60" s="52" t="s">
        <v>136</v>
      </c>
      <c r="D60" s="51"/>
      <c r="E60" s="51"/>
      <c r="F60" s="56"/>
      <c r="G60" s="56"/>
      <c r="H60" s="40" t="s">
        <v>131</v>
      </c>
    </row>
    <row r="61" spans="1:8" x14ac:dyDescent="0.2">
      <c r="A61" s="51"/>
      <c r="B61" s="51"/>
      <c r="C61" s="52" t="s">
        <v>130</v>
      </c>
      <c r="D61" s="51"/>
      <c r="E61" s="51" t="s">
        <v>131</v>
      </c>
      <c r="F61" s="57" t="s">
        <v>133</v>
      </c>
      <c r="G61" s="54">
        <v>0</v>
      </c>
      <c r="H61" s="40" t="s">
        <v>131</v>
      </c>
    </row>
    <row r="62" spans="1:8" x14ac:dyDescent="0.2">
      <c r="A62" s="51"/>
      <c r="B62" s="51"/>
      <c r="C62" s="55"/>
      <c r="D62" s="51"/>
      <c r="E62" s="51"/>
      <c r="F62" s="56"/>
      <c r="G62" s="56"/>
      <c r="H62" s="40" t="s">
        <v>131</v>
      </c>
    </row>
    <row r="63" spans="1:8" x14ac:dyDescent="0.2">
      <c r="A63" s="51"/>
      <c r="B63" s="51"/>
      <c r="C63" s="52" t="s">
        <v>137</v>
      </c>
      <c r="D63" s="51"/>
      <c r="E63" s="51"/>
      <c r="F63" s="56"/>
      <c r="G63" s="56"/>
      <c r="H63" s="40" t="s">
        <v>131</v>
      </c>
    </row>
    <row r="64" spans="1:8" x14ac:dyDescent="0.2">
      <c r="A64" s="51"/>
      <c r="B64" s="51"/>
      <c r="C64" s="52" t="s">
        <v>130</v>
      </c>
      <c r="D64" s="51"/>
      <c r="E64" s="51" t="s">
        <v>131</v>
      </c>
      <c r="F64" s="57" t="s">
        <v>133</v>
      </c>
      <c r="G64" s="54">
        <v>0</v>
      </c>
      <c r="H64" s="40" t="s">
        <v>131</v>
      </c>
    </row>
    <row r="65" spans="1:8" x14ac:dyDescent="0.2">
      <c r="A65" s="51"/>
      <c r="B65" s="51"/>
      <c r="C65" s="55"/>
      <c r="D65" s="51"/>
      <c r="E65" s="51"/>
      <c r="F65" s="56"/>
      <c r="G65" s="56"/>
      <c r="H65" s="40" t="s">
        <v>131</v>
      </c>
    </row>
    <row r="66" spans="1:8" x14ac:dyDescent="0.2">
      <c r="A66" s="51"/>
      <c r="B66" s="51"/>
      <c r="C66" s="52" t="s">
        <v>138</v>
      </c>
      <c r="D66" s="51"/>
      <c r="E66" s="51"/>
      <c r="F66" s="53">
        <v>3277.4695891000001</v>
      </c>
      <c r="G66" s="54">
        <v>0.97011122999999999</v>
      </c>
      <c r="H66" s="40" t="s">
        <v>131</v>
      </c>
    </row>
    <row r="67" spans="1:8" x14ac:dyDescent="0.2">
      <c r="A67" s="51"/>
      <c r="B67" s="51"/>
      <c r="C67" s="55"/>
      <c r="D67" s="51"/>
      <c r="E67" s="51"/>
      <c r="F67" s="56"/>
      <c r="G67" s="56"/>
      <c r="H67" s="40" t="s">
        <v>131</v>
      </c>
    </row>
    <row r="68" spans="1:8" x14ac:dyDescent="0.2">
      <c r="A68" s="51"/>
      <c r="B68" s="51"/>
      <c r="C68" s="52" t="s">
        <v>139</v>
      </c>
      <c r="D68" s="51"/>
      <c r="E68" s="51"/>
      <c r="F68" s="56"/>
      <c r="G68" s="56"/>
      <c r="H68" s="40" t="s">
        <v>131</v>
      </c>
    </row>
    <row r="69" spans="1:8" x14ac:dyDescent="0.2">
      <c r="A69" s="51"/>
      <c r="B69" s="51"/>
      <c r="C69" s="52" t="s">
        <v>10</v>
      </c>
      <c r="D69" s="51"/>
      <c r="E69" s="51"/>
      <c r="F69" s="56"/>
      <c r="G69" s="56"/>
      <c r="H69" s="40" t="s">
        <v>131</v>
      </c>
    </row>
    <row r="70" spans="1:8" x14ac:dyDescent="0.2">
      <c r="A70" s="51"/>
      <c r="B70" s="51"/>
      <c r="C70" s="52" t="s">
        <v>130</v>
      </c>
      <c r="D70" s="51"/>
      <c r="E70" s="51" t="s">
        <v>131</v>
      </c>
      <c r="F70" s="57" t="s">
        <v>133</v>
      </c>
      <c r="G70" s="54">
        <v>0</v>
      </c>
      <c r="H70" s="40" t="s">
        <v>131</v>
      </c>
    </row>
    <row r="71" spans="1:8" x14ac:dyDescent="0.2">
      <c r="A71" s="51"/>
      <c r="B71" s="51"/>
      <c r="C71" s="55"/>
      <c r="D71" s="51"/>
      <c r="E71" s="51"/>
      <c r="F71" s="56"/>
      <c r="G71" s="56"/>
      <c r="H71" s="40" t="s">
        <v>131</v>
      </c>
    </row>
    <row r="72" spans="1:8" x14ac:dyDescent="0.2">
      <c r="A72" s="51"/>
      <c r="B72" s="51"/>
      <c r="C72" s="52" t="s">
        <v>140</v>
      </c>
      <c r="D72" s="51"/>
      <c r="E72" s="51"/>
      <c r="F72" s="51"/>
      <c r="G72" s="51"/>
      <c r="H72" s="40" t="s">
        <v>131</v>
      </c>
    </row>
    <row r="73" spans="1:8" x14ac:dyDescent="0.2">
      <c r="A73" s="51"/>
      <c r="B73" s="51"/>
      <c r="C73" s="52" t="s">
        <v>130</v>
      </c>
      <c r="D73" s="51"/>
      <c r="E73" s="51" t="s">
        <v>131</v>
      </c>
      <c r="F73" s="57" t="s">
        <v>133</v>
      </c>
      <c r="G73" s="54">
        <v>0</v>
      </c>
      <c r="H73" s="40" t="s">
        <v>131</v>
      </c>
    </row>
    <row r="74" spans="1:8" x14ac:dyDescent="0.2">
      <c r="A74" s="51"/>
      <c r="B74" s="51"/>
      <c r="C74" s="55"/>
      <c r="D74" s="51"/>
      <c r="E74" s="51"/>
      <c r="F74" s="56"/>
      <c r="G74" s="56"/>
      <c r="H74" s="40" t="s">
        <v>131</v>
      </c>
    </row>
    <row r="75" spans="1:8" x14ac:dyDescent="0.2">
      <c r="A75" s="51"/>
      <c r="B75" s="51"/>
      <c r="C75" s="52" t="s">
        <v>141</v>
      </c>
      <c r="D75" s="51"/>
      <c r="E75" s="51"/>
      <c r="F75" s="51"/>
      <c r="G75" s="51"/>
      <c r="H75" s="40" t="s">
        <v>131</v>
      </c>
    </row>
    <row r="76" spans="1:8" x14ac:dyDescent="0.2">
      <c r="A76" s="51"/>
      <c r="B76" s="51"/>
      <c r="C76" s="52" t="s">
        <v>130</v>
      </c>
      <c r="D76" s="51"/>
      <c r="E76" s="51" t="s">
        <v>131</v>
      </c>
      <c r="F76" s="57" t="s">
        <v>133</v>
      </c>
      <c r="G76" s="54">
        <v>0</v>
      </c>
      <c r="H76" s="40" t="s">
        <v>131</v>
      </c>
    </row>
    <row r="77" spans="1:8" x14ac:dyDescent="0.2">
      <c r="A77" s="51"/>
      <c r="B77" s="51"/>
      <c r="C77" s="55"/>
      <c r="D77" s="51"/>
      <c r="E77" s="51"/>
      <c r="F77" s="56"/>
      <c r="G77" s="56"/>
      <c r="H77" s="40" t="s">
        <v>131</v>
      </c>
    </row>
    <row r="78" spans="1:8" x14ac:dyDescent="0.2">
      <c r="A78" s="51"/>
      <c r="B78" s="51"/>
      <c r="C78" s="52" t="s">
        <v>142</v>
      </c>
      <c r="D78" s="51"/>
      <c r="E78" s="51"/>
      <c r="F78" s="56"/>
      <c r="G78" s="56"/>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8" x14ac:dyDescent="0.2">
      <c r="A81" s="51"/>
      <c r="B81" s="51"/>
      <c r="C81" s="52" t="s">
        <v>143</v>
      </c>
      <c r="D81" s="51"/>
      <c r="E81" s="51"/>
      <c r="F81" s="53">
        <v>0</v>
      </c>
      <c r="G81" s="54">
        <v>0</v>
      </c>
      <c r="H81" s="40" t="s">
        <v>131</v>
      </c>
    </row>
    <row r="82" spans="1:8" x14ac:dyDescent="0.2">
      <c r="A82" s="51"/>
      <c r="B82" s="51"/>
      <c r="C82" s="55"/>
      <c r="D82" s="51"/>
      <c r="E82" s="51"/>
      <c r="F82" s="56"/>
      <c r="G82" s="56"/>
      <c r="H82" s="40" t="s">
        <v>131</v>
      </c>
    </row>
    <row r="83" spans="1:8" x14ac:dyDescent="0.2">
      <c r="A83" s="51"/>
      <c r="B83" s="51"/>
      <c r="C83" s="52" t="s">
        <v>144</v>
      </c>
      <c r="D83" s="51"/>
      <c r="E83" s="51"/>
      <c r="F83" s="56"/>
      <c r="G83" s="56"/>
      <c r="H83" s="40" t="s">
        <v>131</v>
      </c>
    </row>
    <row r="84" spans="1:8" x14ac:dyDescent="0.2">
      <c r="A84" s="51"/>
      <c r="B84" s="51"/>
      <c r="C84" s="52" t="s">
        <v>145</v>
      </c>
      <c r="D84" s="51"/>
      <c r="E84" s="51"/>
      <c r="F84" s="56"/>
      <c r="G84" s="56"/>
      <c r="H84" s="40" t="s">
        <v>131</v>
      </c>
    </row>
    <row r="85" spans="1:8" x14ac:dyDescent="0.2">
      <c r="A85" s="51"/>
      <c r="B85" s="51"/>
      <c r="C85" s="52" t="s">
        <v>130</v>
      </c>
      <c r="D85" s="51"/>
      <c r="E85" s="51" t="s">
        <v>131</v>
      </c>
      <c r="F85" s="57" t="s">
        <v>133</v>
      </c>
      <c r="G85" s="54">
        <v>0</v>
      </c>
      <c r="H85" s="40" t="s">
        <v>131</v>
      </c>
    </row>
    <row r="86" spans="1:8" x14ac:dyDescent="0.2">
      <c r="A86" s="51"/>
      <c r="B86" s="51"/>
      <c r="C86" s="55"/>
      <c r="D86" s="51"/>
      <c r="E86" s="51"/>
      <c r="F86" s="56"/>
      <c r="G86" s="56"/>
      <c r="H86" s="40" t="s">
        <v>131</v>
      </c>
    </row>
    <row r="87" spans="1:8" x14ac:dyDescent="0.2">
      <c r="A87" s="51"/>
      <c r="B87" s="51"/>
      <c r="C87" s="52" t="s">
        <v>146</v>
      </c>
      <c r="D87" s="51"/>
      <c r="E87" s="51"/>
      <c r="F87" s="56"/>
      <c r="G87" s="56"/>
      <c r="H87" s="40" t="s">
        <v>131</v>
      </c>
    </row>
    <row r="88" spans="1:8" x14ac:dyDescent="0.2">
      <c r="A88" s="51"/>
      <c r="B88" s="51"/>
      <c r="C88" s="52" t="s">
        <v>130</v>
      </c>
      <c r="D88" s="51"/>
      <c r="E88" s="51" t="s">
        <v>131</v>
      </c>
      <c r="F88" s="57" t="s">
        <v>133</v>
      </c>
      <c r="G88" s="54">
        <v>0</v>
      </c>
      <c r="H88" s="40" t="s">
        <v>131</v>
      </c>
    </row>
    <row r="89" spans="1:8" x14ac:dyDescent="0.2">
      <c r="A89" s="51"/>
      <c r="B89" s="51"/>
      <c r="C89" s="55"/>
      <c r="D89" s="51"/>
      <c r="E89" s="51"/>
      <c r="F89" s="56"/>
      <c r="G89" s="56"/>
      <c r="H89" s="40" t="s">
        <v>131</v>
      </c>
    </row>
    <row r="90" spans="1:8" x14ac:dyDescent="0.2">
      <c r="A90" s="51"/>
      <c r="B90" s="51"/>
      <c r="C90" s="52" t="s">
        <v>147</v>
      </c>
      <c r="D90" s="51"/>
      <c r="E90" s="51"/>
      <c r="F90" s="56"/>
      <c r="G90" s="56"/>
      <c r="H90" s="40" t="s">
        <v>131</v>
      </c>
    </row>
    <row r="91" spans="1:8" x14ac:dyDescent="0.2">
      <c r="A91" s="51"/>
      <c r="B91" s="51"/>
      <c r="C91" s="52" t="s">
        <v>130</v>
      </c>
      <c r="D91" s="51"/>
      <c r="E91" s="51" t="s">
        <v>131</v>
      </c>
      <c r="F91" s="57" t="s">
        <v>133</v>
      </c>
      <c r="G91" s="54">
        <v>0</v>
      </c>
      <c r="H91" s="40" t="s">
        <v>131</v>
      </c>
    </row>
    <row r="92" spans="1:8" x14ac:dyDescent="0.2">
      <c r="A92" s="51"/>
      <c r="B92" s="51"/>
      <c r="C92" s="55"/>
      <c r="D92" s="51"/>
      <c r="E92" s="51"/>
      <c r="F92" s="56"/>
      <c r="G92" s="56"/>
      <c r="H92" s="40" t="s">
        <v>131</v>
      </c>
    </row>
    <row r="93" spans="1:8" x14ac:dyDescent="0.2">
      <c r="A93" s="51"/>
      <c r="B93" s="51"/>
      <c r="C93" s="52" t="s">
        <v>148</v>
      </c>
      <c r="D93" s="51"/>
      <c r="E93" s="51"/>
      <c r="F93" s="56"/>
      <c r="G93" s="56"/>
      <c r="H93" s="40" t="s">
        <v>131</v>
      </c>
    </row>
    <row r="94" spans="1:8" x14ac:dyDescent="0.2">
      <c r="A94" s="46">
        <v>1</v>
      </c>
      <c r="B94" s="47"/>
      <c r="C94" s="47" t="s">
        <v>149</v>
      </c>
      <c r="D94" s="47"/>
      <c r="E94" s="58"/>
      <c r="F94" s="49">
        <v>121.369625</v>
      </c>
      <c r="G94" s="50">
        <v>3.5924680000000001E-2</v>
      </c>
      <c r="H94" s="40">
        <v>5.32</v>
      </c>
    </row>
    <row r="95" spans="1:8" x14ac:dyDescent="0.2">
      <c r="A95" s="51"/>
      <c r="B95" s="51"/>
      <c r="C95" s="52" t="s">
        <v>130</v>
      </c>
      <c r="D95" s="51"/>
      <c r="E95" s="51" t="s">
        <v>131</v>
      </c>
      <c r="F95" s="53">
        <v>121.369625</v>
      </c>
      <c r="G95" s="54">
        <v>3.5924680000000001E-2</v>
      </c>
      <c r="H95" s="40" t="s">
        <v>131</v>
      </c>
    </row>
    <row r="96" spans="1:8" x14ac:dyDescent="0.2">
      <c r="A96" s="51"/>
      <c r="B96" s="51"/>
      <c r="C96" s="55"/>
      <c r="D96" s="51"/>
      <c r="E96" s="51"/>
      <c r="F96" s="56"/>
      <c r="G96" s="56"/>
      <c r="H96" s="40" t="s">
        <v>131</v>
      </c>
    </row>
    <row r="97" spans="1:8" x14ac:dyDescent="0.2">
      <c r="A97" s="51"/>
      <c r="B97" s="51"/>
      <c r="C97" s="52" t="s">
        <v>150</v>
      </c>
      <c r="D97" s="51"/>
      <c r="E97" s="51"/>
      <c r="F97" s="53">
        <v>121.369625</v>
      </c>
      <c r="G97" s="54">
        <v>3.5924680000000001E-2</v>
      </c>
      <c r="H97" s="40" t="s">
        <v>131</v>
      </c>
    </row>
    <row r="98" spans="1:8" x14ac:dyDescent="0.2">
      <c r="A98" s="51"/>
      <c r="B98" s="51"/>
      <c r="C98" s="56"/>
      <c r="D98" s="51"/>
      <c r="E98" s="51"/>
      <c r="F98" s="51"/>
      <c r="G98" s="51"/>
      <c r="H98" s="40" t="s">
        <v>131</v>
      </c>
    </row>
    <row r="99" spans="1:8" x14ac:dyDescent="0.2">
      <c r="A99" s="51"/>
      <c r="B99" s="51"/>
      <c r="C99" s="52" t="s">
        <v>151</v>
      </c>
      <c r="D99" s="51"/>
      <c r="E99" s="51"/>
      <c r="F99" s="51"/>
      <c r="G99" s="51"/>
      <c r="H99" s="40" t="s">
        <v>131</v>
      </c>
    </row>
    <row r="100" spans="1:8" x14ac:dyDescent="0.2">
      <c r="A100" s="51"/>
      <c r="B100" s="51"/>
      <c r="C100" s="52" t="s">
        <v>152</v>
      </c>
      <c r="D100" s="51"/>
      <c r="E100" s="51"/>
      <c r="F100" s="51"/>
      <c r="G100" s="51"/>
      <c r="H100" s="40" t="s">
        <v>131</v>
      </c>
    </row>
    <row r="101" spans="1:8" x14ac:dyDescent="0.2">
      <c r="A101" s="51"/>
      <c r="B101" s="51"/>
      <c r="C101" s="52" t="s">
        <v>130</v>
      </c>
      <c r="D101" s="51"/>
      <c r="E101" s="51" t="s">
        <v>131</v>
      </c>
      <c r="F101" s="57" t="s">
        <v>133</v>
      </c>
      <c r="G101" s="54">
        <v>0</v>
      </c>
      <c r="H101" s="40" t="s">
        <v>131</v>
      </c>
    </row>
    <row r="102" spans="1:8" x14ac:dyDescent="0.2">
      <c r="A102" s="51"/>
      <c r="B102" s="51"/>
      <c r="C102" s="55"/>
      <c r="D102" s="51"/>
      <c r="E102" s="51"/>
      <c r="F102" s="56"/>
      <c r="G102" s="56"/>
      <c r="H102" s="40" t="s">
        <v>131</v>
      </c>
    </row>
    <row r="103" spans="1:8" x14ac:dyDescent="0.2">
      <c r="A103" s="51"/>
      <c r="B103" s="51"/>
      <c r="C103" s="52" t="s">
        <v>153</v>
      </c>
      <c r="D103" s="51"/>
      <c r="E103" s="51"/>
      <c r="F103" s="51"/>
      <c r="G103" s="51"/>
      <c r="H103" s="40" t="s">
        <v>131</v>
      </c>
    </row>
    <row r="104" spans="1:8" x14ac:dyDescent="0.2">
      <c r="A104" s="51"/>
      <c r="B104" s="51"/>
      <c r="C104" s="52" t="s">
        <v>154</v>
      </c>
      <c r="D104" s="51"/>
      <c r="E104" s="51"/>
      <c r="F104" s="51"/>
      <c r="G104" s="51"/>
      <c r="H104" s="40" t="s">
        <v>131</v>
      </c>
    </row>
    <row r="105" spans="1:8" x14ac:dyDescent="0.2">
      <c r="A105" s="51"/>
      <c r="B105" s="51"/>
      <c r="C105" s="52" t="s">
        <v>130</v>
      </c>
      <c r="D105" s="51"/>
      <c r="E105" s="51" t="s">
        <v>131</v>
      </c>
      <c r="F105" s="57" t="s">
        <v>133</v>
      </c>
      <c r="G105" s="54">
        <v>0</v>
      </c>
      <c r="H105" s="40" t="s">
        <v>131</v>
      </c>
    </row>
    <row r="106" spans="1:8" x14ac:dyDescent="0.2">
      <c r="A106" s="51"/>
      <c r="B106" s="51"/>
      <c r="C106" s="55"/>
      <c r="D106" s="51"/>
      <c r="E106" s="51"/>
      <c r="F106" s="56"/>
      <c r="G106" s="56"/>
      <c r="H106" s="40" t="s">
        <v>131</v>
      </c>
    </row>
    <row r="107" spans="1:8" x14ac:dyDescent="0.2">
      <c r="A107" s="51"/>
      <c r="B107" s="51"/>
      <c r="C107" s="52" t="s">
        <v>155</v>
      </c>
      <c r="D107" s="51"/>
      <c r="E107" s="51"/>
      <c r="F107" s="56"/>
      <c r="G107" s="56"/>
      <c r="H107" s="40" t="s">
        <v>131</v>
      </c>
    </row>
    <row r="108" spans="1:8" x14ac:dyDescent="0.2">
      <c r="A108" s="51"/>
      <c r="B108" s="51"/>
      <c r="C108" s="52" t="s">
        <v>130</v>
      </c>
      <c r="D108" s="51"/>
      <c r="E108" s="51" t="s">
        <v>131</v>
      </c>
      <c r="F108" s="57" t="s">
        <v>133</v>
      </c>
      <c r="G108" s="54">
        <v>0</v>
      </c>
      <c r="H108" s="40" t="s">
        <v>131</v>
      </c>
    </row>
    <row r="109" spans="1:8" x14ac:dyDescent="0.2">
      <c r="A109" s="51"/>
      <c r="B109" s="51"/>
      <c r="C109" s="55"/>
      <c r="D109" s="51"/>
      <c r="E109" s="51"/>
      <c r="F109" s="56"/>
      <c r="G109" s="56"/>
      <c r="H109" s="40" t="s">
        <v>131</v>
      </c>
    </row>
    <row r="110" spans="1:8" x14ac:dyDescent="0.2">
      <c r="A110" s="58"/>
      <c r="B110" s="47"/>
      <c r="C110" s="47" t="s">
        <v>156</v>
      </c>
      <c r="D110" s="47"/>
      <c r="E110" s="58"/>
      <c r="F110" s="49">
        <v>-20.391848679999999</v>
      </c>
      <c r="G110" s="50">
        <v>-6.0358599999999997E-3</v>
      </c>
      <c r="H110" s="40" t="s">
        <v>131</v>
      </c>
    </row>
    <row r="111" spans="1:8" x14ac:dyDescent="0.2">
      <c r="A111" s="55"/>
      <c r="B111" s="55"/>
      <c r="C111" s="52" t="s">
        <v>157</v>
      </c>
      <c r="D111" s="56"/>
      <c r="E111" s="56"/>
      <c r="F111" s="53">
        <v>3378.4473654200001</v>
      </c>
      <c r="G111" s="59">
        <v>1.0000000499999999</v>
      </c>
      <c r="H111" s="40" t="s">
        <v>131</v>
      </c>
    </row>
    <row r="112" spans="1:8" x14ac:dyDescent="0.2">
      <c r="A112" s="60"/>
      <c r="B112" s="60"/>
      <c r="C112" s="61"/>
      <c r="D112" s="62"/>
      <c r="E112" s="62"/>
      <c r="F112" s="63"/>
      <c r="G112" s="64"/>
      <c r="H112" s="65"/>
    </row>
    <row r="113" spans="1:17" x14ac:dyDescent="0.2">
      <c r="A113" s="60"/>
      <c r="B113" s="259" t="s">
        <v>933</v>
      </c>
      <c r="C113" s="259"/>
      <c r="D113" s="259"/>
      <c r="E113" s="259"/>
      <c r="F113" s="259"/>
      <c r="G113" s="259"/>
      <c r="H113" s="259"/>
      <c r="J113" s="67"/>
    </row>
    <row r="114" spans="1:17" x14ac:dyDescent="0.2">
      <c r="A114" s="60"/>
      <c r="B114" s="259" t="s">
        <v>934</v>
      </c>
      <c r="C114" s="259"/>
      <c r="D114" s="259"/>
      <c r="E114" s="259"/>
      <c r="F114" s="259"/>
      <c r="G114" s="259"/>
      <c r="H114" s="259"/>
      <c r="J114" s="67"/>
    </row>
    <row r="115" spans="1:17" x14ac:dyDescent="0.2">
      <c r="A115" s="60"/>
      <c r="B115" s="259" t="s">
        <v>935</v>
      </c>
      <c r="C115" s="259"/>
      <c r="D115" s="259"/>
      <c r="E115" s="259"/>
      <c r="F115" s="259"/>
      <c r="G115" s="259"/>
      <c r="H115" s="259"/>
      <c r="J115" s="67"/>
    </row>
    <row r="116" spans="1:17" s="69" customFormat="1" ht="54" customHeight="1" x14ac:dyDescent="0.25">
      <c r="A116" s="68"/>
      <c r="B116" s="263" t="s">
        <v>936</v>
      </c>
      <c r="C116" s="263"/>
      <c r="D116" s="263"/>
      <c r="E116" s="263"/>
      <c r="F116" s="263"/>
      <c r="G116" s="263"/>
      <c r="H116" s="263"/>
      <c r="I116"/>
      <c r="J116" s="67"/>
      <c r="K116"/>
      <c r="L116"/>
      <c r="M116"/>
      <c r="N116"/>
      <c r="O116"/>
      <c r="P116"/>
      <c r="Q116"/>
    </row>
    <row r="117" spans="1:17" x14ac:dyDescent="0.2">
      <c r="A117" s="60"/>
      <c r="B117" s="259" t="s">
        <v>937</v>
      </c>
      <c r="C117" s="259"/>
      <c r="D117" s="259"/>
      <c r="E117" s="259"/>
      <c r="F117" s="259"/>
      <c r="G117" s="259"/>
      <c r="H117" s="259"/>
      <c r="J117" s="67"/>
    </row>
    <row r="118" spans="1:17" x14ac:dyDescent="0.2">
      <c r="A118" s="60"/>
      <c r="B118" s="60"/>
      <c r="C118" s="60"/>
      <c r="D118" s="62"/>
      <c r="E118" s="62"/>
      <c r="F118" s="62"/>
      <c r="G118" s="62"/>
    </row>
    <row r="119" spans="1:17" x14ac:dyDescent="0.2">
      <c r="A119" s="60"/>
      <c r="B119" s="260" t="s">
        <v>158</v>
      </c>
      <c r="C119" s="261"/>
      <c r="D119" s="262"/>
      <c r="E119" s="70"/>
      <c r="F119" s="62"/>
      <c r="G119" s="62"/>
    </row>
    <row r="120" spans="1:17" x14ac:dyDescent="0.2">
      <c r="A120" s="60"/>
      <c r="B120" s="254" t="s">
        <v>159</v>
      </c>
      <c r="C120" s="255"/>
      <c r="D120" s="71" t="s">
        <v>160</v>
      </c>
      <c r="E120" s="70"/>
      <c r="F120" s="62"/>
      <c r="G120" s="62"/>
    </row>
    <row r="121" spans="1:17" x14ac:dyDescent="0.2">
      <c r="A121" s="60"/>
      <c r="B121" s="254" t="s">
        <v>939</v>
      </c>
      <c r="C121" s="255"/>
      <c r="D121" s="71" t="s">
        <v>160</v>
      </c>
      <c r="E121" s="70"/>
      <c r="F121" s="62"/>
      <c r="G121" s="62"/>
    </row>
    <row r="122" spans="1:17" x14ac:dyDescent="0.2">
      <c r="A122" s="60"/>
      <c r="B122" s="254" t="s">
        <v>161</v>
      </c>
      <c r="C122" s="255"/>
      <c r="D122" s="72" t="s">
        <v>131</v>
      </c>
      <c r="E122" s="70"/>
      <c r="F122" s="62"/>
      <c r="G122" s="62"/>
    </row>
    <row r="123" spans="1:17" x14ac:dyDescent="0.2">
      <c r="A123" s="73"/>
      <c r="B123" s="74" t="s">
        <v>131</v>
      </c>
      <c r="C123" s="74" t="s">
        <v>940</v>
      </c>
      <c r="D123" s="74" t="s">
        <v>162</v>
      </c>
      <c r="E123" s="73"/>
      <c r="F123" s="73"/>
      <c r="G123" s="73"/>
      <c r="H123" s="73"/>
      <c r="J123" s="67"/>
    </row>
    <row r="124" spans="1:17" x14ac:dyDescent="0.2">
      <c r="A124" s="73"/>
      <c r="B124" s="75" t="s">
        <v>163</v>
      </c>
      <c r="C124" s="76">
        <v>46142</v>
      </c>
      <c r="D124" s="76">
        <v>46173</v>
      </c>
      <c r="E124" s="73"/>
      <c r="F124" s="73"/>
      <c r="G124" s="73"/>
      <c r="J124" s="67"/>
    </row>
    <row r="125" spans="1:17" x14ac:dyDescent="0.2">
      <c r="A125" s="77"/>
      <c r="B125" s="78" t="s">
        <v>164</v>
      </c>
      <c r="C125" s="79">
        <v>30.831499999999998</v>
      </c>
      <c r="D125" s="79">
        <v>31.0731</v>
      </c>
      <c r="E125" s="77"/>
      <c r="F125" s="80"/>
      <c r="G125" s="81"/>
    </row>
    <row r="126" spans="1:17" x14ac:dyDescent="0.2">
      <c r="A126" s="77"/>
      <c r="B126" s="78" t="s">
        <v>941</v>
      </c>
      <c r="C126" s="79">
        <v>29.351500000000001</v>
      </c>
      <c r="D126" s="79">
        <v>29.581499999999998</v>
      </c>
      <c r="E126" s="77"/>
      <c r="F126" s="80"/>
      <c r="G126" s="81"/>
    </row>
    <row r="127" spans="1:17" x14ac:dyDescent="0.2">
      <c r="A127" s="77"/>
      <c r="B127" s="78" t="s">
        <v>165</v>
      </c>
      <c r="C127" s="79">
        <v>29.8154</v>
      </c>
      <c r="D127" s="79">
        <v>30.043099999999999</v>
      </c>
      <c r="E127" s="77"/>
      <c r="F127" s="80"/>
      <c r="G127" s="81"/>
    </row>
    <row r="128" spans="1:17" x14ac:dyDescent="0.2">
      <c r="A128" s="77"/>
      <c r="B128" s="78" t="s">
        <v>942</v>
      </c>
      <c r="C128" s="79">
        <v>28.343599999999999</v>
      </c>
      <c r="D128" s="79">
        <v>28.560099999999998</v>
      </c>
      <c r="E128" s="77"/>
      <c r="F128" s="80"/>
      <c r="G128" s="81"/>
    </row>
    <row r="129" spans="1:7" x14ac:dyDescent="0.2">
      <c r="A129" s="77"/>
      <c r="B129" s="77"/>
      <c r="C129" s="77"/>
      <c r="D129" s="77"/>
      <c r="E129" s="77"/>
      <c r="F129" s="77"/>
      <c r="G129" s="77"/>
    </row>
    <row r="130" spans="1:7" x14ac:dyDescent="0.2">
      <c r="A130" s="73"/>
      <c r="B130" s="254" t="s">
        <v>943</v>
      </c>
      <c r="C130" s="255"/>
      <c r="D130" s="71" t="s">
        <v>160</v>
      </c>
      <c r="E130" s="73"/>
      <c r="F130" s="73"/>
      <c r="G130" s="73"/>
    </row>
    <row r="131" spans="1:7" x14ac:dyDescent="0.2">
      <c r="A131" s="73"/>
      <c r="B131" s="82"/>
      <c r="C131" s="82"/>
      <c r="D131" s="82"/>
      <c r="E131" s="73"/>
      <c r="F131" s="73"/>
      <c r="G131" s="73"/>
    </row>
    <row r="132" spans="1:7" x14ac:dyDescent="0.2">
      <c r="A132" s="73"/>
      <c r="B132" s="254" t="s">
        <v>167</v>
      </c>
      <c r="C132" s="255"/>
      <c r="D132" s="71" t="s">
        <v>160</v>
      </c>
      <c r="E132" s="83"/>
      <c r="F132" s="73"/>
      <c r="G132" s="73"/>
    </row>
    <row r="133" spans="1:7" x14ac:dyDescent="0.2">
      <c r="A133" s="73"/>
      <c r="B133" s="254" t="s">
        <v>168</v>
      </c>
      <c r="C133" s="255"/>
      <c r="D133" s="71" t="s">
        <v>160</v>
      </c>
      <c r="E133" s="83"/>
      <c r="F133" s="73"/>
      <c r="G133" s="73"/>
    </row>
    <row r="134" spans="1:7" x14ac:dyDescent="0.2">
      <c r="A134" s="73"/>
      <c r="B134" s="254" t="s">
        <v>169</v>
      </c>
      <c r="C134" s="255"/>
      <c r="D134" s="71" t="s">
        <v>160</v>
      </c>
      <c r="E134" s="83"/>
      <c r="F134" s="73"/>
      <c r="G134" s="73"/>
    </row>
    <row r="135" spans="1:7" x14ac:dyDescent="0.2">
      <c r="A135" s="73"/>
      <c r="B135" s="254" t="s">
        <v>170</v>
      </c>
      <c r="C135" s="255"/>
      <c r="D135" s="84">
        <v>0.18404008537449035</v>
      </c>
      <c r="E135" s="73"/>
      <c r="F135" s="66"/>
      <c r="G135" s="85"/>
    </row>
    <row r="137" spans="1:7" x14ac:dyDescent="0.2">
      <c r="B137" s="256" t="s">
        <v>944</v>
      </c>
      <c r="C137" s="256"/>
    </row>
    <row r="139" spans="1:7" ht="153.75" customHeight="1" x14ac:dyDescent="0.2"/>
    <row r="142" spans="1:7" x14ac:dyDescent="0.2">
      <c r="B142" s="86" t="s">
        <v>945</v>
      </c>
      <c r="C142" s="87"/>
      <c r="D142" s="86"/>
    </row>
    <row r="143" spans="1:7" x14ac:dyDescent="0.2">
      <c r="B143" s="86" t="s">
        <v>953</v>
      </c>
      <c r="D143" s="86"/>
    </row>
    <row r="144" spans="1:7" ht="165" customHeight="1" x14ac:dyDescent="0.2"/>
    <row r="146" spans="10:10" x14ac:dyDescent="0.2">
      <c r="J146" s="37"/>
    </row>
  </sheetData>
  <mergeCells count="18">
    <mergeCell ref="B119:D119"/>
    <mergeCell ref="B120:C120"/>
    <mergeCell ref="B132:C132"/>
    <mergeCell ref="B133:C133"/>
    <mergeCell ref="B137:C137"/>
    <mergeCell ref="B135:C135"/>
    <mergeCell ref="A1:H1"/>
    <mergeCell ref="A2:H2"/>
    <mergeCell ref="A3:H3"/>
    <mergeCell ref="B130:C130"/>
    <mergeCell ref="B134:C134"/>
    <mergeCell ref="B113:H113"/>
    <mergeCell ref="B114:H114"/>
    <mergeCell ref="B121:C121"/>
    <mergeCell ref="B122:C122"/>
    <mergeCell ref="B115:H115"/>
    <mergeCell ref="B116:H116"/>
    <mergeCell ref="B117:H117"/>
  </mergeCells>
  <hyperlinks>
    <hyperlink ref="I1" location="Index!B2" display="Index" xr:uid="{D2BCE913-38C6-4531-89B2-BF468367966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9E49E-55B7-41A5-9357-4A6B45878B59}">
  <sheetPr>
    <outlinePr summaryBelow="0" summaryRight="0"/>
  </sheetPr>
  <dimension ref="A1:Q166"/>
  <sheetViews>
    <sheetView showGridLines="0" workbookViewId="0">
      <selection activeCell="C71" sqref="C7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411</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2115</v>
      </c>
      <c r="F7" s="49">
        <v>166.65142499999999</v>
      </c>
      <c r="G7" s="50">
        <v>7.2911009999999998E-2</v>
      </c>
      <c r="H7" s="40" t="s">
        <v>131</v>
      </c>
    </row>
    <row r="8" spans="1:9" x14ac:dyDescent="0.2">
      <c r="A8" s="46">
        <v>2</v>
      </c>
      <c r="B8" s="47" t="s">
        <v>347</v>
      </c>
      <c r="C8" s="47" t="s">
        <v>348</v>
      </c>
      <c r="D8" s="47" t="s">
        <v>83</v>
      </c>
      <c r="E8" s="48">
        <v>21323</v>
      </c>
      <c r="F8" s="49">
        <v>155.3060705</v>
      </c>
      <c r="G8" s="50">
        <v>6.7947339999999995E-2</v>
      </c>
      <c r="H8" s="40" t="s">
        <v>131</v>
      </c>
    </row>
    <row r="9" spans="1:9" x14ac:dyDescent="0.2">
      <c r="A9" s="46">
        <v>3</v>
      </c>
      <c r="B9" s="47" t="s">
        <v>336</v>
      </c>
      <c r="C9" s="47" t="s">
        <v>337</v>
      </c>
      <c r="D9" s="47" t="s">
        <v>48</v>
      </c>
      <c r="E9" s="48">
        <v>178820</v>
      </c>
      <c r="F9" s="49">
        <v>97.260198000000003</v>
      </c>
      <c r="G9" s="50">
        <v>4.255192E-2</v>
      </c>
      <c r="H9" s="40" t="s">
        <v>131</v>
      </c>
    </row>
    <row r="10" spans="1:9" x14ac:dyDescent="0.2">
      <c r="A10" s="46">
        <v>4</v>
      </c>
      <c r="B10" s="47" t="s">
        <v>326</v>
      </c>
      <c r="C10" s="47" t="s">
        <v>327</v>
      </c>
      <c r="D10" s="47" t="s">
        <v>256</v>
      </c>
      <c r="E10" s="48">
        <v>6568</v>
      </c>
      <c r="F10" s="49">
        <v>96.089839999999995</v>
      </c>
      <c r="G10" s="50">
        <v>4.2039890000000003E-2</v>
      </c>
      <c r="H10" s="40" t="s">
        <v>131</v>
      </c>
    </row>
    <row r="11" spans="1:9" x14ac:dyDescent="0.2">
      <c r="A11" s="46">
        <v>5</v>
      </c>
      <c r="B11" s="47" t="s">
        <v>216</v>
      </c>
      <c r="C11" s="47" t="s">
        <v>217</v>
      </c>
      <c r="D11" s="47" t="s">
        <v>177</v>
      </c>
      <c r="E11" s="48">
        <v>700</v>
      </c>
      <c r="F11" s="49">
        <v>94.891999999999996</v>
      </c>
      <c r="G11" s="50">
        <v>4.1515820000000002E-2</v>
      </c>
      <c r="H11" s="40" t="s">
        <v>131</v>
      </c>
    </row>
    <row r="12" spans="1:9" x14ac:dyDescent="0.2">
      <c r="A12" s="46">
        <v>6</v>
      </c>
      <c r="B12" s="47" t="s">
        <v>88</v>
      </c>
      <c r="C12" s="47" t="s">
        <v>89</v>
      </c>
      <c r="D12" s="47" t="s">
        <v>38</v>
      </c>
      <c r="E12" s="48">
        <v>10955</v>
      </c>
      <c r="F12" s="49">
        <v>86.533545000000004</v>
      </c>
      <c r="G12" s="50">
        <v>3.7858950000000002E-2</v>
      </c>
      <c r="H12" s="40" t="s">
        <v>131</v>
      </c>
    </row>
    <row r="13" spans="1:9" x14ac:dyDescent="0.2">
      <c r="A13" s="46">
        <v>7</v>
      </c>
      <c r="B13" s="47" t="s">
        <v>355</v>
      </c>
      <c r="C13" s="47" t="s">
        <v>356</v>
      </c>
      <c r="D13" s="47" t="s">
        <v>115</v>
      </c>
      <c r="E13" s="48">
        <v>5638</v>
      </c>
      <c r="F13" s="49">
        <v>84.778605999999996</v>
      </c>
      <c r="G13" s="50">
        <v>3.7091150000000003E-2</v>
      </c>
      <c r="H13" s="40" t="s">
        <v>131</v>
      </c>
    </row>
    <row r="14" spans="1:9" x14ac:dyDescent="0.2">
      <c r="A14" s="46">
        <v>8</v>
      </c>
      <c r="B14" s="47" t="s">
        <v>407</v>
      </c>
      <c r="C14" s="47" t="s">
        <v>408</v>
      </c>
      <c r="D14" s="47" t="s">
        <v>38</v>
      </c>
      <c r="E14" s="48">
        <v>1537</v>
      </c>
      <c r="F14" s="49">
        <v>80.961474999999993</v>
      </c>
      <c r="G14" s="50">
        <v>3.5421139999999997E-2</v>
      </c>
      <c r="H14" s="40" t="s">
        <v>131</v>
      </c>
    </row>
    <row r="15" spans="1:9" x14ac:dyDescent="0.2">
      <c r="A15" s="46">
        <v>9</v>
      </c>
      <c r="B15" s="47" t="s">
        <v>349</v>
      </c>
      <c r="C15" s="47" t="s">
        <v>350</v>
      </c>
      <c r="D15" s="47" t="s">
        <v>48</v>
      </c>
      <c r="E15" s="48">
        <v>22305</v>
      </c>
      <c r="F15" s="49">
        <v>78.7031925</v>
      </c>
      <c r="G15" s="50">
        <v>3.4433119999999998E-2</v>
      </c>
      <c r="H15" s="40" t="s">
        <v>131</v>
      </c>
    </row>
    <row r="16" spans="1:9" x14ac:dyDescent="0.2">
      <c r="A16" s="46">
        <v>10</v>
      </c>
      <c r="B16" s="47" t="s">
        <v>351</v>
      </c>
      <c r="C16" s="47" t="s">
        <v>352</v>
      </c>
      <c r="D16" s="47" t="s">
        <v>205</v>
      </c>
      <c r="E16" s="48">
        <v>1238</v>
      </c>
      <c r="F16" s="49">
        <v>74.973280000000003</v>
      </c>
      <c r="G16" s="50">
        <v>3.2801259999999999E-2</v>
      </c>
      <c r="H16" s="40" t="s">
        <v>131</v>
      </c>
    </row>
    <row r="17" spans="1:8" x14ac:dyDescent="0.2">
      <c r="A17" s="46">
        <v>11</v>
      </c>
      <c r="B17" s="47" t="s">
        <v>328</v>
      </c>
      <c r="C17" s="47" t="s">
        <v>329</v>
      </c>
      <c r="D17" s="47" t="s">
        <v>200</v>
      </c>
      <c r="E17" s="48">
        <v>9732</v>
      </c>
      <c r="F17" s="49">
        <v>72.644514000000001</v>
      </c>
      <c r="G17" s="50">
        <v>3.1782409999999997E-2</v>
      </c>
      <c r="H17" s="40" t="s">
        <v>131</v>
      </c>
    </row>
    <row r="18" spans="1:8" x14ac:dyDescent="0.2">
      <c r="A18" s="46">
        <v>12</v>
      </c>
      <c r="B18" s="47" t="s">
        <v>353</v>
      </c>
      <c r="C18" s="47" t="s">
        <v>354</v>
      </c>
      <c r="D18" s="47" t="s">
        <v>48</v>
      </c>
      <c r="E18" s="48">
        <v>101192</v>
      </c>
      <c r="F18" s="49">
        <v>71.046903200000003</v>
      </c>
      <c r="G18" s="50">
        <v>3.1083449999999999E-2</v>
      </c>
      <c r="H18" s="40" t="s">
        <v>131</v>
      </c>
    </row>
    <row r="19" spans="1:8" x14ac:dyDescent="0.2">
      <c r="A19" s="46">
        <v>13</v>
      </c>
      <c r="B19" s="47" t="s">
        <v>320</v>
      </c>
      <c r="C19" s="47" t="s">
        <v>321</v>
      </c>
      <c r="D19" s="47" t="s">
        <v>229</v>
      </c>
      <c r="E19" s="48">
        <v>27708</v>
      </c>
      <c r="F19" s="49">
        <v>69.430706400000005</v>
      </c>
      <c r="G19" s="50">
        <v>3.037635E-2</v>
      </c>
      <c r="H19" s="40" t="s">
        <v>131</v>
      </c>
    </row>
    <row r="20" spans="1:8" x14ac:dyDescent="0.2">
      <c r="A20" s="46">
        <v>14</v>
      </c>
      <c r="B20" s="47" t="s">
        <v>324</v>
      </c>
      <c r="C20" s="47" t="s">
        <v>325</v>
      </c>
      <c r="D20" s="47" t="s">
        <v>174</v>
      </c>
      <c r="E20" s="48">
        <v>19880</v>
      </c>
      <c r="F20" s="49">
        <v>67.055239999999998</v>
      </c>
      <c r="G20" s="50">
        <v>2.933707E-2</v>
      </c>
      <c r="H20" s="40" t="s">
        <v>131</v>
      </c>
    </row>
    <row r="21" spans="1:8" x14ac:dyDescent="0.2">
      <c r="A21" s="46">
        <v>15</v>
      </c>
      <c r="B21" s="47" t="s">
        <v>357</v>
      </c>
      <c r="C21" s="47" t="s">
        <v>358</v>
      </c>
      <c r="D21" s="47" t="s">
        <v>222</v>
      </c>
      <c r="E21" s="48">
        <v>30085</v>
      </c>
      <c r="F21" s="49">
        <v>54.438807500000003</v>
      </c>
      <c r="G21" s="50">
        <v>2.3817310000000001E-2</v>
      </c>
      <c r="H21" s="40" t="s">
        <v>131</v>
      </c>
    </row>
    <row r="22" spans="1:8" x14ac:dyDescent="0.2">
      <c r="A22" s="46">
        <v>16</v>
      </c>
      <c r="B22" s="47" t="s">
        <v>361</v>
      </c>
      <c r="C22" s="47" t="s">
        <v>362</v>
      </c>
      <c r="D22" s="47" t="s">
        <v>363</v>
      </c>
      <c r="E22" s="48">
        <v>13188</v>
      </c>
      <c r="F22" s="49">
        <v>53.121263999999996</v>
      </c>
      <c r="G22" s="50">
        <v>2.324087E-2</v>
      </c>
      <c r="H22" s="40" t="s">
        <v>131</v>
      </c>
    </row>
    <row r="23" spans="1:8" x14ac:dyDescent="0.2">
      <c r="A23" s="46">
        <v>17</v>
      </c>
      <c r="B23" s="47" t="s">
        <v>359</v>
      </c>
      <c r="C23" s="47" t="s">
        <v>360</v>
      </c>
      <c r="D23" s="47" t="s">
        <v>115</v>
      </c>
      <c r="E23" s="48">
        <v>27896</v>
      </c>
      <c r="F23" s="49">
        <v>51.766607200000003</v>
      </c>
      <c r="G23" s="50">
        <v>2.26482E-2</v>
      </c>
      <c r="H23" s="40" t="s">
        <v>131</v>
      </c>
    </row>
    <row r="24" spans="1:8" x14ac:dyDescent="0.2">
      <c r="A24" s="46">
        <v>18</v>
      </c>
      <c r="B24" s="47" t="s">
        <v>366</v>
      </c>
      <c r="C24" s="47" t="s">
        <v>367</v>
      </c>
      <c r="D24" s="47" t="s">
        <v>205</v>
      </c>
      <c r="E24" s="48">
        <v>2376</v>
      </c>
      <c r="F24" s="49">
        <v>51.497424000000002</v>
      </c>
      <c r="G24" s="50">
        <v>2.2530430000000001E-2</v>
      </c>
      <c r="H24" s="40" t="s">
        <v>131</v>
      </c>
    </row>
    <row r="25" spans="1:8" x14ac:dyDescent="0.2">
      <c r="A25" s="46">
        <v>19</v>
      </c>
      <c r="B25" s="47" t="s">
        <v>77</v>
      </c>
      <c r="C25" s="47" t="s">
        <v>78</v>
      </c>
      <c r="D25" s="47" t="s">
        <v>25</v>
      </c>
      <c r="E25" s="48">
        <v>936</v>
      </c>
      <c r="F25" s="49">
        <v>48.400559999999999</v>
      </c>
      <c r="G25" s="50">
        <v>2.117554E-2</v>
      </c>
      <c r="H25" s="40" t="s">
        <v>131</v>
      </c>
    </row>
    <row r="26" spans="1:8" x14ac:dyDescent="0.2">
      <c r="A26" s="46">
        <v>20</v>
      </c>
      <c r="B26" s="47" t="s">
        <v>368</v>
      </c>
      <c r="C26" s="47" t="s">
        <v>369</v>
      </c>
      <c r="D26" s="47" t="s">
        <v>38</v>
      </c>
      <c r="E26" s="48">
        <v>6274</v>
      </c>
      <c r="F26" s="49">
        <v>46.427599999999998</v>
      </c>
      <c r="G26" s="50">
        <v>2.0312360000000002E-2</v>
      </c>
      <c r="H26" s="40" t="s">
        <v>131</v>
      </c>
    </row>
    <row r="27" spans="1:8" x14ac:dyDescent="0.2">
      <c r="A27" s="46">
        <v>21</v>
      </c>
      <c r="B27" s="47" t="s">
        <v>370</v>
      </c>
      <c r="C27" s="47" t="s">
        <v>371</v>
      </c>
      <c r="D27" s="47" t="s">
        <v>372</v>
      </c>
      <c r="E27" s="48">
        <v>4462</v>
      </c>
      <c r="F27" s="49">
        <v>42.951211999999998</v>
      </c>
      <c r="G27" s="50">
        <v>1.879142E-2</v>
      </c>
      <c r="H27" s="40" t="s">
        <v>131</v>
      </c>
    </row>
    <row r="28" spans="1:8" x14ac:dyDescent="0.2">
      <c r="A28" s="46">
        <v>22</v>
      </c>
      <c r="B28" s="47" t="s">
        <v>373</v>
      </c>
      <c r="C28" s="47" t="s">
        <v>374</v>
      </c>
      <c r="D28" s="47" t="s">
        <v>177</v>
      </c>
      <c r="E28" s="48">
        <v>3800</v>
      </c>
      <c r="F28" s="49">
        <v>39.158999999999999</v>
      </c>
      <c r="G28" s="50">
        <v>1.71323E-2</v>
      </c>
      <c r="H28" s="40" t="s">
        <v>131</v>
      </c>
    </row>
    <row r="29" spans="1:8" x14ac:dyDescent="0.2">
      <c r="A29" s="46">
        <v>23</v>
      </c>
      <c r="B29" s="47" t="s">
        <v>375</v>
      </c>
      <c r="C29" s="47" t="s">
        <v>376</v>
      </c>
      <c r="D29" s="47" t="s">
        <v>177</v>
      </c>
      <c r="E29" s="48">
        <v>2453</v>
      </c>
      <c r="F29" s="49">
        <v>38.806460000000001</v>
      </c>
      <c r="G29" s="50">
        <v>1.697806E-2</v>
      </c>
      <c r="H29" s="40" t="s">
        <v>131</v>
      </c>
    </row>
    <row r="30" spans="1:8" x14ac:dyDescent="0.2">
      <c r="A30" s="46">
        <v>24</v>
      </c>
      <c r="B30" s="47" t="s">
        <v>379</v>
      </c>
      <c r="C30" s="47" t="s">
        <v>380</v>
      </c>
      <c r="D30" s="47" t="s">
        <v>205</v>
      </c>
      <c r="E30" s="48">
        <v>3747</v>
      </c>
      <c r="F30" s="49">
        <v>38.065773</v>
      </c>
      <c r="G30" s="50">
        <v>1.665401E-2</v>
      </c>
      <c r="H30" s="40" t="s">
        <v>131</v>
      </c>
    </row>
    <row r="31" spans="1:8" x14ac:dyDescent="0.2">
      <c r="A31" s="46">
        <v>25</v>
      </c>
      <c r="B31" s="47" t="s">
        <v>377</v>
      </c>
      <c r="C31" s="47" t="s">
        <v>378</v>
      </c>
      <c r="D31" s="47" t="s">
        <v>269</v>
      </c>
      <c r="E31" s="48">
        <v>2043</v>
      </c>
      <c r="F31" s="49">
        <v>37.960982999999999</v>
      </c>
      <c r="G31" s="50">
        <v>1.660816E-2</v>
      </c>
      <c r="H31" s="40" t="s">
        <v>131</v>
      </c>
    </row>
    <row r="32" spans="1:8" x14ac:dyDescent="0.2">
      <c r="A32" s="46">
        <v>26</v>
      </c>
      <c r="B32" s="47" t="s">
        <v>381</v>
      </c>
      <c r="C32" s="47" t="s">
        <v>382</v>
      </c>
      <c r="D32" s="47" t="s">
        <v>38</v>
      </c>
      <c r="E32" s="48">
        <v>8416</v>
      </c>
      <c r="F32" s="49">
        <v>34.219456000000001</v>
      </c>
      <c r="G32" s="50">
        <v>1.497122E-2</v>
      </c>
      <c r="H32" s="40" t="s">
        <v>131</v>
      </c>
    </row>
    <row r="33" spans="1:8" x14ac:dyDescent="0.2">
      <c r="A33" s="46">
        <v>27</v>
      </c>
      <c r="B33" s="47" t="s">
        <v>285</v>
      </c>
      <c r="C33" s="47" t="s">
        <v>286</v>
      </c>
      <c r="D33" s="47" t="s">
        <v>38</v>
      </c>
      <c r="E33" s="48">
        <v>1691</v>
      </c>
      <c r="F33" s="49">
        <v>31.111018000000001</v>
      </c>
      <c r="G33" s="50">
        <v>1.361126E-2</v>
      </c>
      <c r="H33" s="40" t="s">
        <v>131</v>
      </c>
    </row>
    <row r="34" spans="1:8" x14ac:dyDescent="0.2">
      <c r="A34" s="46">
        <v>28</v>
      </c>
      <c r="B34" s="47" t="s">
        <v>111</v>
      </c>
      <c r="C34" s="47" t="s">
        <v>112</v>
      </c>
      <c r="D34" s="47" t="s">
        <v>31</v>
      </c>
      <c r="E34" s="48">
        <v>5737</v>
      </c>
      <c r="F34" s="49">
        <v>29.258700000000001</v>
      </c>
      <c r="G34" s="50">
        <v>1.2800860000000001E-2</v>
      </c>
      <c r="H34" s="40" t="s">
        <v>131</v>
      </c>
    </row>
    <row r="35" spans="1:8" x14ac:dyDescent="0.2">
      <c r="A35" s="46">
        <v>29</v>
      </c>
      <c r="B35" s="47" t="s">
        <v>383</v>
      </c>
      <c r="C35" s="47" t="s">
        <v>384</v>
      </c>
      <c r="D35" s="47" t="s">
        <v>108</v>
      </c>
      <c r="E35" s="48">
        <v>4377</v>
      </c>
      <c r="F35" s="49">
        <v>28.553359499999999</v>
      </c>
      <c r="G35" s="50">
        <v>1.249227E-2</v>
      </c>
      <c r="H35" s="40" t="s">
        <v>131</v>
      </c>
    </row>
    <row r="36" spans="1:8" x14ac:dyDescent="0.2">
      <c r="A36" s="46">
        <v>30</v>
      </c>
      <c r="B36" s="47" t="s">
        <v>385</v>
      </c>
      <c r="C36" s="47" t="s">
        <v>386</v>
      </c>
      <c r="D36" s="47" t="s">
        <v>240</v>
      </c>
      <c r="E36" s="48">
        <v>7525</v>
      </c>
      <c r="F36" s="49">
        <v>28.546087499999999</v>
      </c>
      <c r="G36" s="50">
        <v>1.248909E-2</v>
      </c>
      <c r="H36" s="40" t="s">
        <v>131</v>
      </c>
    </row>
    <row r="37" spans="1:8" x14ac:dyDescent="0.2">
      <c r="A37" s="46">
        <v>31</v>
      </c>
      <c r="B37" s="47" t="s">
        <v>113</v>
      </c>
      <c r="C37" s="47" t="s">
        <v>114</v>
      </c>
      <c r="D37" s="47" t="s">
        <v>115</v>
      </c>
      <c r="E37" s="48">
        <v>353</v>
      </c>
      <c r="F37" s="49">
        <v>26.880949999999999</v>
      </c>
      <c r="G37" s="50">
        <v>1.176058E-2</v>
      </c>
      <c r="H37" s="40" t="s">
        <v>131</v>
      </c>
    </row>
    <row r="38" spans="1:8" x14ac:dyDescent="0.2">
      <c r="A38" s="46">
        <v>32</v>
      </c>
      <c r="B38" s="47" t="s">
        <v>387</v>
      </c>
      <c r="C38" s="47" t="s">
        <v>388</v>
      </c>
      <c r="D38" s="47" t="s">
        <v>38</v>
      </c>
      <c r="E38" s="48">
        <v>1910</v>
      </c>
      <c r="F38" s="49">
        <v>26.701799999999999</v>
      </c>
      <c r="G38" s="50">
        <v>1.16822E-2</v>
      </c>
      <c r="H38" s="40" t="s">
        <v>131</v>
      </c>
    </row>
    <row r="39" spans="1:8" x14ac:dyDescent="0.2">
      <c r="A39" s="46">
        <v>33</v>
      </c>
      <c r="B39" s="47" t="s">
        <v>393</v>
      </c>
      <c r="C39" s="47" t="s">
        <v>394</v>
      </c>
      <c r="D39" s="47" t="s">
        <v>200</v>
      </c>
      <c r="E39" s="48">
        <v>7579</v>
      </c>
      <c r="F39" s="49">
        <v>24.203536499999998</v>
      </c>
      <c r="G39" s="50">
        <v>1.058919E-2</v>
      </c>
      <c r="H39" s="40" t="s">
        <v>131</v>
      </c>
    </row>
    <row r="40" spans="1:8" x14ac:dyDescent="0.2">
      <c r="A40" s="46">
        <v>34</v>
      </c>
      <c r="B40" s="47" t="s">
        <v>391</v>
      </c>
      <c r="C40" s="47" t="s">
        <v>392</v>
      </c>
      <c r="D40" s="47" t="s">
        <v>222</v>
      </c>
      <c r="E40" s="48">
        <v>5099</v>
      </c>
      <c r="F40" s="49">
        <v>22.940401000000001</v>
      </c>
      <c r="G40" s="50">
        <v>1.003656E-2</v>
      </c>
      <c r="H40" s="40" t="s">
        <v>131</v>
      </c>
    </row>
    <row r="41" spans="1:8" x14ac:dyDescent="0.2">
      <c r="A41" s="46">
        <v>35</v>
      </c>
      <c r="B41" s="47" t="s">
        <v>395</v>
      </c>
      <c r="C41" s="47" t="s">
        <v>396</v>
      </c>
      <c r="D41" s="47" t="s">
        <v>177</v>
      </c>
      <c r="E41" s="48">
        <v>1697</v>
      </c>
      <c r="F41" s="49">
        <v>22.792407000000001</v>
      </c>
      <c r="G41" s="50">
        <v>9.9718199999999993E-3</v>
      </c>
      <c r="H41" s="40" t="s">
        <v>131</v>
      </c>
    </row>
    <row r="42" spans="1:8" x14ac:dyDescent="0.2">
      <c r="A42" s="46">
        <v>36</v>
      </c>
      <c r="B42" s="47" t="s">
        <v>389</v>
      </c>
      <c r="C42" s="47" t="s">
        <v>390</v>
      </c>
      <c r="D42" s="47" t="s">
        <v>115</v>
      </c>
      <c r="E42" s="48">
        <v>2745</v>
      </c>
      <c r="F42" s="49">
        <v>21.228457500000001</v>
      </c>
      <c r="G42" s="50">
        <v>9.2875800000000001E-3</v>
      </c>
      <c r="H42" s="40" t="s">
        <v>131</v>
      </c>
    </row>
    <row r="43" spans="1:8" x14ac:dyDescent="0.2">
      <c r="A43" s="46">
        <v>37</v>
      </c>
      <c r="B43" s="47" t="s">
        <v>364</v>
      </c>
      <c r="C43" s="47" t="s">
        <v>365</v>
      </c>
      <c r="D43" s="47" t="s">
        <v>177</v>
      </c>
      <c r="E43" s="48">
        <v>2512</v>
      </c>
      <c r="F43" s="49">
        <v>20.840807999999999</v>
      </c>
      <c r="G43" s="50">
        <v>9.1179799999999995E-3</v>
      </c>
      <c r="H43" s="40" t="s">
        <v>131</v>
      </c>
    </row>
    <row r="44" spans="1:8" x14ac:dyDescent="0.2">
      <c r="A44" s="46">
        <v>38</v>
      </c>
      <c r="B44" s="47" t="s">
        <v>397</v>
      </c>
      <c r="C44" s="47" t="s">
        <v>398</v>
      </c>
      <c r="D44" s="47" t="s">
        <v>256</v>
      </c>
      <c r="E44" s="48">
        <v>7431</v>
      </c>
      <c r="F44" s="49">
        <v>19.6958655</v>
      </c>
      <c r="G44" s="50">
        <v>8.6170599999999993E-3</v>
      </c>
      <c r="H44" s="40" t="s">
        <v>131</v>
      </c>
    </row>
    <row r="45" spans="1:8" x14ac:dyDescent="0.2">
      <c r="A45" s="46">
        <v>39</v>
      </c>
      <c r="B45" s="47" t="s">
        <v>399</v>
      </c>
      <c r="C45" s="47" t="s">
        <v>400</v>
      </c>
      <c r="D45" s="47" t="s">
        <v>401</v>
      </c>
      <c r="E45" s="48">
        <v>2030</v>
      </c>
      <c r="F45" s="49">
        <v>18.740960000000001</v>
      </c>
      <c r="G45" s="50">
        <v>8.1992799999999998E-3</v>
      </c>
      <c r="H45" s="40" t="s">
        <v>131</v>
      </c>
    </row>
    <row r="46" spans="1:8" x14ac:dyDescent="0.2">
      <c r="A46" s="46">
        <v>40</v>
      </c>
      <c r="B46" s="47" t="s">
        <v>402</v>
      </c>
      <c r="C46" s="47" t="s">
        <v>403</v>
      </c>
      <c r="D46" s="47" t="s">
        <v>115</v>
      </c>
      <c r="E46" s="48">
        <v>2810</v>
      </c>
      <c r="F46" s="49">
        <v>18.651375000000002</v>
      </c>
      <c r="G46" s="50">
        <v>8.1600900000000001E-3</v>
      </c>
      <c r="H46" s="40" t="s">
        <v>131</v>
      </c>
    </row>
    <row r="47" spans="1:8" x14ac:dyDescent="0.2">
      <c r="A47" s="46">
        <v>41</v>
      </c>
      <c r="B47" s="47" t="s">
        <v>404</v>
      </c>
      <c r="C47" s="47" t="s">
        <v>405</v>
      </c>
      <c r="D47" s="47" t="s">
        <v>406</v>
      </c>
      <c r="E47" s="48">
        <v>2187</v>
      </c>
      <c r="F47" s="49">
        <v>16.520598</v>
      </c>
      <c r="G47" s="50">
        <v>7.22786E-3</v>
      </c>
      <c r="H47" s="40" t="s">
        <v>131</v>
      </c>
    </row>
    <row r="48" spans="1:8" x14ac:dyDescent="0.2">
      <c r="A48" s="46">
        <v>42</v>
      </c>
      <c r="B48" s="47" t="s">
        <v>409</v>
      </c>
      <c r="C48" s="47" t="s">
        <v>410</v>
      </c>
      <c r="D48" s="47" t="s">
        <v>38</v>
      </c>
      <c r="E48" s="48">
        <v>1475</v>
      </c>
      <c r="F48" s="49">
        <v>15.178487499999999</v>
      </c>
      <c r="G48" s="50">
        <v>6.6406800000000004E-3</v>
      </c>
      <c r="H48" s="40" t="s">
        <v>131</v>
      </c>
    </row>
    <row r="49" spans="1:8" x14ac:dyDescent="0.2">
      <c r="A49" s="51"/>
      <c r="B49" s="51"/>
      <c r="C49" s="52" t="s">
        <v>130</v>
      </c>
      <c r="D49" s="51"/>
      <c r="E49" s="51" t="s">
        <v>131</v>
      </c>
      <c r="F49" s="53">
        <v>2204.9869533000001</v>
      </c>
      <c r="G49" s="54">
        <v>0.96469512000000002</v>
      </c>
      <c r="H49" s="40" t="s">
        <v>131</v>
      </c>
    </row>
    <row r="50" spans="1:8" x14ac:dyDescent="0.2">
      <c r="A50" s="51"/>
      <c r="B50" s="51"/>
      <c r="C50" s="55"/>
      <c r="D50" s="51"/>
      <c r="E50" s="51"/>
      <c r="F50" s="56"/>
      <c r="G50" s="56"/>
      <c r="H50" s="40" t="s">
        <v>131</v>
      </c>
    </row>
    <row r="51" spans="1:8" x14ac:dyDescent="0.2">
      <c r="A51" s="51"/>
      <c r="B51" s="51"/>
      <c r="C51" s="52" t="s">
        <v>132</v>
      </c>
      <c r="D51" s="51"/>
      <c r="E51" s="51"/>
      <c r="F51" s="51"/>
      <c r="G51" s="51"/>
      <c r="H51" s="40" t="s">
        <v>131</v>
      </c>
    </row>
    <row r="52" spans="1:8" x14ac:dyDescent="0.2">
      <c r="A52" s="51"/>
      <c r="B52" s="51"/>
      <c r="C52" s="52" t="s">
        <v>130</v>
      </c>
      <c r="D52" s="51"/>
      <c r="E52" s="51" t="s">
        <v>131</v>
      </c>
      <c r="F52" s="57" t="s">
        <v>133</v>
      </c>
      <c r="G52" s="54">
        <v>0</v>
      </c>
      <c r="H52" s="40" t="s">
        <v>131</v>
      </c>
    </row>
    <row r="53" spans="1:8" x14ac:dyDescent="0.2">
      <c r="A53" s="51"/>
      <c r="B53" s="51"/>
      <c r="C53" s="55"/>
      <c r="D53" s="51"/>
      <c r="E53" s="51"/>
      <c r="F53" s="56"/>
      <c r="G53" s="56"/>
      <c r="H53" s="40" t="s">
        <v>131</v>
      </c>
    </row>
    <row r="54" spans="1:8" x14ac:dyDescent="0.2">
      <c r="A54" s="51"/>
      <c r="B54" s="51"/>
      <c r="C54" s="52" t="s">
        <v>134</v>
      </c>
      <c r="D54" s="51"/>
      <c r="E54" s="51"/>
      <c r="F54" s="51"/>
      <c r="G54" s="51"/>
      <c r="H54" s="40" t="s">
        <v>131</v>
      </c>
    </row>
    <row r="55" spans="1:8" x14ac:dyDescent="0.2">
      <c r="A55" s="51"/>
      <c r="B55" s="51"/>
      <c r="C55" s="52" t="s">
        <v>130</v>
      </c>
      <c r="D55" s="51"/>
      <c r="E55" s="51" t="s">
        <v>131</v>
      </c>
      <c r="F55" s="57" t="s">
        <v>133</v>
      </c>
      <c r="G55" s="54">
        <v>0</v>
      </c>
      <c r="H55" s="40" t="s">
        <v>131</v>
      </c>
    </row>
    <row r="56" spans="1:8" x14ac:dyDescent="0.2">
      <c r="A56" s="51"/>
      <c r="B56" s="51"/>
      <c r="C56" s="55"/>
      <c r="D56" s="51"/>
      <c r="E56" s="51"/>
      <c r="F56" s="56"/>
      <c r="G56" s="56"/>
      <c r="H56" s="40" t="s">
        <v>131</v>
      </c>
    </row>
    <row r="57" spans="1:8" x14ac:dyDescent="0.2">
      <c r="A57" s="51"/>
      <c r="B57" s="51"/>
      <c r="C57" s="52" t="s">
        <v>135</v>
      </c>
      <c r="D57" s="51"/>
      <c r="E57" s="51"/>
      <c r="F57" s="51"/>
      <c r="G57" s="51"/>
      <c r="H57" s="40" t="s">
        <v>131</v>
      </c>
    </row>
    <row r="58" spans="1:8" x14ac:dyDescent="0.2">
      <c r="A58" s="51"/>
      <c r="B58" s="51"/>
      <c r="C58" s="52" t="s">
        <v>130</v>
      </c>
      <c r="D58" s="51"/>
      <c r="E58" s="51" t="s">
        <v>131</v>
      </c>
      <c r="F58" s="57" t="s">
        <v>133</v>
      </c>
      <c r="G58" s="54">
        <v>0</v>
      </c>
      <c r="H58" s="40" t="s">
        <v>131</v>
      </c>
    </row>
    <row r="59" spans="1:8" x14ac:dyDescent="0.2">
      <c r="A59" s="51"/>
      <c r="B59" s="51"/>
      <c r="C59" s="55"/>
      <c r="D59" s="51"/>
      <c r="E59" s="51"/>
      <c r="F59" s="56"/>
      <c r="G59" s="56"/>
      <c r="H59" s="40" t="s">
        <v>131</v>
      </c>
    </row>
    <row r="60" spans="1:8" x14ac:dyDescent="0.2">
      <c r="A60" s="51"/>
      <c r="B60" s="51"/>
      <c r="C60" s="52" t="s">
        <v>136</v>
      </c>
      <c r="D60" s="51"/>
      <c r="E60" s="51"/>
      <c r="F60" s="56"/>
      <c r="G60" s="56"/>
      <c r="H60" s="40" t="s">
        <v>131</v>
      </c>
    </row>
    <row r="61" spans="1:8" x14ac:dyDescent="0.2">
      <c r="A61" s="51"/>
      <c r="B61" s="51"/>
      <c r="C61" s="52" t="s">
        <v>130</v>
      </c>
      <c r="D61" s="51"/>
      <c r="E61" s="51" t="s">
        <v>131</v>
      </c>
      <c r="F61" s="57" t="s">
        <v>133</v>
      </c>
      <c r="G61" s="54">
        <v>0</v>
      </c>
      <c r="H61" s="40" t="s">
        <v>131</v>
      </c>
    </row>
    <row r="62" spans="1:8" x14ac:dyDescent="0.2">
      <c r="A62" s="51"/>
      <c r="B62" s="51"/>
      <c r="C62" s="55"/>
      <c r="D62" s="51"/>
      <c r="E62" s="51"/>
      <c r="F62" s="56"/>
      <c r="G62" s="56"/>
      <c r="H62" s="40" t="s">
        <v>131</v>
      </c>
    </row>
    <row r="63" spans="1:8" x14ac:dyDescent="0.2">
      <c r="A63" s="51"/>
      <c r="B63" s="51"/>
      <c r="C63" s="52" t="s">
        <v>137</v>
      </c>
      <c r="D63" s="51"/>
      <c r="E63" s="51"/>
      <c r="F63" s="56"/>
      <c r="G63" s="56"/>
      <c r="H63" s="40" t="s">
        <v>131</v>
      </c>
    </row>
    <row r="64" spans="1:8" x14ac:dyDescent="0.2">
      <c r="A64" s="51"/>
      <c r="B64" s="51"/>
      <c r="C64" s="52" t="s">
        <v>130</v>
      </c>
      <c r="D64" s="51"/>
      <c r="E64" s="51" t="s">
        <v>131</v>
      </c>
      <c r="F64" s="57" t="s">
        <v>133</v>
      </c>
      <c r="G64" s="54">
        <v>0</v>
      </c>
      <c r="H64" s="40" t="s">
        <v>131</v>
      </c>
    </row>
    <row r="65" spans="1:8" x14ac:dyDescent="0.2">
      <c r="A65" s="51"/>
      <c r="B65" s="51"/>
      <c r="C65" s="55"/>
      <c r="D65" s="51"/>
      <c r="E65" s="51"/>
      <c r="F65" s="56"/>
      <c r="G65" s="56"/>
      <c r="H65" s="40" t="s">
        <v>131</v>
      </c>
    </row>
    <row r="66" spans="1:8" x14ac:dyDescent="0.2">
      <c r="A66" s="51"/>
      <c r="B66" s="51"/>
      <c r="C66" s="52" t="s">
        <v>138</v>
      </c>
      <c r="D66" s="51"/>
      <c r="E66" s="51"/>
      <c r="F66" s="53">
        <v>2204.9869533000001</v>
      </c>
      <c r="G66" s="54">
        <v>0.96469512000000002</v>
      </c>
      <c r="H66" s="40" t="s">
        <v>131</v>
      </c>
    </row>
    <row r="67" spans="1:8" x14ac:dyDescent="0.2">
      <c r="A67" s="51"/>
      <c r="B67" s="51"/>
      <c r="C67" s="55"/>
      <c r="D67" s="51"/>
      <c r="E67" s="51"/>
      <c r="F67" s="56"/>
      <c r="G67" s="56"/>
      <c r="H67" s="40" t="s">
        <v>131</v>
      </c>
    </row>
    <row r="68" spans="1:8" x14ac:dyDescent="0.2">
      <c r="A68" s="51"/>
      <c r="B68" s="51"/>
      <c r="C68" s="52" t="s">
        <v>139</v>
      </c>
      <c r="D68" s="51"/>
      <c r="E68" s="51"/>
      <c r="F68" s="56"/>
      <c r="G68" s="56"/>
      <c r="H68" s="40" t="s">
        <v>131</v>
      </c>
    </row>
    <row r="69" spans="1:8" x14ac:dyDescent="0.2">
      <c r="A69" s="51"/>
      <c r="B69" s="51"/>
      <c r="C69" s="52" t="s">
        <v>10</v>
      </c>
      <c r="D69" s="51"/>
      <c r="E69" s="51"/>
      <c r="F69" s="56"/>
      <c r="G69" s="56"/>
      <c r="H69" s="40" t="s">
        <v>131</v>
      </c>
    </row>
    <row r="70" spans="1:8" x14ac:dyDescent="0.2">
      <c r="A70" s="51"/>
      <c r="B70" s="51"/>
      <c r="C70" s="52" t="s">
        <v>130</v>
      </c>
      <c r="D70" s="51"/>
      <c r="E70" s="51" t="s">
        <v>131</v>
      </c>
      <c r="F70" s="57" t="s">
        <v>133</v>
      </c>
      <c r="G70" s="54">
        <v>0</v>
      </c>
      <c r="H70" s="40" t="s">
        <v>131</v>
      </c>
    </row>
    <row r="71" spans="1:8" x14ac:dyDescent="0.2">
      <c r="A71" s="51"/>
      <c r="B71" s="51"/>
      <c r="C71" s="55"/>
      <c r="D71" s="51"/>
      <c r="E71" s="51"/>
      <c r="F71" s="56"/>
      <c r="G71" s="56"/>
      <c r="H71" s="40" t="s">
        <v>131</v>
      </c>
    </row>
    <row r="72" spans="1:8" x14ac:dyDescent="0.2">
      <c r="A72" s="51"/>
      <c r="B72" s="51"/>
      <c r="C72" s="52" t="s">
        <v>140</v>
      </c>
      <c r="D72" s="51"/>
      <c r="E72" s="51"/>
      <c r="F72" s="51"/>
      <c r="G72" s="51"/>
      <c r="H72" s="40" t="s">
        <v>131</v>
      </c>
    </row>
    <row r="73" spans="1:8" x14ac:dyDescent="0.2">
      <c r="A73" s="51"/>
      <c r="B73" s="51"/>
      <c r="C73" s="52" t="s">
        <v>130</v>
      </c>
      <c r="D73" s="51"/>
      <c r="E73" s="51" t="s">
        <v>131</v>
      </c>
      <c r="F73" s="57" t="s">
        <v>133</v>
      </c>
      <c r="G73" s="54">
        <v>0</v>
      </c>
      <c r="H73" s="40" t="s">
        <v>131</v>
      </c>
    </row>
    <row r="74" spans="1:8" x14ac:dyDescent="0.2">
      <c r="A74" s="51"/>
      <c r="B74" s="51"/>
      <c r="C74" s="55"/>
      <c r="D74" s="51"/>
      <c r="E74" s="51"/>
      <c r="F74" s="56"/>
      <c r="G74" s="56"/>
      <c r="H74" s="40" t="s">
        <v>131</v>
      </c>
    </row>
    <row r="75" spans="1:8" x14ac:dyDescent="0.2">
      <c r="A75" s="51"/>
      <c r="B75" s="51"/>
      <c r="C75" s="52" t="s">
        <v>141</v>
      </c>
      <c r="D75" s="51"/>
      <c r="E75" s="51"/>
      <c r="F75" s="51"/>
      <c r="G75" s="51"/>
      <c r="H75" s="40" t="s">
        <v>131</v>
      </c>
    </row>
    <row r="76" spans="1:8" x14ac:dyDescent="0.2">
      <c r="A76" s="51"/>
      <c r="B76" s="51"/>
      <c r="C76" s="52" t="s">
        <v>130</v>
      </c>
      <c r="D76" s="51"/>
      <c r="E76" s="51" t="s">
        <v>131</v>
      </c>
      <c r="F76" s="57" t="s">
        <v>133</v>
      </c>
      <c r="G76" s="54">
        <v>0</v>
      </c>
      <c r="H76" s="40" t="s">
        <v>131</v>
      </c>
    </row>
    <row r="77" spans="1:8" x14ac:dyDescent="0.2">
      <c r="A77" s="51"/>
      <c r="B77" s="51"/>
      <c r="C77" s="55"/>
      <c r="D77" s="51"/>
      <c r="E77" s="51"/>
      <c r="F77" s="56"/>
      <c r="G77" s="56"/>
      <c r="H77" s="40" t="s">
        <v>131</v>
      </c>
    </row>
    <row r="78" spans="1:8" x14ac:dyDescent="0.2">
      <c r="A78" s="51"/>
      <c r="B78" s="51"/>
      <c r="C78" s="52" t="s">
        <v>142</v>
      </c>
      <c r="D78" s="51"/>
      <c r="E78" s="51"/>
      <c r="F78" s="56"/>
      <c r="G78" s="56"/>
      <c r="H78" s="40" t="s">
        <v>131</v>
      </c>
    </row>
    <row r="79" spans="1:8" x14ac:dyDescent="0.2">
      <c r="A79" s="51"/>
      <c r="B79" s="51"/>
      <c r="C79" s="52" t="s">
        <v>130</v>
      </c>
      <c r="D79" s="51"/>
      <c r="E79" s="51" t="s">
        <v>131</v>
      </c>
      <c r="F79" s="57" t="s">
        <v>133</v>
      </c>
      <c r="G79" s="54">
        <v>0</v>
      </c>
      <c r="H79" s="40" t="s">
        <v>131</v>
      </c>
    </row>
    <row r="80" spans="1:8" x14ac:dyDescent="0.2">
      <c r="A80" s="51"/>
      <c r="B80" s="51"/>
      <c r="C80" s="55"/>
      <c r="D80" s="51"/>
      <c r="E80" s="51"/>
      <c r="F80" s="56"/>
      <c r="G80" s="56"/>
      <c r="H80" s="40" t="s">
        <v>131</v>
      </c>
    </row>
    <row r="81" spans="1:8" x14ac:dyDescent="0.2">
      <c r="A81" s="51"/>
      <c r="B81" s="51"/>
      <c r="C81" s="52" t="s">
        <v>143</v>
      </c>
      <c r="D81" s="51"/>
      <c r="E81" s="51"/>
      <c r="F81" s="53">
        <v>0</v>
      </c>
      <c r="G81" s="54">
        <v>0</v>
      </c>
      <c r="H81" s="40" t="s">
        <v>131</v>
      </c>
    </row>
    <row r="82" spans="1:8" x14ac:dyDescent="0.2">
      <c r="A82" s="51"/>
      <c r="B82" s="51"/>
      <c r="C82" s="55"/>
      <c r="D82" s="51"/>
      <c r="E82" s="51"/>
      <c r="F82" s="56"/>
      <c r="G82" s="56"/>
      <c r="H82" s="40" t="s">
        <v>131</v>
      </c>
    </row>
    <row r="83" spans="1:8" x14ac:dyDescent="0.2">
      <c r="A83" s="51"/>
      <c r="B83" s="51"/>
      <c r="C83" s="52" t="s">
        <v>144</v>
      </c>
      <c r="D83" s="51"/>
      <c r="E83" s="51"/>
      <c r="F83" s="56"/>
      <c r="G83" s="56"/>
      <c r="H83" s="40" t="s">
        <v>131</v>
      </c>
    </row>
    <row r="84" spans="1:8" x14ac:dyDescent="0.2">
      <c r="A84" s="51"/>
      <c r="B84" s="51"/>
      <c r="C84" s="52" t="s">
        <v>145</v>
      </c>
      <c r="D84" s="51"/>
      <c r="E84" s="51"/>
      <c r="F84" s="56"/>
      <c r="G84" s="56"/>
      <c r="H84" s="40" t="s">
        <v>131</v>
      </c>
    </row>
    <row r="85" spans="1:8" x14ac:dyDescent="0.2">
      <c r="A85" s="51"/>
      <c r="B85" s="51"/>
      <c r="C85" s="52" t="s">
        <v>130</v>
      </c>
      <c r="D85" s="51"/>
      <c r="E85" s="51" t="s">
        <v>131</v>
      </c>
      <c r="F85" s="57" t="s">
        <v>133</v>
      </c>
      <c r="G85" s="54">
        <v>0</v>
      </c>
      <c r="H85" s="40" t="s">
        <v>131</v>
      </c>
    </row>
    <row r="86" spans="1:8" x14ac:dyDescent="0.2">
      <c r="A86" s="51"/>
      <c r="B86" s="51"/>
      <c r="C86" s="55"/>
      <c r="D86" s="51"/>
      <c r="E86" s="51"/>
      <c r="F86" s="56"/>
      <c r="G86" s="56"/>
      <c r="H86" s="40" t="s">
        <v>131</v>
      </c>
    </row>
    <row r="87" spans="1:8" x14ac:dyDescent="0.2">
      <c r="A87" s="51"/>
      <c r="B87" s="51"/>
      <c r="C87" s="52" t="s">
        <v>146</v>
      </c>
      <c r="D87" s="51"/>
      <c r="E87" s="51"/>
      <c r="F87" s="56"/>
      <c r="G87" s="56"/>
      <c r="H87" s="40" t="s">
        <v>131</v>
      </c>
    </row>
    <row r="88" spans="1:8" x14ac:dyDescent="0.2">
      <c r="A88" s="51"/>
      <c r="B88" s="51"/>
      <c r="C88" s="52" t="s">
        <v>130</v>
      </c>
      <c r="D88" s="51"/>
      <c r="E88" s="51" t="s">
        <v>131</v>
      </c>
      <c r="F88" s="57" t="s">
        <v>133</v>
      </c>
      <c r="G88" s="54">
        <v>0</v>
      </c>
      <c r="H88" s="40" t="s">
        <v>131</v>
      </c>
    </row>
    <row r="89" spans="1:8" x14ac:dyDescent="0.2">
      <c r="A89" s="51"/>
      <c r="B89" s="51"/>
      <c r="C89" s="55"/>
      <c r="D89" s="51"/>
      <c r="E89" s="51"/>
      <c r="F89" s="56"/>
      <c r="G89" s="56"/>
      <c r="H89" s="40" t="s">
        <v>131</v>
      </c>
    </row>
    <row r="90" spans="1:8" x14ac:dyDescent="0.2">
      <c r="A90" s="51"/>
      <c r="B90" s="51"/>
      <c r="C90" s="52" t="s">
        <v>147</v>
      </c>
      <c r="D90" s="51"/>
      <c r="E90" s="51"/>
      <c r="F90" s="56"/>
      <c r="G90" s="56"/>
      <c r="H90" s="40" t="s">
        <v>131</v>
      </c>
    </row>
    <row r="91" spans="1:8" x14ac:dyDescent="0.2">
      <c r="A91" s="51"/>
      <c r="B91" s="51"/>
      <c r="C91" s="52" t="s">
        <v>130</v>
      </c>
      <c r="D91" s="51"/>
      <c r="E91" s="51" t="s">
        <v>131</v>
      </c>
      <c r="F91" s="57" t="s">
        <v>133</v>
      </c>
      <c r="G91" s="54">
        <v>0</v>
      </c>
      <c r="H91" s="40" t="s">
        <v>131</v>
      </c>
    </row>
    <row r="92" spans="1:8" x14ac:dyDescent="0.2">
      <c r="A92" s="51"/>
      <c r="B92" s="51"/>
      <c r="C92" s="55"/>
      <c r="D92" s="51"/>
      <c r="E92" s="51"/>
      <c r="F92" s="56"/>
      <c r="G92" s="56"/>
      <c r="H92" s="40" t="s">
        <v>131</v>
      </c>
    </row>
    <row r="93" spans="1:8" x14ac:dyDescent="0.2">
      <c r="A93" s="51"/>
      <c r="B93" s="51"/>
      <c r="C93" s="52" t="s">
        <v>148</v>
      </c>
      <c r="D93" s="51"/>
      <c r="E93" s="51"/>
      <c r="F93" s="56"/>
      <c r="G93" s="56"/>
      <c r="H93" s="40" t="s">
        <v>131</v>
      </c>
    </row>
    <row r="94" spans="1:8" x14ac:dyDescent="0.2">
      <c r="A94" s="46">
        <v>1</v>
      </c>
      <c r="B94" s="47"/>
      <c r="C94" s="47" t="s">
        <v>149</v>
      </c>
      <c r="D94" s="47"/>
      <c r="E94" s="58"/>
      <c r="F94" s="49">
        <v>80.009424999999993</v>
      </c>
      <c r="G94" s="50">
        <v>3.5004609999999999E-2</v>
      </c>
      <c r="H94" s="40">
        <v>5.32</v>
      </c>
    </row>
    <row r="95" spans="1:8" x14ac:dyDescent="0.2">
      <c r="A95" s="51"/>
      <c r="B95" s="51"/>
      <c r="C95" s="52" t="s">
        <v>130</v>
      </c>
      <c r="D95" s="51"/>
      <c r="E95" s="51" t="s">
        <v>131</v>
      </c>
      <c r="F95" s="53">
        <v>80.009424999999993</v>
      </c>
      <c r="G95" s="54">
        <v>3.5004609999999999E-2</v>
      </c>
      <c r="H95" s="40" t="s">
        <v>131</v>
      </c>
    </row>
    <row r="96" spans="1:8" x14ac:dyDescent="0.2">
      <c r="A96" s="51"/>
      <c r="B96" s="51"/>
      <c r="C96" s="55"/>
      <c r="D96" s="51"/>
      <c r="E96" s="51"/>
      <c r="F96" s="56"/>
      <c r="G96" s="56"/>
      <c r="H96" s="40" t="s">
        <v>131</v>
      </c>
    </row>
    <row r="97" spans="1:8" x14ac:dyDescent="0.2">
      <c r="A97" s="51"/>
      <c r="B97" s="51"/>
      <c r="C97" s="52" t="s">
        <v>150</v>
      </c>
      <c r="D97" s="51"/>
      <c r="E97" s="51"/>
      <c r="F97" s="53">
        <v>80.009424999999993</v>
      </c>
      <c r="G97" s="54">
        <v>3.5004609999999999E-2</v>
      </c>
      <c r="H97" s="40" t="s">
        <v>131</v>
      </c>
    </row>
    <row r="98" spans="1:8" x14ac:dyDescent="0.2">
      <c r="A98" s="51"/>
      <c r="B98" s="51"/>
      <c r="C98" s="56"/>
      <c r="D98" s="51"/>
      <c r="E98" s="51"/>
      <c r="F98" s="51"/>
      <c r="G98" s="51"/>
      <c r="H98" s="40" t="s">
        <v>131</v>
      </c>
    </row>
    <row r="99" spans="1:8" x14ac:dyDescent="0.2">
      <c r="A99" s="51"/>
      <c r="B99" s="51"/>
      <c r="C99" s="52" t="s">
        <v>151</v>
      </c>
      <c r="D99" s="51"/>
      <c r="E99" s="51"/>
      <c r="F99" s="51"/>
      <c r="G99" s="51"/>
      <c r="H99" s="40" t="s">
        <v>131</v>
      </c>
    </row>
    <row r="100" spans="1:8" x14ac:dyDescent="0.2">
      <c r="A100" s="51"/>
      <c r="B100" s="51"/>
      <c r="C100" s="52" t="s">
        <v>152</v>
      </c>
      <c r="D100" s="51"/>
      <c r="E100" s="51"/>
      <c r="F100" s="51"/>
      <c r="G100" s="51"/>
      <c r="H100" s="40" t="s">
        <v>131</v>
      </c>
    </row>
    <row r="101" spans="1:8" x14ac:dyDescent="0.2">
      <c r="A101" s="51"/>
      <c r="B101" s="51"/>
      <c r="C101" s="52" t="s">
        <v>130</v>
      </c>
      <c r="D101" s="51"/>
      <c r="E101" s="51" t="s">
        <v>131</v>
      </c>
      <c r="F101" s="57" t="s">
        <v>133</v>
      </c>
      <c r="G101" s="54">
        <v>0</v>
      </c>
      <c r="H101" s="40" t="s">
        <v>131</v>
      </c>
    </row>
    <row r="102" spans="1:8" x14ac:dyDescent="0.2">
      <c r="A102" s="51"/>
      <c r="B102" s="51"/>
      <c r="C102" s="55"/>
      <c r="D102" s="51"/>
      <c r="E102" s="51"/>
      <c r="F102" s="56"/>
      <c r="G102" s="56"/>
      <c r="H102" s="40" t="s">
        <v>131</v>
      </c>
    </row>
    <row r="103" spans="1:8" x14ac:dyDescent="0.2">
      <c r="A103" s="51"/>
      <c r="B103" s="51"/>
      <c r="C103" s="52" t="s">
        <v>153</v>
      </c>
      <c r="D103" s="51"/>
      <c r="E103" s="51"/>
      <c r="F103" s="51"/>
      <c r="G103" s="51"/>
      <c r="H103" s="40" t="s">
        <v>131</v>
      </c>
    </row>
    <row r="104" spans="1:8" x14ac:dyDescent="0.2">
      <c r="A104" s="51"/>
      <c r="B104" s="51"/>
      <c r="C104" s="52" t="s">
        <v>154</v>
      </c>
      <c r="D104" s="51"/>
      <c r="E104" s="51"/>
      <c r="F104" s="51"/>
      <c r="G104" s="51"/>
      <c r="H104" s="40" t="s">
        <v>131</v>
      </c>
    </row>
    <row r="105" spans="1:8" x14ac:dyDescent="0.2">
      <c r="A105" s="51"/>
      <c r="B105" s="51"/>
      <c r="C105" s="52" t="s">
        <v>130</v>
      </c>
      <c r="D105" s="51"/>
      <c r="E105" s="51" t="s">
        <v>131</v>
      </c>
      <c r="F105" s="57" t="s">
        <v>133</v>
      </c>
      <c r="G105" s="54">
        <v>0</v>
      </c>
      <c r="H105" s="40" t="s">
        <v>131</v>
      </c>
    </row>
    <row r="106" spans="1:8" x14ac:dyDescent="0.2">
      <c r="A106" s="51"/>
      <c r="B106" s="51"/>
      <c r="C106" s="55"/>
      <c r="D106" s="51"/>
      <c r="E106" s="51"/>
      <c r="F106" s="56"/>
      <c r="G106" s="56"/>
      <c r="H106" s="40" t="s">
        <v>131</v>
      </c>
    </row>
    <row r="107" spans="1:8" x14ac:dyDescent="0.2">
      <c r="A107" s="51"/>
      <c r="B107" s="51"/>
      <c r="C107" s="52" t="s">
        <v>155</v>
      </c>
      <c r="D107" s="51"/>
      <c r="E107" s="51"/>
      <c r="F107" s="56"/>
      <c r="G107" s="56"/>
      <c r="H107" s="40" t="s">
        <v>131</v>
      </c>
    </row>
    <row r="108" spans="1:8" x14ac:dyDescent="0.2">
      <c r="A108" s="51"/>
      <c r="B108" s="51"/>
      <c r="C108" s="52" t="s">
        <v>130</v>
      </c>
      <c r="D108" s="51"/>
      <c r="E108" s="51" t="s">
        <v>131</v>
      </c>
      <c r="F108" s="57" t="s">
        <v>133</v>
      </c>
      <c r="G108" s="54">
        <v>0</v>
      </c>
      <c r="H108" s="40" t="s">
        <v>131</v>
      </c>
    </row>
    <row r="109" spans="1:8" x14ac:dyDescent="0.2">
      <c r="A109" s="51"/>
      <c r="B109" s="51"/>
      <c r="C109" s="55"/>
      <c r="D109" s="51"/>
      <c r="E109" s="51"/>
      <c r="F109" s="56"/>
      <c r="G109" s="56"/>
      <c r="H109" s="40" t="s">
        <v>131</v>
      </c>
    </row>
    <row r="110" spans="1:8" x14ac:dyDescent="0.2">
      <c r="A110" s="51"/>
      <c r="B110" s="47"/>
      <c r="C110" s="47"/>
      <c r="D110" s="52"/>
      <c r="E110" s="51"/>
      <c r="F110" s="47"/>
      <c r="G110" s="58"/>
      <c r="H110" s="40" t="s">
        <v>131</v>
      </c>
    </row>
    <row r="111" spans="1:8" x14ac:dyDescent="0.2">
      <c r="A111" s="58"/>
      <c r="B111" s="47"/>
      <c r="C111" s="47" t="s">
        <v>156</v>
      </c>
      <c r="D111" s="47"/>
      <c r="E111" s="58"/>
      <c r="F111" s="49">
        <v>0.68633341999999997</v>
      </c>
      <c r="G111" s="50">
        <v>3.0027999999999999E-4</v>
      </c>
      <c r="H111" s="40" t="s">
        <v>131</v>
      </c>
    </row>
    <row r="112" spans="1:8" x14ac:dyDescent="0.2">
      <c r="A112" s="55"/>
      <c r="B112" s="55"/>
      <c r="C112" s="52" t="s">
        <v>157</v>
      </c>
      <c r="D112" s="56"/>
      <c r="E112" s="56"/>
      <c r="F112" s="53">
        <v>2285.68271172</v>
      </c>
      <c r="G112" s="59">
        <v>1.0000000099999999</v>
      </c>
      <c r="H112" s="40" t="s">
        <v>131</v>
      </c>
    </row>
    <row r="113" spans="1:17" x14ac:dyDescent="0.2">
      <c r="A113" s="60"/>
      <c r="B113" s="60"/>
      <c r="C113" s="61"/>
      <c r="D113" s="62"/>
      <c r="E113" s="62"/>
      <c r="F113" s="63"/>
      <c r="G113" s="64"/>
      <c r="H113" s="65"/>
    </row>
    <row r="114" spans="1:17" x14ac:dyDescent="0.2">
      <c r="A114" s="60"/>
      <c r="B114" s="259" t="s">
        <v>933</v>
      </c>
      <c r="C114" s="259"/>
      <c r="D114" s="259"/>
      <c r="E114" s="259"/>
      <c r="F114" s="259"/>
      <c r="G114" s="259"/>
      <c r="H114" s="259"/>
      <c r="J114" s="67"/>
    </row>
    <row r="115" spans="1:17" x14ac:dyDescent="0.2">
      <c r="A115" s="60"/>
      <c r="B115" s="259" t="s">
        <v>934</v>
      </c>
      <c r="C115" s="259"/>
      <c r="D115" s="259"/>
      <c r="E115" s="259"/>
      <c r="F115" s="259"/>
      <c r="G115" s="259"/>
      <c r="H115" s="259"/>
      <c r="J115" s="67"/>
    </row>
    <row r="116" spans="1:17" x14ac:dyDescent="0.2">
      <c r="A116" s="60"/>
      <c r="B116" s="259" t="s">
        <v>935</v>
      </c>
      <c r="C116" s="259"/>
      <c r="D116" s="259"/>
      <c r="E116" s="259"/>
      <c r="F116" s="259"/>
      <c r="G116" s="259"/>
      <c r="H116" s="259"/>
      <c r="J116" s="67"/>
    </row>
    <row r="117" spans="1:17" s="69" customFormat="1" ht="51.75" customHeight="1" x14ac:dyDescent="0.25">
      <c r="A117" s="68"/>
      <c r="B117" s="263" t="s">
        <v>936</v>
      </c>
      <c r="C117" s="263"/>
      <c r="D117" s="263"/>
      <c r="E117" s="263"/>
      <c r="F117" s="263"/>
      <c r="G117" s="263"/>
      <c r="H117" s="263"/>
      <c r="I117"/>
      <c r="J117" s="67"/>
      <c r="K117"/>
      <c r="L117"/>
      <c r="M117"/>
      <c r="N117"/>
      <c r="O117"/>
      <c r="P117"/>
      <c r="Q117"/>
    </row>
    <row r="118" spans="1:17" x14ac:dyDescent="0.2">
      <c r="A118" s="60"/>
      <c r="B118" s="259" t="s">
        <v>937</v>
      </c>
      <c r="C118" s="259"/>
      <c r="D118" s="259"/>
      <c r="E118" s="259"/>
      <c r="F118" s="259"/>
      <c r="G118" s="259"/>
      <c r="H118" s="259"/>
      <c r="J118" s="67"/>
    </row>
    <row r="119" spans="1:17" x14ac:dyDescent="0.2">
      <c r="A119" s="60"/>
      <c r="B119" s="60"/>
      <c r="C119" s="60"/>
      <c r="D119" s="62"/>
      <c r="E119" s="62"/>
      <c r="F119" s="62"/>
      <c r="G119" s="62"/>
    </row>
    <row r="120" spans="1:17" x14ac:dyDescent="0.2">
      <c r="A120" s="60"/>
      <c r="B120" s="260" t="s">
        <v>158</v>
      </c>
      <c r="C120" s="261"/>
      <c r="D120" s="262"/>
      <c r="E120" s="70"/>
      <c r="F120" s="62"/>
      <c r="G120" s="62"/>
    </row>
    <row r="121" spans="1:17" x14ac:dyDescent="0.2">
      <c r="A121" s="60"/>
      <c r="B121" s="254" t="s">
        <v>159</v>
      </c>
      <c r="C121" s="255"/>
      <c r="D121" s="71" t="s">
        <v>160</v>
      </c>
      <c r="E121" s="70"/>
      <c r="F121" s="62"/>
      <c r="G121" s="62"/>
    </row>
    <row r="122" spans="1:17" x14ac:dyDescent="0.2">
      <c r="A122" s="60"/>
      <c r="B122" s="254" t="s">
        <v>939</v>
      </c>
      <c r="C122" s="255"/>
      <c r="D122" s="71" t="s">
        <v>160</v>
      </c>
      <c r="E122" s="70"/>
      <c r="F122" s="62"/>
      <c r="G122" s="62"/>
    </row>
    <row r="123" spans="1:17" x14ac:dyDescent="0.2">
      <c r="A123" s="60"/>
      <c r="B123" s="254" t="s">
        <v>161</v>
      </c>
      <c r="C123" s="255"/>
      <c r="D123" s="72" t="s">
        <v>131</v>
      </c>
      <c r="E123" s="70"/>
      <c r="F123" s="62"/>
      <c r="G123" s="62"/>
    </row>
    <row r="124" spans="1:17" x14ac:dyDescent="0.2">
      <c r="A124" s="73"/>
      <c r="B124" s="74" t="s">
        <v>131</v>
      </c>
      <c r="C124" s="74" t="s">
        <v>940</v>
      </c>
      <c r="D124" s="74" t="s">
        <v>162</v>
      </c>
      <c r="E124" s="73"/>
      <c r="F124" s="73"/>
      <c r="G124" s="73"/>
      <c r="H124" s="73"/>
      <c r="J124" s="67"/>
    </row>
    <row r="125" spans="1:17" x14ac:dyDescent="0.2">
      <c r="A125" s="73"/>
      <c r="B125" s="75" t="s">
        <v>163</v>
      </c>
      <c r="C125" s="76">
        <v>46142</v>
      </c>
      <c r="D125" s="76">
        <v>46173</v>
      </c>
      <c r="E125" s="73"/>
      <c r="F125" s="73"/>
      <c r="G125" s="73"/>
      <c r="J125" s="67"/>
    </row>
    <row r="126" spans="1:17" x14ac:dyDescent="0.2">
      <c r="A126" s="77"/>
      <c r="B126" s="78" t="s">
        <v>164</v>
      </c>
      <c r="C126" s="79">
        <v>35.327100000000002</v>
      </c>
      <c r="D126" s="79">
        <v>35.779499999999999</v>
      </c>
      <c r="E126" s="77"/>
      <c r="F126" s="80"/>
      <c r="G126" s="81"/>
    </row>
    <row r="127" spans="1:17" x14ac:dyDescent="0.2">
      <c r="A127" s="77"/>
      <c r="B127" s="78" t="s">
        <v>941</v>
      </c>
      <c r="C127" s="79">
        <v>32.457799999999999</v>
      </c>
      <c r="D127" s="79">
        <v>32.873399999999997</v>
      </c>
      <c r="E127" s="77"/>
      <c r="F127" s="80"/>
      <c r="G127" s="81"/>
    </row>
    <row r="128" spans="1:17" x14ac:dyDescent="0.2">
      <c r="A128" s="77"/>
      <c r="B128" s="78" t="s">
        <v>165</v>
      </c>
      <c r="C128" s="79">
        <v>34.587800000000001</v>
      </c>
      <c r="D128" s="79">
        <v>35.024700000000003</v>
      </c>
      <c r="E128" s="77"/>
      <c r="F128" s="80"/>
      <c r="G128" s="81"/>
    </row>
    <row r="129" spans="1:7" x14ac:dyDescent="0.2">
      <c r="A129" s="77"/>
      <c r="B129" s="78" t="s">
        <v>942</v>
      </c>
      <c r="C129" s="79">
        <v>31.739899999999999</v>
      </c>
      <c r="D129" s="79">
        <v>32.140799999999999</v>
      </c>
      <c r="E129" s="77"/>
      <c r="F129" s="80"/>
      <c r="G129" s="81"/>
    </row>
    <row r="130" spans="1:7" x14ac:dyDescent="0.2">
      <c r="A130" s="77"/>
      <c r="B130" s="77"/>
      <c r="C130" s="77"/>
      <c r="D130" s="77"/>
      <c r="E130" s="77"/>
      <c r="F130" s="77"/>
      <c r="G130" s="77"/>
    </row>
    <row r="131" spans="1:7" x14ac:dyDescent="0.2">
      <c r="A131" s="73"/>
      <c r="B131" s="254" t="s">
        <v>943</v>
      </c>
      <c r="C131" s="255"/>
      <c r="D131" s="71" t="s">
        <v>160</v>
      </c>
      <c r="E131" s="73"/>
      <c r="F131" s="73"/>
      <c r="G131" s="73"/>
    </row>
    <row r="132" spans="1:7" x14ac:dyDescent="0.2">
      <c r="A132" s="73"/>
      <c r="B132" s="82"/>
      <c r="C132" s="82"/>
      <c r="D132" s="82"/>
      <c r="E132" s="73"/>
      <c r="F132" s="73"/>
      <c r="G132" s="73"/>
    </row>
    <row r="133" spans="1:7" x14ac:dyDescent="0.2">
      <c r="A133" s="73"/>
      <c r="B133" s="254" t="s">
        <v>167</v>
      </c>
      <c r="C133" s="255"/>
      <c r="D133" s="71" t="s">
        <v>160</v>
      </c>
      <c r="E133" s="82"/>
      <c r="F133" s="82"/>
      <c r="G133" s="82"/>
    </row>
    <row r="134" spans="1:7" x14ac:dyDescent="0.2">
      <c r="A134" s="73"/>
      <c r="B134" s="254" t="s">
        <v>168</v>
      </c>
      <c r="C134" s="255"/>
      <c r="D134" s="71" t="s">
        <v>160</v>
      </c>
      <c r="E134" s="73"/>
      <c r="F134" s="73"/>
      <c r="G134" s="73"/>
    </row>
    <row r="135" spans="1:7" ht="12.75" customHeight="1" x14ac:dyDescent="0.2">
      <c r="A135" s="73"/>
      <c r="B135" s="254" t="s">
        <v>169</v>
      </c>
      <c r="C135" s="255"/>
      <c r="D135" s="71" t="s">
        <v>160</v>
      </c>
      <c r="E135" s="83"/>
      <c r="F135" s="73"/>
      <c r="G135" s="73"/>
    </row>
    <row r="136" spans="1:7" ht="12.75" customHeight="1" x14ac:dyDescent="0.2">
      <c r="A136" s="73"/>
      <c r="B136" s="254" t="s">
        <v>170</v>
      </c>
      <c r="C136" s="255"/>
      <c r="D136" s="84">
        <v>0.18834257319407391</v>
      </c>
      <c r="E136" s="83"/>
      <c r="F136" s="73"/>
      <c r="G136" s="73"/>
    </row>
    <row r="139" spans="1:7" x14ac:dyDescent="0.2">
      <c r="B139" s="256" t="s">
        <v>944</v>
      </c>
      <c r="C139" s="256"/>
    </row>
    <row r="141" spans="1:7" ht="153.75" customHeight="1" x14ac:dyDescent="0.2"/>
    <row r="144" spans="1:7" x14ac:dyDescent="0.2">
      <c r="B144" s="86" t="s">
        <v>945</v>
      </c>
      <c r="C144" s="87"/>
      <c r="D144" s="86"/>
    </row>
    <row r="145" spans="2:10" x14ac:dyDescent="0.2">
      <c r="B145" s="86" t="s">
        <v>954</v>
      </c>
      <c r="D145" s="86"/>
    </row>
    <row r="146" spans="2:10" ht="165" customHeight="1" x14ac:dyDescent="0.2"/>
    <row r="148" spans="2:10" x14ac:dyDescent="0.2">
      <c r="J148" s="37"/>
    </row>
    <row r="161" customFormat="1" x14ac:dyDescent="0.2"/>
    <row r="162" customFormat="1" x14ac:dyDescent="0.2"/>
    <row r="163" customFormat="1" x14ac:dyDescent="0.2"/>
    <row r="164" customFormat="1" x14ac:dyDescent="0.2"/>
    <row r="165" customFormat="1" x14ac:dyDescent="0.2"/>
    <row r="166" customFormat="1" x14ac:dyDescent="0.2"/>
  </sheetData>
  <mergeCells count="18">
    <mergeCell ref="B120:D120"/>
    <mergeCell ref="B121:C121"/>
    <mergeCell ref="B133:C133"/>
    <mergeCell ref="B134:C134"/>
    <mergeCell ref="B139:C139"/>
    <mergeCell ref="B136:C136"/>
    <mergeCell ref="A1:H1"/>
    <mergeCell ref="A2:H2"/>
    <mergeCell ref="A3:H3"/>
    <mergeCell ref="B131:C131"/>
    <mergeCell ref="B135:C135"/>
    <mergeCell ref="B114:H114"/>
    <mergeCell ref="B115:H115"/>
    <mergeCell ref="B122:C122"/>
    <mergeCell ref="B123:C123"/>
    <mergeCell ref="B116:H116"/>
    <mergeCell ref="B117:H117"/>
    <mergeCell ref="B118:H118"/>
  </mergeCells>
  <hyperlinks>
    <hyperlink ref="I1" location="Index!B2" display="Index" xr:uid="{36B87828-98AA-4096-9854-6032C476A4E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ACED-DC14-4A4E-89A8-FB326D57EC23}">
  <sheetPr>
    <outlinePr summaryBelow="0" summaryRight="0"/>
  </sheetPr>
  <dimension ref="A1:Q144"/>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8" t="s">
        <v>412</v>
      </c>
      <c r="B2" s="258"/>
      <c r="C2" s="258"/>
      <c r="D2" s="258"/>
      <c r="E2" s="258"/>
      <c r="F2" s="258"/>
      <c r="G2" s="258"/>
      <c r="H2" s="258"/>
    </row>
    <row r="3" spans="1:9" ht="15" x14ac:dyDescent="0.2">
      <c r="A3" s="258" t="s">
        <v>931</v>
      </c>
      <c r="B3" s="258"/>
      <c r="C3" s="258"/>
      <c r="D3" s="258"/>
      <c r="E3" s="258"/>
      <c r="F3" s="258"/>
      <c r="G3" s="258"/>
      <c r="H3" s="258"/>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7076</v>
      </c>
      <c r="F7" s="49">
        <v>557.55341999999996</v>
      </c>
      <c r="G7" s="50">
        <v>7.3608320000000005E-2</v>
      </c>
      <c r="H7" s="40" t="s">
        <v>131</v>
      </c>
    </row>
    <row r="8" spans="1:9" x14ac:dyDescent="0.2">
      <c r="A8" s="46">
        <v>2</v>
      </c>
      <c r="B8" s="47" t="s">
        <v>347</v>
      </c>
      <c r="C8" s="47" t="s">
        <v>348</v>
      </c>
      <c r="D8" s="47" t="s">
        <v>83</v>
      </c>
      <c r="E8" s="48">
        <v>71973</v>
      </c>
      <c r="F8" s="49">
        <v>524.21534550000001</v>
      </c>
      <c r="G8" s="50">
        <v>6.9207019999999994E-2</v>
      </c>
      <c r="H8" s="40" t="s">
        <v>131</v>
      </c>
    </row>
    <row r="9" spans="1:9" x14ac:dyDescent="0.2">
      <c r="A9" s="46">
        <v>3</v>
      </c>
      <c r="B9" s="47" t="s">
        <v>324</v>
      </c>
      <c r="C9" s="47" t="s">
        <v>325</v>
      </c>
      <c r="D9" s="47" t="s">
        <v>174</v>
      </c>
      <c r="E9" s="48">
        <v>107991</v>
      </c>
      <c r="F9" s="49">
        <v>364.25364300000001</v>
      </c>
      <c r="G9" s="50">
        <v>4.8088840000000001E-2</v>
      </c>
      <c r="H9" s="40" t="s">
        <v>131</v>
      </c>
    </row>
    <row r="10" spans="1:9" x14ac:dyDescent="0.2">
      <c r="A10" s="46">
        <v>4</v>
      </c>
      <c r="B10" s="47" t="s">
        <v>326</v>
      </c>
      <c r="C10" s="47" t="s">
        <v>327</v>
      </c>
      <c r="D10" s="47" t="s">
        <v>256</v>
      </c>
      <c r="E10" s="48">
        <v>21388</v>
      </c>
      <c r="F10" s="49">
        <v>312.90643999999998</v>
      </c>
      <c r="G10" s="50">
        <v>4.1309970000000001E-2</v>
      </c>
      <c r="H10" s="40" t="s">
        <v>131</v>
      </c>
    </row>
    <row r="11" spans="1:9" x14ac:dyDescent="0.2">
      <c r="A11" s="46">
        <v>5</v>
      </c>
      <c r="B11" s="47" t="s">
        <v>88</v>
      </c>
      <c r="C11" s="47" t="s">
        <v>89</v>
      </c>
      <c r="D11" s="47" t="s">
        <v>38</v>
      </c>
      <c r="E11" s="48">
        <v>38992</v>
      </c>
      <c r="F11" s="49">
        <v>307.99780800000002</v>
      </c>
      <c r="G11" s="50">
        <v>4.0661929999999999E-2</v>
      </c>
      <c r="H11" s="40" t="s">
        <v>131</v>
      </c>
    </row>
    <row r="12" spans="1:9" x14ac:dyDescent="0.2">
      <c r="A12" s="46">
        <v>6</v>
      </c>
      <c r="B12" s="47" t="s">
        <v>355</v>
      </c>
      <c r="C12" s="47" t="s">
        <v>356</v>
      </c>
      <c r="D12" s="47" t="s">
        <v>115</v>
      </c>
      <c r="E12" s="48">
        <v>19836</v>
      </c>
      <c r="F12" s="49">
        <v>298.273932</v>
      </c>
      <c r="G12" s="50">
        <v>3.937819E-2</v>
      </c>
      <c r="H12" s="40" t="s">
        <v>131</v>
      </c>
    </row>
    <row r="13" spans="1:9" x14ac:dyDescent="0.2">
      <c r="A13" s="46">
        <v>7</v>
      </c>
      <c r="B13" s="47" t="s">
        <v>349</v>
      </c>
      <c r="C13" s="47" t="s">
        <v>350</v>
      </c>
      <c r="D13" s="47" t="s">
        <v>48</v>
      </c>
      <c r="E13" s="48">
        <v>76163</v>
      </c>
      <c r="F13" s="49">
        <v>268.74114550000002</v>
      </c>
      <c r="G13" s="50">
        <v>3.5479259999999999E-2</v>
      </c>
      <c r="H13" s="40" t="s">
        <v>131</v>
      </c>
    </row>
    <row r="14" spans="1:9" x14ac:dyDescent="0.2">
      <c r="A14" s="46">
        <v>8</v>
      </c>
      <c r="B14" s="47" t="s">
        <v>353</v>
      </c>
      <c r="C14" s="47" t="s">
        <v>354</v>
      </c>
      <c r="D14" s="47" t="s">
        <v>48</v>
      </c>
      <c r="E14" s="48">
        <v>382570</v>
      </c>
      <c r="F14" s="49">
        <v>268.602397</v>
      </c>
      <c r="G14" s="50">
        <v>3.5460940000000003E-2</v>
      </c>
      <c r="H14" s="40" t="s">
        <v>131</v>
      </c>
    </row>
    <row r="15" spans="1:9" x14ac:dyDescent="0.2">
      <c r="A15" s="46">
        <v>9</v>
      </c>
      <c r="B15" s="47" t="s">
        <v>336</v>
      </c>
      <c r="C15" s="47" t="s">
        <v>337</v>
      </c>
      <c r="D15" s="47" t="s">
        <v>48</v>
      </c>
      <c r="E15" s="48">
        <v>462376</v>
      </c>
      <c r="F15" s="49">
        <v>251.48630639999999</v>
      </c>
      <c r="G15" s="50">
        <v>3.3201269999999998E-2</v>
      </c>
      <c r="H15" s="40" t="s">
        <v>131</v>
      </c>
    </row>
    <row r="16" spans="1:9" x14ac:dyDescent="0.2">
      <c r="A16" s="46">
        <v>10</v>
      </c>
      <c r="B16" s="47" t="s">
        <v>328</v>
      </c>
      <c r="C16" s="47" t="s">
        <v>329</v>
      </c>
      <c r="D16" s="47" t="s">
        <v>200</v>
      </c>
      <c r="E16" s="48">
        <v>33039</v>
      </c>
      <c r="F16" s="49">
        <v>246.61961550000001</v>
      </c>
      <c r="G16" s="50">
        <v>3.2558770000000001E-2</v>
      </c>
      <c r="H16" s="40" t="s">
        <v>131</v>
      </c>
    </row>
    <row r="17" spans="1:8" x14ac:dyDescent="0.2">
      <c r="A17" s="46">
        <v>11</v>
      </c>
      <c r="B17" s="47" t="s">
        <v>351</v>
      </c>
      <c r="C17" s="47" t="s">
        <v>352</v>
      </c>
      <c r="D17" s="47" t="s">
        <v>205</v>
      </c>
      <c r="E17" s="48">
        <v>3653</v>
      </c>
      <c r="F17" s="49">
        <v>221.22568000000001</v>
      </c>
      <c r="G17" s="50">
        <v>2.9206260000000001E-2</v>
      </c>
      <c r="H17" s="40" t="s">
        <v>131</v>
      </c>
    </row>
    <row r="18" spans="1:8" x14ac:dyDescent="0.2">
      <c r="A18" s="46">
        <v>12</v>
      </c>
      <c r="B18" s="47" t="s">
        <v>60</v>
      </c>
      <c r="C18" s="47" t="s">
        <v>61</v>
      </c>
      <c r="D18" s="47" t="s">
        <v>38</v>
      </c>
      <c r="E18" s="48">
        <v>3065</v>
      </c>
      <c r="F18" s="49">
        <v>199.56215</v>
      </c>
      <c r="G18" s="50">
        <v>2.634624E-2</v>
      </c>
      <c r="H18" s="40" t="s">
        <v>131</v>
      </c>
    </row>
    <row r="19" spans="1:8" x14ac:dyDescent="0.2">
      <c r="A19" s="46">
        <v>13</v>
      </c>
      <c r="B19" s="47" t="s">
        <v>54</v>
      </c>
      <c r="C19" s="47" t="s">
        <v>55</v>
      </c>
      <c r="D19" s="47" t="s">
        <v>13</v>
      </c>
      <c r="E19" s="48">
        <v>15091</v>
      </c>
      <c r="F19" s="49">
        <v>196.93754999999999</v>
      </c>
      <c r="G19" s="50">
        <v>2.599974E-2</v>
      </c>
      <c r="H19" s="40" t="s">
        <v>131</v>
      </c>
    </row>
    <row r="20" spans="1:8" x14ac:dyDescent="0.2">
      <c r="A20" s="46">
        <v>14</v>
      </c>
      <c r="B20" s="47" t="s">
        <v>361</v>
      </c>
      <c r="C20" s="47" t="s">
        <v>362</v>
      </c>
      <c r="D20" s="47" t="s">
        <v>363</v>
      </c>
      <c r="E20" s="48">
        <v>48701</v>
      </c>
      <c r="F20" s="49">
        <v>196.16762800000001</v>
      </c>
      <c r="G20" s="50">
        <v>2.5898089999999999E-2</v>
      </c>
      <c r="H20" s="40" t="s">
        <v>131</v>
      </c>
    </row>
    <row r="21" spans="1:8" x14ac:dyDescent="0.2">
      <c r="A21" s="46">
        <v>15</v>
      </c>
      <c r="B21" s="47" t="s">
        <v>357</v>
      </c>
      <c r="C21" s="47" t="s">
        <v>358</v>
      </c>
      <c r="D21" s="47" t="s">
        <v>222</v>
      </c>
      <c r="E21" s="48">
        <v>106345</v>
      </c>
      <c r="F21" s="49">
        <v>192.43127749999999</v>
      </c>
      <c r="G21" s="50">
        <v>2.5404820000000002E-2</v>
      </c>
      <c r="H21" s="40" t="s">
        <v>131</v>
      </c>
    </row>
    <row r="22" spans="1:8" x14ac:dyDescent="0.2">
      <c r="A22" s="46">
        <v>16</v>
      </c>
      <c r="B22" s="47" t="s">
        <v>216</v>
      </c>
      <c r="C22" s="47" t="s">
        <v>217</v>
      </c>
      <c r="D22" s="47" t="s">
        <v>177</v>
      </c>
      <c r="E22" s="48">
        <v>1412</v>
      </c>
      <c r="F22" s="49">
        <v>191.41072</v>
      </c>
      <c r="G22" s="50">
        <v>2.527008E-2</v>
      </c>
      <c r="H22" s="40" t="s">
        <v>131</v>
      </c>
    </row>
    <row r="23" spans="1:8" x14ac:dyDescent="0.2">
      <c r="A23" s="46">
        <v>17</v>
      </c>
      <c r="B23" s="47" t="s">
        <v>364</v>
      </c>
      <c r="C23" s="47" t="s">
        <v>365</v>
      </c>
      <c r="D23" s="47" t="s">
        <v>177</v>
      </c>
      <c r="E23" s="48">
        <v>22434</v>
      </c>
      <c r="F23" s="49">
        <v>186.123681</v>
      </c>
      <c r="G23" s="50">
        <v>2.4572090000000001E-2</v>
      </c>
      <c r="H23" s="40" t="s">
        <v>131</v>
      </c>
    </row>
    <row r="24" spans="1:8" x14ac:dyDescent="0.2">
      <c r="A24" s="46">
        <v>18</v>
      </c>
      <c r="B24" s="47" t="s">
        <v>285</v>
      </c>
      <c r="C24" s="47" t="s">
        <v>286</v>
      </c>
      <c r="D24" s="47" t="s">
        <v>38</v>
      </c>
      <c r="E24" s="48">
        <v>10116</v>
      </c>
      <c r="F24" s="49">
        <v>186.11416800000001</v>
      </c>
      <c r="G24" s="50">
        <v>2.4570829999999998E-2</v>
      </c>
      <c r="H24" s="40" t="s">
        <v>131</v>
      </c>
    </row>
    <row r="25" spans="1:8" x14ac:dyDescent="0.2">
      <c r="A25" s="46">
        <v>19</v>
      </c>
      <c r="B25" s="47" t="s">
        <v>359</v>
      </c>
      <c r="C25" s="47" t="s">
        <v>360</v>
      </c>
      <c r="D25" s="47" t="s">
        <v>115</v>
      </c>
      <c r="E25" s="48">
        <v>96717</v>
      </c>
      <c r="F25" s="49">
        <v>179.4777369</v>
      </c>
      <c r="G25" s="50">
        <v>2.3694690000000001E-2</v>
      </c>
      <c r="H25" s="40" t="s">
        <v>131</v>
      </c>
    </row>
    <row r="26" spans="1:8" x14ac:dyDescent="0.2">
      <c r="A26" s="46">
        <v>20</v>
      </c>
      <c r="B26" s="47" t="s">
        <v>320</v>
      </c>
      <c r="C26" s="47" t="s">
        <v>321</v>
      </c>
      <c r="D26" s="47" t="s">
        <v>229</v>
      </c>
      <c r="E26" s="48">
        <v>65871</v>
      </c>
      <c r="F26" s="49">
        <v>165.05955180000001</v>
      </c>
      <c r="G26" s="50">
        <v>2.17912E-2</v>
      </c>
      <c r="H26" s="40" t="s">
        <v>131</v>
      </c>
    </row>
    <row r="27" spans="1:8" x14ac:dyDescent="0.2">
      <c r="A27" s="46">
        <v>21</v>
      </c>
      <c r="B27" s="47" t="s">
        <v>368</v>
      </c>
      <c r="C27" s="47" t="s">
        <v>369</v>
      </c>
      <c r="D27" s="47" t="s">
        <v>38</v>
      </c>
      <c r="E27" s="48">
        <v>20968</v>
      </c>
      <c r="F27" s="49">
        <v>155.16319999999999</v>
      </c>
      <c r="G27" s="50">
        <v>2.0484680000000002E-2</v>
      </c>
      <c r="H27" s="40" t="s">
        <v>131</v>
      </c>
    </row>
    <row r="28" spans="1:8" x14ac:dyDescent="0.2">
      <c r="A28" s="46">
        <v>22</v>
      </c>
      <c r="B28" s="47" t="s">
        <v>77</v>
      </c>
      <c r="C28" s="47" t="s">
        <v>78</v>
      </c>
      <c r="D28" s="47" t="s">
        <v>25</v>
      </c>
      <c r="E28" s="48">
        <v>2622</v>
      </c>
      <c r="F28" s="49">
        <v>135.58362</v>
      </c>
      <c r="G28" s="50">
        <v>1.7899780000000001E-2</v>
      </c>
      <c r="H28" s="40" t="s">
        <v>131</v>
      </c>
    </row>
    <row r="29" spans="1:8" x14ac:dyDescent="0.2">
      <c r="A29" s="46">
        <v>23</v>
      </c>
      <c r="B29" s="47" t="s">
        <v>379</v>
      </c>
      <c r="C29" s="47" t="s">
        <v>380</v>
      </c>
      <c r="D29" s="47" t="s">
        <v>205</v>
      </c>
      <c r="E29" s="48">
        <v>12965</v>
      </c>
      <c r="F29" s="49">
        <v>131.71143499999999</v>
      </c>
      <c r="G29" s="50">
        <v>1.7388569999999999E-2</v>
      </c>
      <c r="H29" s="40" t="s">
        <v>131</v>
      </c>
    </row>
    <row r="30" spans="1:8" x14ac:dyDescent="0.2">
      <c r="A30" s="46">
        <v>24</v>
      </c>
      <c r="B30" s="47" t="s">
        <v>375</v>
      </c>
      <c r="C30" s="47" t="s">
        <v>376</v>
      </c>
      <c r="D30" s="47" t="s">
        <v>177</v>
      </c>
      <c r="E30" s="48">
        <v>8289</v>
      </c>
      <c r="F30" s="49">
        <v>131.13198</v>
      </c>
      <c r="G30" s="50">
        <v>1.7312069999999999E-2</v>
      </c>
      <c r="H30" s="40" t="s">
        <v>131</v>
      </c>
    </row>
    <row r="31" spans="1:8" x14ac:dyDescent="0.2">
      <c r="A31" s="46">
        <v>25</v>
      </c>
      <c r="B31" s="47" t="s">
        <v>377</v>
      </c>
      <c r="C31" s="47" t="s">
        <v>378</v>
      </c>
      <c r="D31" s="47" t="s">
        <v>269</v>
      </c>
      <c r="E31" s="48">
        <v>6872</v>
      </c>
      <c r="F31" s="49">
        <v>127.688632</v>
      </c>
      <c r="G31" s="50">
        <v>1.6857480000000001E-2</v>
      </c>
      <c r="H31" s="40" t="s">
        <v>131</v>
      </c>
    </row>
    <row r="32" spans="1:8" x14ac:dyDescent="0.2">
      <c r="A32" s="46">
        <v>26</v>
      </c>
      <c r="B32" s="47" t="s">
        <v>370</v>
      </c>
      <c r="C32" s="47" t="s">
        <v>371</v>
      </c>
      <c r="D32" s="47" t="s">
        <v>372</v>
      </c>
      <c r="E32" s="48">
        <v>12930</v>
      </c>
      <c r="F32" s="49">
        <v>124.46418</v>
      </c>
      <c r="G32" s="50">
        <v>1.6431790000000002E-2</v>
      </c>
      <c r="H32" s="40" t="s">
        <v>131</v>
      </c>
    </row>
    <row r="33" spans="1:8" x14ac:dyDescent="0.2">
      <c r="A33" s="46">
        <v>27</v>
      </c>
      <c r="B33" s="47" t="s">
        <v>393</v>
      </c>
      <c r="C33" s="47" t="s">
        <v>394</v>
      </c>
      <c r="D33" s="47" t="s">
        <v>200</v>
      </c>
      <c r="E33" s="48">
        <v>38673</v>
      </c>
      <c r="F33" s="49">
        <v>123.50222549999999</v>
      </c>
      <c r="G33" s="50">
        <v>1.630479E-2</v>
      </c>
      <c r="H33" s="40" t="s">
        <v>131</v>
      </c>
    </row>
    <row r="34" spans="1:8" x14ac:dyDescent="0.2">
      <c r="A34" s="46">
        <v>28</v>
      </c>
      <c r="B34" s="47" t="s">
        <v>381</v>
      </c>
      <c r="C34" s="47" t="s">
        <v>382</v>
      </c>
      <c r="D34" s="47" t="s">
        <v>38</v>
      </c>
      <c r="E34" s="48">
        <v>28519</v>
      </c>
      <c r="F34" s="49">
        <v>115.958254</v>
      </c>
      <c r="G34" s="50">
        <v>1.5308830000000001E-2</v>
      </c>
      <c r="H34" s="40" t="s">
        <v>131</v>
      </c>
    </row>
    <row r="35" spans="1:8" x14ac:dyDescent="0.2">
      <c r="A35" s="46">
        <v>29</v>
      </c>
      <c r="B35" s="47" t="s">
        <v>383</v>
      </c>
      <c r="C35" s="47" t="s">
        <v>384</v>
      </c>
      <c r="D35" s="47" t="s">
        <v>108</v>
      </c>
      <c r="E35" s="48">
        <v>16288</v>
      </c>
      <c r="F35" s="49">
        <v>106.254768</v>
      </c>
      <c r="G35" s="50">
        <v>1.402778E-2</v>
      </c>
      <c r="H35" s="40" t="s">
        <v>131</v>
      </c>
    </row>
    <row r="36" spans="1:8" x14ac:dyDescent="0.2">
      <c r="A36" s="46">
        <v>30</v>
      </c>
      <c r="B36" s="47" t="s">
        <v>111</v>
      </c>
      <c r="C36" s="47" t="s">
        <v>112</v>
      </c>
      <c r="D36" s="47" t="s">
        <v>31</v>
      </c>
      <c r="E36" s="48">
        <v>18879</v>
      </c>
      <c r="F36" s="49">
        <v>96.282899999999998</v>
      </c>
      <c r="G36" s="50">
        <v>1.271129E-2</v>
      </c>
      <c r="H36" s="40" t="s">
        <v>131</v>
      </c>
    </row>
    <row r="37" spans="1:8" x14ac:dyDescent="0.2">
      <c r="A37" s="46">
        <v>31</v>
      </c>
      <c r="B37" s="47" t="s">
        <v>385</v>
      </c>
      <c r="C37" s="47" t="s">
        <v>386</v>
      </c>
      <c r="D37" s="47" t="s">
        <v>240</v>
      </c>
      <c r="E37" s="48">
        <v>25131</v>
      </c>
      <c r="F37" s="49">
        <v>95.334448499999993</v>
      </c>
      <c r="G37" s="50">
        <v>1.258607E-2</v>
      </c>
      <c r="H37" s="40" t="s">
        <v>131</v>
      </c>
    </row>
    <row r="38" spans="1:8" x14ac:dyDescent="0.2">
      <c r="A38" s="46">
        <v>32</v>
      </c>
      <c r="B38" s="47" t="s">
        <v>387</v>
      </c>
      <c r="C38" s="47" t="s">
        <v>388</v>
      </c>
      <c r="D38" s="47" t="s">
        <v>38</v>
      </c>
      <c r="E38" s="48">
        <v>6481</v>
      </c>
      <c r="F38" s="49">
        <v>90.604380000000006</v>
      </c>
      <c r="G38" s="50">
        <v>1.1961609999999999E-2</v>
      </c>
      <c r="H38" s="40" t="s">
        <v>131</v>
      </c>
    </row>
    <row r="39" spans="1:8" x14ac:dyDescent="0.2">
      <c r="A39" s="46">
        <v>33</v>
      </c>
      <c r="B39" s="47" t="s">
        <v>113</v>
      </c>
      <c r="C39" s="47" t="s">
        <v>114</v>
      </c>
      <c r="D39" s="47" t="s">
        <v>115</v>
      </c>
      <c r="E39" s="48">
        <v>1185</v>
      </c>
      <c r="F39" s="49">
        <v>90.237750000000005</v>
      </c>
      <c r="G39" s="50">
        <v>1.191321E-2</v>
      </c>
      <c r="H39" s="40" t="s">
        <v>131</v>
      </c>
    </row>
    <row r="40" spans="1:8" x14ac:dyDescent="0.2">
      <c r="A40" s="46">
        <v>34</v>
      </c>
      <c r="B40" s="47" t="s">
        <v>391</v>
      </c>
      <c r="C40" s="47" t="s">
        <v>392</v>
      </c>
      <c r="D40" s="47" t="s">
        <v>222</v>
      </c>
      <c r="E40" s="48">
        <v>18794</v>
      </c>
      <c r="F40" s="49">
        <v>84.554205999999994</v>
      </c>
      <c r="G40" s="50">
        <v>1.116286E-2</v>
      </c>
      <c r="H40" s="40" t="s">
        <v>131</v>
      </c>
    </row>
    <row r="41" spans="1:8" x14ac:dyDescent="0.2">
      <c r="A41" s="46">
        <v>35</v>
      </c>
      <c r="B41" s="47" t="s">
        <v>395</v>
      </c>
      <c r="C41" s="47" t="s">
        <v>396</v>
      </c>
      <c r="D41" s="47" t="s">
        <v>177</v>
      </c>
      <c r="E41" s="48">
        <v>5599</v>
      </c>
      <c r="F41" s="49">
        <v>75.200169000000002</v>
      </c>
      <c r="G41" s="50">
        <v>9.9279399999999997E-3</v>
      </c>
      <c r="H41" s="40" t="s">
        <v>131</v>
      </c>
    </row>
    <row r="42" spans="1:8" x14ac:dyDescent="0.2">
      <c r="A42" s="46">
        <v>36</v>
      </c>
      <c r="B42" s="47" t="s">
        <v>397</v>
      </c>
      <c r="C42" s="47" t="s">
        <v>398</v>
      </c>
      <c r="D42" s="47" t="s">
        <v>256</v>
      </c>
      <c r="E42" s="48">
        <v>26290</v>
      </c>
      <c r="F42" s="49">
        <v>69.681645000000003</v>
      </c>
      <c r="G42" s="50">
        <v>9.19939E-3</v>
      </c>
      <c r="H42" s="40" t="s">
        <v>131</v>
      </c>
    </row>
    <row r="43" spans="1:8" x14ac:dyDescent="0.2">
      <c r="A43" s="46">
        <v>37</v>
      </c>
      <c r="B43" s="47" t="s">
        <v>399</v>
      </c>
      <c r="C43" s="47" t="s">
        <v>400</v>
      </c>
      <c r="D43" s="47" t="s">
        <v>401</v>
      </c>
      <c r="E43" s="48">
        <v>7010</v>
      </c>
      <c r="F43" s="49">
        <v>64.716319999999996</v>
      </c>
      <c r="G43" s="50">
        <v>8.5438600000000003E-3</v>
      </c>
      <c r="H43" s="40" t="s">
        <v>131</v>
      </c>
    </row>
    <row r="44" spans="1:8" x14ac:dyDescent="0.2">
      <c r="A44" s="46">
        <v>38</v>
      </c>
      <c r="B44" s="47" t="s">
        <v>389</v>
      </c>
      <c r="C44" s="47" t="s">
        <v>390</v>
      </c>
      <c r="D44" s="47" t="s">
        <v>115</v>
      </c>
      <c r="E44" s="48">
        <v>7334</v>
      </c>
      <c r="F44" s="49">
        <v>56.717489</v>
      </c>
      <c r="G44" s="50">
        <v>7.4878499999999999E-3</v>
      </c>
      <c r="H44" s="40" t="s">
        <v>131</v>
      </c>
    </row>
    <row r="45" spans="1:8" x14ac:dyDescent="0.2">
      <c r="A45" s="46">
        <v>39</v>
      </c>
      <c r="B45" s="47" t="s">
        <v>404</v>
      </c>
      <c r="C45" s="47" t="s">
        <v>405</v>
      </c>
      <c r="D45" s="47" t="s">
        <v>406</v>
      </c>
      <c r="E45" s="48">
        <v>7409</v>
      </c>
      <c r="F45" s="49">
        <v>55.967585999999997</v>
      </c>
      <c r="G45" s="50">
        <v>7.3888499999999998E-3</v>
      </c>
      <c r="H45" s="40" t="s">
        <v>131</v>
      </c>
    </row>
    <row r="46" spans="1:8" x14ac:dyDescent="0.2">
      <c r="A46" s="46">
        <v>40</v>
      </c>
      <c r="B46" s="47" t="s">
        <v>402</v>
      </c>
      <c r="C46" s="47" t="s">
        <v>403</v>
      </c>
      <c r="D46" s="47" t="s">
        <v>115</v>
      </c>
      <c r="E46" s="48">
        <v>7757</v>
      </c>
      <c r="F46" s="49">
        <v>51.487087500000001</v>
      </c>
      <c r="G46" s="50">
        <v>6.7973399999999998E-3</v>
      </c>
      <c r="H46" s="40" t="s">
        <v>131</v>
      </c>
    </row>
    <row r="47" spans="1:8" x14ac:dyDescent="0.2">
      <c r="A47" s="51"/>
      <c r="B47" s="51"/>
      <c r="C47" s="52" t="s">
        <v>130</v>
      </c>
      <c r="D47" s="51"/>
      <c r="E47" s="51" t="s">
        <v>131</v>
      </c>
      <c r="F47" s="53">
        <v>7297.4024716000004</v>
      </c>
      <c r="G47" s="54">
        <v>0.96340459000000001</v>
      </c>
      <c r="H47" s="40" t="s">
        <v>131</v>
      </c>
    </row>
    <row r="48" spans="1:8" x14ac:dyDescent="0.2">
      <c r="A48" s="51"/>
      <c r="B48" s="51"/>
      <c r="C48" s="55"/>
      <c r="D48" s="51"/>
      <c r="E48" s="51"/>
      <c r="F48" s="56"/>
      <c r="G48" s="56"/>
      <c r="H48" s="40" t="s">
        <v>131</v>
      </c>
    </row>
    <row r="49" spans="1:8" x14ac:dyDescent="0.2">
      <c r="A49" s="51"/>
      <c r="B49" s="51"/>
      <c r="C49" s="52" t="s">
        <v>132</v>
      </c>
      <c r="D49" s="51"/>
      <c r="E49" s="51"/>
      <c r="F49" s="51"/>
      <c r="G49" s="51"/>
      <c r="H49" s="40" t="s">
        <v>131</v>
      </c>
    </row>
    <row r="50" spans="1:8" x14ac:dyDescent="0.2">
      <c r="A50" s="51"/>
      <c r="B50" s="51"/>
      <c r="C50" s="52" t="s">
        <v>130</v>
      </c>
      <c r="D50" s="51"/>
      <c r="E50" s="51" t="s">
        <v>131</v>
      </c>
      <c r="F50" s="57" t="s">
        <v>133</v>
      </c>
      <c r="G50" s="54">
        <v>0</v>
      </c>
      <c r="H50" s="40" t="s">
        <v>131</v>
      </c>
    </row>
    <row r="51" spans="1:8" x14ac:dyDescent="0.2">
      <c r="A51" s="51"/>
      <c r="B51" s="51"/>
      <c r="C51" s="55"/>
      <c r="D51" s="51"/>
      <c r="E51" s="51"/>
      <c r="F51" s="56"/>
      <c r="G51" s="56"/>
      <c r="H51" s="40" t="s">
        <v>131</v>
      </c>
    </row>
    <row r="52" spans="1:8" x14ac:dyDescent="0.2">
      <c r="A52" s="51"/>
      <c r="B52" s="51"/>
      <c r="C52" s="52" t="s">
        <v>134</v>
      </c>
      <c r="D52" s="51"/>
      <c r="E52" s="51"/>
      <c r="F52" s="51"/>
      <c r="G52" s="51"/>
      <c r="H52" s="40" t="s">
        <v>131</v>
      </c>
    </row>
    <row r="53" spans="1:8" x14ac:dyDescent="0.2">
      <c r="A53" s="51"/>
      <c r="B53" s="51"/>
      <c r="C53" s="52" t="s">
        <v>130</v>
      </c>
      <c r="D53" s="51"/>
      <c r="E53" s="51" t="s">
        <v>131</v>
      </c>
      <c r="F53" s="57" t="s">
        <v>133</v>
      </c>
      <c r="G53" s="54">
        <v>0</v>
      </c>
      <c r="H53" s="40" t="s">
        <v>131</v>
      </c>
    </row>
    <row r="54" spans="1:8" x14ac:dyDescent="0.2">
      <c r="A54" s="51"/>
      <c r="B54" s="51"/>
      <c r="C54" s="55"/>
      <c r="D54" s="51"/>
      <c r="E54" s="51"/>
      <c r="F54" s="56"/>
      <c r="G54" s="56"/>
      <c r="H54" s="40" t="s">
        <v>131</v>
      </c>
    </row>
    <row r="55" spans="1:8" x14ac:dyDescent="0.2">
      <c r="A55" s="51"/>
      <c r="B55" s="51"/>
      <c r="C55" s="52" t="s">
        <v>135</v>
      </c>
      <c r="D55" s="51"/>
      <c r="E55" s="51"/>
      <c r="F55" s="51"/>
      <c r="G55" s="51"/>
      <c r="H55" s="40" t="s">
        <v>131</v>
      </c>
    </row>
    <row r="56" spans="1:8" x14ac:dyDescent="0.2">
      <c r="A56" s="51"/>
      <c r="B56" s="51"/>
      <c r="C56" s="52" t="s">
        <v>130</v>
      </c>
      <c r="D56" s="51"/>
      <c r="E56" s="51" t="s">
        <v>131</v>
      </c>
      <c r="F56" s="57" t="s">
        <v>133</v>
      </c>
      <c r="G56" s="54">
        <v>0</v>
      </c>
      <c r="H56" s="40" t="s">
        <v>131</v>
      </c>
    </row>
    <row r="57" spans="1:8" x14ac:dyDescent="0.2">
      <c r="A57" s="51"/>
      <c r="B57" s="51"/>
      <c r="C57" s="55"/>
      <c r="D57" s="51"/>
      <c r="E57" s="51"/>
      <c r="F57" s="56"/>
      <c r="G57" s="56"/>
      <c r="H57" s="40" t="s">
        <v>131</v>
      </c>
    </row>
    <row r="58" spans="1:8" x14ac:dyDescent="0.2">
      <c r="A58" s="51"/>
      <c r="B58" s="51"/>
      <c r="C58" s="52" t="s">
        <v>136</v>
      </c>
      <c r="D58" s="51"/>
      <c r="E58" s="51"/>
      <c r="F58" s="56"/>
      <c r="G58" s="56"/>
      <c r="H58" s="40" t="s">
        <v>131</v>
      </c>
    </row>
    <row r="59" spans="1:8" x14ac:dyDescent="0.2">
      <c r="A59" s="51"/>
      <c r="B59" s="51"/>
      <c r="C59" s="52" t="s">
        <v>130</v>
      </c>
      <c r="D59" s="51"/>
      <c r="E59" s="51" t="s">
        <v>131</v>
      </c>
      <c r="F59" s="57" t="s">
        <v>133</v>
      </c>
      <c r="G59" s="54">
        <v>0</v>
      </c>
      <c r="H59" s="40" t="s">
        <v>131</v>
      </c>
    </row>
    <row r="60" spans="1:8" x14ac:dyDescent="0.2">
      <c r="A60" s="51"/>
      <c r="B60" s="51"/>
      <c r="C60" s="55"/>
      <c r="D60" s="51"/>
      <c r="E60" s="51"/>
      <c r="F60" s="56"/>
      <c r="G60" s="56"/>
      <c r="H60" s="40" t="s">
        <v>131</v>
      </c>
    </row>
    <row r="61" spans="1:8" x14ac:dyDescent="0.2">
      <c r="A61" s="51"/>
      <c r="B61" s="51"/>
      <c r="C61" s="52" t="s">
        <v>137</v>
      </c>
      <c r="D61" s="51"/>
      <c r="E61" s="51"/>
      <c r="F61" s="56"/>
      <c r="G61" s="56"/>
      <c r="H61" s="40" t="s">
        <v>131</v>
      </c>
    </row>
    <row r="62" spans="1:8" x14ac:dyDescent="0.2">
      <c r="A62" s="51"/>
      <c r="B62" s="51"/>
      <c r="C62" s="52" t="s">
        <v>130</v>
      </c>
      <c r="D62" s="51"/>
      <c r="E62" s="51" t="s">
        <v>131</v>
      </c>
      <c r="F62" s="57" t="s">
        <v>133</v>
      </c>
      <c r="G62" s="54">
        <v>0</v>
      </c>
      <c r="H62" s="40" t="s">
        <v>131</v>
      </c>
    </row>
    <row r="63" spans="1:8" x14ac:dyDescent="0.2">
      <c r="A63" s="51"/>
      <c r="B63" s="51"/>
      <c r="C63" s="55"/>
      <c r="D63" s="51"/>
      <c r="E63" s="51"/>
      <c r="F63" s="56"/>
      <c r="G63" s="56"/>
      <c r="H63" s="40" t="s">
        <v>131</v>
      </c>
    </row>
    <row r="64" spans="1:8" x14ac:dyDescent="0.2">
      <c r="A64" s="51"/>
      <c r="B64" s="51"/>
      <c r="C64" s="52" t="s">
        <v>138</v>
      </c>
      <c r="D64" s="51"/>
      <c r="E64" s="51"/>
      <c r="F64" s="53">
        <v>7297.4024716000004</v>
      </c>
      <c r="G64" s="54">
        <v>0.96340459000000001</v>
      </c>
      <c r="H64" s="40" t="s">
        <v>131</v>
      </c>
    </row>
    <row r="65" spans="1:8" x14ac:dyDescent="0.2">
      <c r="A65" s="51"/>
      <c r="B65" s="51"/>
      <c r="C65" s="55"/>
      <c r="D65" s="51"/>
      <c r="E65" s="51"/>
      <c r="F65" s="56"/>
      <c r="G65" s="56"/>
      <c r="H65" s="40" t="s">
        <v>131</v>
      </c>
    </row>
    <row r="66" spans="1:8" x14ac:dyDescent="0.2">
      <c r="A66" s="51"/>
      <c r="B66" s="51"/>
      <c r="C66" s="52" t="s">
        <v>139</v>
      </c>
      <c r="D66" s="51"/>
      <c r="E66" s="51"/>
      <c r="F66" s="56"/>
      <c r="G66" s="56"/>
      <c r="H66" s="40" t="s">
        <v>131</v>
      </c>
    </row>
    <row r="67" spans="1:8" x14ac:dyDescent="0.2">
      <c r="A67" s="51"/>
      <c r="B67" s="51"/>
      <c r="C67" s="52" t="s">
        <v>10</v>
      </c>
      <c r="D67" s="51"/>
      <c r="E67" s="51"/>
      <c r="F67" s="56"/>
      <c r="G67" s="56"/>
      <c r="H67" s="40" t="s">
        <v>131</v>
      </c>
    </row>
    <row r="68" spans="1:8" x14ac:dyDescent="0.2">
      <c r="A68" s="51"/>
      <c r="B68" s="51"/>
      <c r="C68" s="52" t="s">
        <v>130</v>
      </c>
      <c r="D68" s="51"/>
      <c r="E68" s="51" t="s">
        <v>131</v>
      </c>
      <c r="F68" s="57" t="s">
        <v>133</v>
      </c>
      <c r="G68" s="54">
        <v>0</v>
      </c>
      <c r="H68" s="40" t="s">
        <v>131</v>
      </c>
    </row>
    <row r="69" spans="1:8" x14ac:dyDescent="0.2">
      <c r="A69" s="51"/>
      <c r="B69" s="51"/>
      <c r="C69" s="55"/>
      <c r="D69" s="51"/>
      <c r="E69" s="51"/>
      <c r="F69" s="56"/>
      <c r="G69" s="56"/>
      <c r="H69" s="40" t="s">
        <v>131</v>
      </c>
    </row>
    <row r="70" spans="1:8" x14ac:dyDescent="0.2">
      <c r="A70" s="51"/>
      <c r="B70" s="51"/>
      <c r="C70" s="52" t="s">
        <v>140</v>
      </c>
      <c r="D70" s="51"/>
      <c r="E70" s="51"/>
      <c r="F70" s="51"/>
      <c r="G70" s="51"/>
      <c r="H70" s="40" t="s">
        <v>131</v>
      </c>
    </row>
    <row r="71" spans="1:8" x14ac:dyDescent="0.2">
      <c r="A71" s="51"/>
      <c r="B71" s="51"/>
      <c r="C71" s="52" t="s">
        <v>130</v>
      </c>
      <c r="D71" s="51"/>
      <c r="E71" s="51" t="s">
        <v>131</v>
      </c>
      <c r="F71" s="57" t="s">
        <v>133</v>
      </c>
      <c r="G71" s="54">
        <v>0</v>
      </c>
      <c r="H71" s="40" t="s">
        <v>131</v>
      </c>
    </row>
    <row r="72" spans="1:8" x14ac:dyDescent="0.2">
      <c r="A72" s="51"/>
      <c r="B72" s="51"/>
      <c r="C72" s="55"/>
      <c r="D72" s="51"/>
      <c r="E72" s="51"/>
      <c r="F72" s="56"/>
      <c r="G72" s="56"/>
      <c r="H72" s="40" t="s">
        <v>131</v>
      </c>
    </row>
    <row r="73" spans="1:8" x14ac:dyDescent="0.2">
      <c r="A73" s="51"/>
      <c r="B73" s="51"/>
      <c r="C73" s="52" t="s">
        <v>141</v>
      </c>
      <c r="D73" s="51"/>
      <c r="E73" s="51"/>
      <c r="F73" s="51"/>
      <c r="G73" s="51"/>
      <c r="H73" s="40" t="s">
        <v>131</v>
      </c>
    </row>
    <row r="74" spans="1:8" x14ac:dyDescent="0.2">
      <c r="A74" s="51"/>
      <c r="B74" s="51"/>
      <c r="C74" s="52" t="s">
        <v>130</v>
      </c>
      <c r="D74" s="51"/>
      <c r="E74" s="51" t="s">
        <v>131</v>
      </c>
      <c r="F74" s="57" t="s">
        <v>133</v>
      </c>
      <c r="G74" s="54">
        <v>0</v>
      </c>
      <c r="H74" s="40" t="s">
        <v>131</v>
      </c>
    </row>
    <row r="75" spans="1:8" x14ac:dyDescent="0.2">
      <c r="A75" s="51"/>
      <c r="B75" s="51"/>
      <c r="C75" s="55"/>
      <c r="D75" s="51"/>
      <c r="E75" s="51"/>
      <c r="F75" s="56"/>
      <c r="G75" s="56"/>
      <c r="H75" s="40" t="s">
        <v>131</v>
      </c>
    </row>
    <row r="76" spans="1:8" x14ac:dyDescent="0.2">
      <c r="A76" s="51"/>
      <c r="B76" s="51"/>
      <c r="C76" s="52" t="s">
        <v>142</v>
      </c>
      <c r="D76" s="51"/>
      <c r="E76" s="51"/>
      <c r="F76" s="56"/>
      <c r="G76" s="56"/>
      <c r="H76" s="40" t="s">
        <v>131</v>
      </c>
    </row>
    <row r="77" spans="1:8" x14ac:dyDescent="0.2">
      <c r="A77" s="51"/>
      <c r="B77" s="51"/>
      <c r="C77" s="52" t="s">
        <v>130</v>
      </c>
      <c r="D77" s="51"/>
      <c r="E77" s="51" t="s">
        <v>131</v>
      </c>
      <c r="F77" s="57" t="s">
        <v>133</v>
      </c>
      <c r="G77" s="54">
        <v>0</v>
      </c>
      <c r="H77" s="40" t="s">
        <v>131</v>
      </c>
    </row>
    <row r="78" spans="1:8" x14ac:dyDescent="0.2">
      <c r="A78" s="51"/>
      <c r="B78" s="51"/>
      <c r="C78" s="55"/>
      <c r="D78" s="51"/>
      <c r="E78" s="51"/>
      <c r="F78" s="56"/>
      <c r="G78" s="56"/>
      <c r="H78" s="40" t="s">
        <v>131</v>
      </c>
    </row>
    <row r="79" spans="1:8" x14ac:dyDescent="0.2">
      <c r="A79" s="51"/>
      <c r="B79" s="51"/>
      <c r="C79" s="52" t="s">
        <v>143</v>
      </c>
      <c r="D79" s="51"/>
      <c r="E79" s="51"/>
      <c r="F79" s="53">
        <v>0</v>
      </c>
      <c r="G79" s="54">
        <v>0</v>
      </c>
      <c r="H79" s="40" t="s">
        <v>131</v>
      </c>
    </row>
    <row r="80" spans="1:8" x14ac:dyDescent="0.2">
      <c r="A80" s="51"/>
      <c r="B80" s="51"/>
      <c r="C80" s="55"/>
      <c r="D80" s="51"/>
      <c r="E80" s="51"/>
      <c r="F80" s="56"/>
      <c r="G80" s="56"/>
      <c r="H80" s="40" t="s">
        <v>131</v>
      </c>
    </row>
    <row r="81" spans="1:8" x14ac:dyDescent="0.2">
      <c r="A81" s="51"/>
      <c r="B81" s="51"/>
      <c r="C81" s="52" t="s">
        <v>144</v>
      </c>
      <c r="D81" s="51"/>
      <c r="E81" s="51"/>
      <c r="F81" s="56"/>
      <c r="G81" s="56"/>
      <c r="H81" s="40" t="s">
        <v>131</v>
      </c>
    </row>
    <row r="82" spans="1:8" x14ac:dyDescent="0.2">
      <c r="A82" s="51"/>
      <c r="B82" s="51"/>
      <c r="C82" s="52" t="s">
        <v>145</v>
      </c>
      <c r="D82" s="51"/>
      <c r="E82" s="51"/>
      <c r="F82" s="56"/>
      <c r="G82" s="56"/>
      <c r="H82" s="40" t="s">
        <v>131</v>
      </c>
    </row>
    <row r="83" spans="1:8" x14ac:dyDescent="0.2">
      <c r="A83" s="51"/>
      <c r="B83" s="51"/>
      <c r="C83" s="52" t="s">
        <v>130</v>
      </c>
      <c r="D83" s="51"/>
      <c r="E83" s="51" t="s">
        <v>131</v>
      </c>
      <c r="F83" s="57" t="s">
        <v>133</v>
      </c>
      <c r="G83" s="54">
        <v>0</v>
      </c>
      <c r="H83" s="40" t="s">
        <v>131</v>
      </c>
    </row>
    <row r="84" spans="1:8" x14ac:dyDescent="0.2">
      <c r="A84" s="51"/>
      <c r="B84" s="51"/>
      <c r="C84" s="55"/>
      <c r="D84" s="51"/>
      <c r="E84" s="51"/>
      <c r="F84" s="56"/>
      <c r="G84" s="56"/>
      <c r="H84" s="40" t="s">
        <v>131</v>
      </c>
    </row>
    <row r="85" spans="1:8" x14ac:dyDescent="0.2">
      <c r="A85" s="51"/>
      <c r="B85" s="51"/>
      <c r="C85" s="52" t="s">
        <v>146</v>
      </c>
      <c r="D85" s="51"/>
      <c r="E85" s="51"/>
      <c r="F85" s="56"/>
      <c r="G85" s="56"/>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147</v>
      </c>
      <c r="D88" s="51"/>
      <c r="E88" s="51"/>
      <c r="F88" s="56"/>
      <c r="G88" s="56"/>
      <c r="H88" s="40" t="s">
        <v>131</v>
      </c>
    </row>
    <row r="89" spans="1:8" x14ac:dyDescent="0.2">
      <c r="A89" s="51"/>
      <c r="B89" s="51"/>
      <c r="C89" s="52" t="s">
        <v>130</v>
      </c>
      <c r="D89" s="51"/>
      <c r="E89" s="51" t="s">
        <v>131</v>
      </c>
      <c r="F89" s="57" t="s">
        <v>133</v>
      </c>
      <c r="G89" s="54">
        <v>0</v>
      </c>
      <c r="H89" s="40" t="s">
        <v>131</v>
      </c>
    </row>
    <row r="90" spans="1:8" x14ac:dyDescent="0.2">
      <c r="A90" s="51"/>
      <c r="B90" s="51"/>
      <c r="C90" s="55"/>
      <c r="D90" s="51"/>
      <c r="E90" s="51"/>
      <c r="F90" s="56"/>
      <c r="G90" s="56"/>
      <c r="H90" s="40" t="s">
        <v>131</v>
      </c>
    </row>
    <row r="91" spans="1:8" x14ac:dyDescent="0.2">
      <c r="A91" s="51"/>
      <c r="B91" s="51"/>
      <c r="C91" s="52" t="s">
        <v>148</v>
      </c>
      <c r="D91" s="51"/>
      <c r="E91" s="51"/>
      <c r="F91" s="56"/>
      <c r="G91" s="56"/>
      <c r="H91" s="40" t="s">
        <v>131</v>
      </c>
    </row>
    <row r="92" spans="1:8" x14ac:dyDescent="0.2">
      <c r="A92" s="46">
        <v>1</v>
      </c>
      <c r="B92" s="47"/>
      <c r="C92" s="47" t="s">
        <v>149</v>
      </c>
      <c r="D92" s="47"/>
      <c r="E92" s="58"/>
      <c r="F92" s="49">
        <v>285.14384199900002</v>
      </c>
      <c r="G92" s="50">
        <v>3.7644749999999998E-2</v>
      </c>
      <c r="H92" s="40">
        <v>5.32</v>
      </c>
    </row>
    <row r="93" spans="1:8" x14ac:dyDescent="0.2">
      <c r="A93" s="51"/>
      <c r="B93" s="51"/>
      <c r="C93" s="52" t="s">
        <v>130</v>
      </c>
      <c r="D93" s="51"/>
      <c r="E93" s="51" t="s">
        <v>131</v>
      </c>
      <c r="F93" s="53">
        <v>285.14384199900002</v>
      </c>
      <c r="G93" s="54">
        <v>3.7644749999999998E-2</v>
      </c>
      <c r="H93" s="40" t="s">
        <v>131</v>
      </c>
    </row>
    <row r="94" spans="1:8" x14ac:dyDescent="0.2">
      <c r="A94" s="51"/>
      <c r="B94" s="51"/>
      <c r="C94" s="55"/>
      <c r="D94" s="51"/>
      <c r="E94" s="51"/>
      <c r="F94" s="56"/>
      <c r="G94" s="56"/>
      <c r="H94" s="40" t="s">
        <v>131</v>
      </c>
    </row>
    <row r="95" spans="1:8" x14ac:dyDescent="0.2">
      <c r="A95" s="51"/>
      <c r="B95" s="51"/>
      <c r="C95" s="52" t="s">
        <v>150</v>
      </c>
      <c r="D95" s="51"/>
      <c r="E95" s="51"/>
      <c r="F95" s="53">
        <v>285.14384199900002</v>
      </c>
      <c r="G95" s="54">
        <v>3.7644749999999998E-2</v>
      </c>
      <c r="H95" s="40" t="s">
        <v>131</v>
      </c>
    </row>
    <row r="96" spans="1:8" x14ac:dyDescent="0.2">
      <c r="A96" s="51"/>
      <c r="B96" s="51"/>
      <c r="C96" s="56"/>
      <c r="D96" s="51"/>
      <c r="E96" s="51"/>
      <c r="F96" s="51"/>
      <c r="G96" s="51"/>
      <c r="H96" s="40" t="s">
        <v>131</v>
      </c>
    </row>
    <row r="97" spans="1:10" x14ac:dyDescent="0.2">
      <c r="A97" s="51"/>
      <c r="B97" s="51"/>
      <c r="C97" s="52" t="s">
        <v>151</v>
      </c>
      <c r="D97" s="51"/>
      <c r="E97" s="51"/>
      <c r="F97" s="51"/>
      <c r="G97" s="51"/>
      <c r="H97" s="40" t="s">
        <v>131</v>
      </c>
    </row>
    <row r="98" spans="1:10" x14ac:dyDescent="0.2">
      <c r="A98" s="51"/>
      <c r="B98" s="51"/>
      <c r="C98" s="52" t="s">
        <v>152</v>
      </c>
      <c r="D98" s="51"/>
      <c r="E98" s="51"/>
      <c r="F98" s="51"/>
      <c r="G98" s="51"/>
      <c r="H98" s="40" t="s">
        <v>131</v>
      </c>
    </row>
    <row r="99" spans="1:10" x14ac:dyDescent="0.2">
      <c r="A99" s="51"/>
      <c r="B99" s="51"/>
      <c r="C99" s="52" t="s">
        <v>130</v>
      </c>
      <c r="D99" s="51"/>
      <c r="E99" s="51" t="s">
        <v>131</v>
      </c>
      <c r="F99" s="57" t="s">
        <v>133</v>
      </c>
      <c r="G99" s="54">
        <v>0</v>
      </c>
      <c r="H99" s="40" t="s">
        <v>131</v>
      </c>
    </row>
    <row r="100" spans="1:10" x14ac:dyDescent="0.2">
      <c r="A100" s="51"/>
      <c r="B100" s="51"/>
      <c r="C100" s="55"/>
      <c r="D100" s="51"/>
      <c r="E100" s="51"/>
      <c r="F100" s="56"/>
      <c r="G100" s="56"/>
      <c r="H100" s="40" t="s">
        <v>131</v>
      </c>
    </row>
    <row r="101" spans="1:10" x14ac:dyDescent="0.2">
      <c r="A101" s="51"/>
      <c r="B101" s="51"/>
      <c r="C101" s="52" t="s">
        <v>153</v>
      </c>
      <c r="D101" s="51"/>
      <c r="E101" s="51"/>
      <c r="F101" s="51"/>
      <c r="G101" s="51"/>
      <c r="H101" s="40" t="s">
        <v>131</v>
      </c>
    </row>
    <row r="102" spans="1:10" x14ac:dyDescent="0.2">
      <c r="A102" s="51"/>
      <c r="B102" s="51"/>
      <c r="C102" s="52" t="s">
        <v>154</v>
      </c>
      <c r="D102" s="51"/>
      <c r="E102" s="51"/>
      <c r="F102" s="51"/>
      <c r="G102" s="51"/>
      <c r="H102" s="40" t="s">
        <v>131</v>
      </c>
    </row>
    <row r="103" spans="1:10" x14ac:dyDescent="0.2">
      <c r="A103" s="51"/>
      <c r="B103" s="51"/>
      <c r="C103" s="52" t="s">
        <v>130</v>
      </c>
      <c r="D103" s="51"/>
      <c r="E103" s="51" t="s">
        <v>131</v>
      </c>
      <c r="F103" s="57" t="s">
        <v>133</v>
      </c>
      <c r="G103" s="54">
        <v>0</v>
      </c>
      <c r="H103" s="40" t="s">
        <v>131</v>
      </c>
    </row>
    <row r="104" spans="1:10" x14ac:dyDescent="0.2">
      <c r="A104" s="51"/>
      <c r="B104" s="51"/>
      <c r="C104" s="55"/>
      <c r="D104" s="51"/>
      <c r="E104" s="51"/>
      <c r="F104" s="56"/>
      <c r="G104" s="56"/>
      <c r="H104" s="40" t="s">
        <v>131</v>
      </c>
    </row>
    <row r="105" spans="1:10" x14ac:dyDescent="0.2">
      <c r="A105" s="51"/>
      <c r="B105" s="51"/>
      <c r="C105" s="52" t="s">
        <v>155</v>
      </c>
      <c r="D105" s="51"/>
      <c r="E105" s="51"/>
      <c r="F105" s="56"/>
      <c r="G105" s="56"/>
      <c r="H105" s="40" t="s">
        <v>131</v>
      </c>
    </row>
    <row r="106" spans="1:10" x14ac:dyDescent="0.2">
      <c r="A106" s="51"/>
      <c r="B106" s="51"/>
      <c r="C106" s="52" t="s">
        <v>130</v>
      </c>
      <c r="D106" s="51"/>
      <c r="E106" s="51" t="s">
        <v>131</v>
      </c>
      <c r="F106" s="57" t="s">
        <v>133</v>
      </c>
      <c r="G106" s="54">
        <v>0</v>
      </c>
      <c r="H106" s="40" t="s">
        <v>131</v>
      </c>
    </row>
    <row r="107" spans="1:10" x14ac:dyDescent="0.2">
      <c r="A107" s="51"/>
      <c r="B107" s="47"/>
      <c r="C107" s="47"/>
      <c r="D107" s="52"/>
      <c r="E107" s="51"/>
      <c r="F107" s="47"/>
      <c r="G107" s="58"/>
      <c r="H107" s="40" t="s">
        <v>131</v>
      </c>
    </row>
    <row r="108" spans="1:10" x14ac:dyDescent="0.2">
      <c r="A108" s="58"/>
      <c r="B108" s="47"/>
      <c r="C108" s="47" t="s">
        <v>156</v>
      </c>
      <c r="D108" s="47"/>
      <c r="E108" s="58"/>
      <c r="F108" s="49">
        <v>-7.9480080600000003</v>
      </c>
      <c r="G108" s="50">
        <v>-1.0493E-3</v>
      </c>
      <c r="H108" s="40" t="s">
        <v>131</v>
      </c>
    </row>
    <row r="109" spans="1:10" x14ac:dyDescent="0.2">
      <c r="A109" s="55"/>
      <c r="B109" s="55"/>
      <c r="C109" s="52" t="s">
        <v>157</v>
      </c>
      <c r="D109" s="56"/>
      <c r="E109" s="56"/>
      <c r="F109" s="53">
        <v>7574.5983055389997</v>
      </c>
      <c r="G109" s="59">
        <v>1.00000004</v>
      </c>
      <c r="H109" s="40" t="s">
        <v>131</v>
      </c>
    </row>
    <row r="110" spans="1:10" x14ac:dyDescent="0.2">
      <c r="A110" s="60"/>
      <c r="B110" s="60"/>
      <c r="C110" s="61"/>
      <c r="D110" s="62"/>
      <c r="E110" s="62"/>
      <c r="F110" s="63"/>
      <c r="G110" s="64"/>
      <c r="H110" s="65"/>
    </row>
    <row r="111" spans="1:10" x14ac:dyDescent="0.2">
      <c r="A111" s="60"/>
      <c r="B111" s="259" t="s">
        <v>933</v>
      </c>
      <c r="C111" s="259"/>
      <c r="D111" s="259"/>
      <c r="E111" s="259"/>
      <c r="F111" s="259"/>
      <c r="G111" s="259"/>
      <c r="H111" s="259"/>
      <c r="J111" s="67"/>
    </row>
    <row r="112" spans="1:10" x14ac:dyDescent="0.2">
      <c r="A112" s="60"/>
      <c r="B112" s="259" t="s">
        <v>934</v>
      </c>
      <c r="C112" s="259"/>
      <c r="D112" s="259"/>
      <c r="E112" s="259"/>
      <c r="F112" s="259"/>
      <c r="G112" s="259"/>
      <c r="H112" s="259"/>
      <c r="J112" s="67"/>
    </row>
    <row r="113" spans="1:17" x14ac:dyDescent="0.2">
      <c r="A113" s="60"/>
      <c r="B113" s="259" t="s">
        <v>935</v>
      </c>
      <c r="C113" s="259"/>
      <c r="D113" s="259"/>
      <c r="E113" s="259"/>
      <c r="F113" s="259"/>
      <c r="G113" s="259"/>
      <c r="H113" s="259"/>
      <c r="J113" s="67"/>
    </row>
    <row r="114" spans="1:17" s="69" customFormat="1" ht="54.75" customHeight="1" x14ac:dyDescent="0.25">
      <c r="A114" s="68"/>
      <c r="B114" s="263" t="s">
        <v>936</v>
      </c>
      <c r="C114" s="263"/>
      <c r="D114" s="263"/>
      <c r="E114" s="263"/>
      <c r="F114" s="263"/>
      <c r="G114" s="263"/>
      <c r="H114" s="263"/>
      <c r="I114"/>
      <c r="J114" s="67"/>
      <c r="K114"/>
      <c r="L114"/>
      <c r="M114"/>
      <c r="N114"/>
      <c r="O114"/>
      <c r="P114"/>
      <c r="Q114"/>
    </row>
    <row r="115" spans="1:17" x14ac:dyDescent="0.2">
      <c r="A115" s="60"/>
      <c r="B115" s="259" t="s">
        <v>937</v>
      </c>
      <c r="C115" s="259"/>
      <c r="D115" s="259"/>
      <c r="E115" s="259"/>
      <c r="F115" s="259"/>
      <c r="G115" s="259"/>
      <c r="H115" s="259"/>
      <c r="J115" s="67"/>
    </row>
    <row r="116" spans="1:17" x14ac:dyDescent="0.2">
      <c r="A116" s="60"/>
      <c r="B116" s="60"/>
      <c r="C116" s="60"/>
      <c r="D116" s="62"/>
      <c r="E116" s="62"/>
      <c r="F116" s="62"/>
      <c r="G116" s="62"/>
    </row>
    <row r="117" spans="1:17" x14ac:dyDescent="0.2">
      <c r="A117" s="60"/>
      <c r="B117" s="260" t="s">
        <v>158</v>
      </c>
      <c r="C117" s="261"/>
      <c r="D117" s="262"/>
      <c r="E117" s="70"/>
      <c r="F117" s="62"/>
      <c r="G117" s="62"/>
    </row>
    <row r="118" spans="1:17" ht="24.75" customHeight="1" x14ac:dyDescent="0.2">
      <c r="A118" s="60"/>
      <c r="B118" s="254" t="s">
        <v>159</v>
      </c>
      <c r="C118" s="255"/>
      <c r="D118" s="71" t="s">
        <v>160</v>
      </c>
      <c r="E118" s="70"/>
      <c r="F118" s="62"/>
      <c r="G118" s="62"/>
    </row>
    <row r="119" spans="1:17" x14ac:dyDescent="0.2">
      <c r="A119" s="60"/>
      <c r="B119" s="254" t="s">
        <v>939</v>
      </c>
      <c r="C119" s="255"/>
      <c r="D119" s="71" t="s">
        <v>160</v>
      </c>
      <c r="E119" s="70"/>
      <c r="F119" s="62"/>
      <c r="G119" s="62"/>
    </row>
    <row r="120" spans="1:17" x14ac:dyDescent="0.2">
      <c r="A120" s="60"/>
      <c r="B120" s="254" t="s">
        <v>161</v>
      </c>
      <c r="C120" s="255"/>
      <c r="D120" s="72" t="s">
        <v>131</v>
      </c>
      <c r="E120" s="70"/>
      <c r="F120" s="62"/>
      <c r="G120" s="62"/>
    </row>
    <row r="121" spans="1:17" x14ac:dyDescent="0.2">
      <c r="A121" s="73"/>
      <c r="B121" s="74" t="s">
        <v>131</v>
      </c>
      <c r="C121" s="74" t="s">
        <v>940</v>
      </c>
      <c r="D121" s="74" t="s">
        <v>162</v>
      </c>
      <c r="E121" s="73"/>
      <c r="F121" s="73"/>
      <c r="G121" s="73"/>
      <c r="H121" s="73"/>
      <c r="J121" s="67"/>
    </row>
    <row r="122" spans="1:17" x14ac:dyDescent="0.2">
      <c r="A122" s="73"/>
      <c r="B122" s="75" t="s">
        <v>163</v>
      </c>
      <c r="C122" s="76">
        <v>46142</v>
      </c>
      <c r="D122" s="76">
        <v>46173</v>
      </c>
      <c r="E122" s="73"/>
      <c r="F122" s="73"/>
      <c r="G122" s="73"/>
      <c r="J122" s="67"/>
    </row>
    <row r="123" spans="1:17" x14ac:dyDescent="0.2">
      <c r="A123" s="77"/>
      <c r="B123" s="78" t="s">
        <v>164</v>
      </c>
      <c r="C123" s="79">
        <v>35.228000000000002</v>
      </c>
      <c r="D123" s="79">
        <v>35.661999999999999</v>
      </c>
      <c r="E123" s="77"/>
      <c r="F123" s="80"/>
      <c r="G123" s="81"/>
    </row>
    <row r="124" spans="1:17" x14ac:dyDescent="0.2">
      <c r="A124" s="77"/>
      <c r="B124" s="78" t="s">
        <v>941</v>
      </c>
      <c r="C124" s="79">
        <v>30.893599999999999</v>
      </c>
      <c r="D124" s="79">
        <v>31.2742</v>
      </c>
      <c r="E124" s="77"/>
      <c r="F124" s="80"/>
      <c r="G124" s="81"/>
    </row>
    <row r="125" spans="1:17" x14ac:dyDescent="0.2">
      <c r="A125" s="77"/>
      <c r="B125" s="78" t="s">
        <v>165</v>
      </c>
      <c r="C125" s="79">
        <v>34.150199999999998</v>
      </c>
      <c r="D125" s="79">
        <v>34.565199999999997</v>
      </c>
      <c r="E125" s="77"/>
      <c r="F125" s="80"/>
      <c r="G125" s="81"/>
    </row>
    <row r="126" spans="1:17" x14ac:dyDescent="0.2">
      <c r="A126" s="77"/>
      <c r="B126" s="78" t="s">
        <v>942</v>
      </c>
      <c r="C126" s="79">
        <v>29.878900000000002</v>
      </c>
      <c r="D126" s="79">
        <v>30.242000000000001</v>
      </c>
      <c r="E126" s="77"/>
      <c r="F126" s="80"/>
      <c r="G126" s="81"/>
    </row>
    <row r="127" spans="1:17" x14ac:dyDescent="0.2">
      <c r="A127" s="77"/>
      <c r="B127" s="77"/>
      <c r="C127" s="77"/>
      <c r="D127" s="77"/>
      <c r="E127" s="77"/>
      <c r="F127" s="77"/>
      <c r="G127" s="77"/>
    </row>
    <row r="128" spans="1:17" x14ac:dyDescent="0.2">
      <c r="A128" s="73"/>
      <c r="B128" s="254" t="s">
        <v>943</v>
      </c>
      <c r="C128" s="255"/>
      <c r="D128" s="71" t="s">
        <v>160</v>
      </c>
      <c r="E128" s="73"/>
      <c r="F128" s="73"/>
      <c r="G128" s="73"/>
    </row>
    <row r="129" spans="1:10" x14ac:dyDescent="0.2">
      <c r="A129" s="73"/>
      <c r="B129" s="82"/>
      <c r="C129" s="82"/>
      <c r="D129" s="82"/>
      <c r="E129" s="73"/>
      <c r="F129" s="73"/>
      <c r="G129" s="73"/>
    </row>
    <row r="130" spans="1:10" x14ac:dyDescent="0.2">
      <c r="A130" s="73"/>
      <c r="B130" s="254" t="s">
        <v>167</v>
      </c>
      <c r="C130" s="255"/>
      <c r="D130" s="71" t="s">
        <v>160</v>
      </c>
      <c r="E130" s="83"/>
      <c r="F130" s="73"/>
      <c r="G130" s="73"/>
    </row>
    <row r="131" spans="1:10" x14ac:dyDescent="0.2">
      <c r="A131" s="73"/>
      <c r="B131" s="254" t="s">
        <v>168</v>
      </c>
      <c r="C131" s="255"/>
      <c r="D131" s="71" t="s">
        <v>160</v>
      </c>
      <c r="E131" s="83"/>
      <c r="F131" s="73"/>
      <c r="G131" s="73"/>
    </row>
    <row r="132" spans="1:10" x14ac:dyDescent="0.2">
      <c r="A132" s="73"/>
      <c r="B132" s="254" t="s">
        <v>169</v>
      </c>
      <c r="C132" s="255"/>
      <c r="D132" s="71" t="s">
        <v>160</v>
      </c>
      <c r="E132" s="83"/>
      <c r="F132" s="73"/>
      <c r="G132" s="73"/>
    </row>
    <row r="133" spans="1:10" x14ac:dyDescent="0.2">
      <c r="A133" s="73"/>
      <c r="B133" s="254" t="s">
        <v>170</v>
      </c>
      <c r="C133" s="255"/>
      <c r="D133" s="84">
        <v>0.1554159126886189</v>
      </c>
      <c r="E133" s="73"/>
      <c r="F133" s="66"/>
      <c r="G133" s="85"/>
    </row>
    <row r="135" spans="1:10" x14ac:dyDescent="0.2">
      <c r="B135" s="256" t="s">
        <v>944</v>
      </c>
      <c r="C135" s="256"/>
    </row>
    <row r="137" spans="1:10" ht="153.75" customHeight="1" x14ac:dyDescent="0.2"/>
    <row r="140" spans="1:10" x14ac:dyDescent="0.2">
      <c r="B140" s="86" t="s">
        <v>945</v>
      </c>
      <c r="C140" s="87"/>
      <c r="D140" s="86"/>
    </row>
    <row r="141" spans="1:10" x14ac:dyDescent="0.2">
      <c r="B141" s="86" t="s">
        <v>955</v>
      </c>
      <c r="D141" s="86"/>
    </row>
    <row r="142" spans="1:10" ht="165" customHeight="1" x14ac:dyDescent="0.2"/>
    <row r="143" spans="1:10" x14ac:dyDescent="0.2">
      <c r="B143" s="86"/>
      <c r="D143" s="86"/>
    </row>
    <row r="144" spans="1:10" x14ac:dyDescent="0.2">
      <c r="J144" s="37"/>
    </row>
  </sheetData>
  <mergeCells count="18">
    <mergeCell ref="B117:D117"/>
    <mergeCell ref="B118:C118"/>
    <mergeCell ref="B130:C130"/>
    <mergeCell ref="B131:C131"/>
    <mergeCell ref="B135:C135"/>
    <mergeCell ref="B133:C133"/>
    <mergeCell ref="A1:H1"/>
    <mergeCell ref="A2:H2"/>
    <mergeCell ref="A3:H3"/>
    <mergeCell ref="B128:C128"/>
    <mergeCell ref="B132:C132"/>
    <mergeCell ref="B111:H111"/>
    <mergeCell ref="B112:H112"/>
    <mergeCell ref="B119:C119"/>
    <mergeCell ref="B120:C120"/>
    <mergeCell ref="B113:H113"/>
    <mergeCell ref="B114:H114"/>
    <mergeCell ref="B115:H115"/>
  </mergeCells>
  <hyperlinks>
    <hyperlink ref="I1" location="Index!B2" display="Index" xr:uid="{191D1AC2-80B9-4C7E-BC8D-6BD0E52A80A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B81B-F582-487B-90AD-A22C577E3EA2}">
  <sheetPr>
    <outlinePr summaryBelow="0" summaryRight="0"/>
  </sheetPr>
  <dimension ref="A1:Q162"/>
  <sheetViews>
    <sheetView showGridLines="0" workbookViewId="0">
      <selection sqref="A1:H1"/>
    </sheetView>
  </sheetViews>
  <sheetFormatPr defaultRowHeight="12.75" x14ac:dyDescent="0.2"/>
  <cols>
    <col min="1" max="1" width="5.85546875" bestFit="1" customWidth="1"/>
    <col min="2" max="2" width="21.5703125" customWidth="1"/>
    <col min="3" max="3" width="56" customWidth="1"/>
    <col min="4" max="4" width="33.85546875"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57" t="s">
        <v>0</v>
      </c>
      <c r="B1" s="257"/>
      <c r="C1" s="257"/>
      <c r="D1" s="257"/>
      <c r="E1" s="257"/>
      <c r="F1" s="257"/>
      <c r="G1" s="257"/>
      <c r="H1" s="257"/>
      <c r="I1" s="19" t="s">
        <v>930</v>
      </c>
    </row>
    <row r="2" spans="1:9" ht="15" x14ac:dyDescent="0.2">
      <c r="A2" s="257" t="s">
        <v>413</v>
      </c>
      <c r="B2" s="257"/>
      <c r="C2" s="257"/>
      <c r="D2" s="257"/>
      <c r="E2" s="257"/>
      <c r="F2" s="257"/>
      <c r="G2" s="257"/>
      <c r="H2" s="257"/>
    </row>
    <row r="3" spans="1:9" ht="15" x14ac:dyDescent="0.2">
      <c r="A3" s="257" t="s">
        <v>931</v>
      </c>
      <c r="B3" s="257"/>
      <c r="C3" s="257"/>
      <c r="D3" s="257"/>
      <c r="E3" s="257"/>
      <c r="F3" s="257"/>
      <c r="G3" s="257"/>
      <c r="H3" s="257"/>
    </row>
    <row r="4" spans="1:9" s="37" customFormat="1" ht="30" x14ac:dyDescent="0.2">
      <c r="A4" s="35" t="s">
        <v>2</v>
      </c>
      <c r="B4" s="35" t="s">
        <v>3</v>
      </c>
      <c r="C4" s="35" t="s">
        <v>4</v>
      </c>
      <c r="D4" s="35" t="s">
        <v>5</v>
      </c>
      <c r="E4" s="35" t="s">
        <v>6</v>
      </c>
      <c r="F4" s="35" t="s">
        <v>7</v>
      </c>
      <c r="G4" s="35" t="s">
        <v>8</v>
      </c>
      <c r="H4" s="36" t="s">
        <v>929</v>
      </c>
    </row>
    <row r="5" spans="1:9" x14ac:dyDescent="0.2">
      <c r="A5" s="38"/>
      <c r="B5" s="38"/>
      <c r="C5" s="39" t="s">
        <v>9</v>
      </c>
      <c r="D5" s="38"/>
      <c r="E5" s="38"/>
      <c r="F5" s="38"/>
      <c r="G5" s="38"/>
      <c r="H5" s="40" t="s">
        <v>131</v>
      </c>
    </row>
    <row r="6" spans="1:9" x14ac:dyDescent="0.2">
      <c r="A6" s="41"/>
      <c r="B6" s="42"/>
      <c r="C6" s="42" t="s">
        <v>10</v>
      </c>
      <c r="D6" s="42"/>
      <c r="E6" s="43"/>
      <c r="F6" s="44"/>
      <c r="G6" s="45"/>
      <c r="H6" s="40" t="s">
        <v>131</v>
      </c>
    </row>
    <row r="7" spans="1:9" x14ac:dyDescent="0.2">
      <c r="A7" s="46">
        <v>1</v>
      </c>
      <c r="B7" s="47" t="s">
        <v>334</v>
      </c>
      <c r="C7" s="47" t="s">
        <v>335</v>
      </c>
      <c r="D7" s="47" t="s">
        <v>31</v>
      </c>
      <c r="E7" s="48">
        <v>3340</v>
      </c>
      <c r="F7" s="49">
        <v>263.17529999999999</v>
      </c>
      <c r="G7" s="50">
        <v>7.2785269999999999E-2</v>
      </c>
      <c r="H7" s="40" t="s">
        <v>131</v>
      </c>
    </row>
    <row r="8" spans="1:9" x14ac:dyDescent="0.2">
      <c r="A8" s="46">
        <v>2</v>
      </c>
      <c r="B8" s="47" t="s">
        <v>347</v>
      </c>
      <c r="C8" s="47" t="s">
        <v>348</v>
      </c>
      <c r="D8" s="47" t="s">
        <v>83</v>
      </c>
      <c r="E8" s="48">
        <v>33900</v>
      </c>
      <c r="F8" s="49">
        <v>246.91065</v>
      </c>
      <c r="G8" s="50">
        <v>6.8287020000000004E-2</v>
      </c>
      <c r="H8" s="40" t="s">
        <v>131</v>
      </c>
    </row>
    <row r="9" spans="1:9" x14ac:dyDescent="0.2">
      <c r="A9" s="46">
        <v>3</v>
      </c>
      <c r="B9" s="47" t="s">
        <v>324</v>
      </c>
      <c r="C9" s="47" t="s">
        <v>325</v>
      </c>
      <c r="D9" s="47" t="s">
        <v>174</v>
      </c>
      <c r="E9" s="48">
        <v>60883</v>
      </c>
      <c r="F9" s="49">
        <v>205.35835900000001</v>
      </c>
      <c r="G9" s="50">
        <v>5.6795089999999999E-2</v>
      </c>
      <c r="H9" s="40" t="s">
        <v>131</v>
      </c>
    </row>
    <row r="10" spans="1:9" x14ac:dyDescent="0.2">
      <c r="A10" s="46">
        <v>4</v>
      </c>
      <c r="B10" s="47" t="s">
        <v>355</v>
      </c>
      <c r="C10" s="47" t="s">
        <v>356</v>
      </c>
      <c r="D10" s="47" t="s">
        <v>115</v>
      </c>
      <c r="E10" s="48">
        <v>9824</v>
      </c>
      <c r="F10" s="49">
        <v>147.723488</v>
      </c>
      <c r="G10" s="50">
        <v>4.0855250000000003E-2</v>
      </c>
      <c r="H10" s="40" t="s">
        <v>131</v>
      </c>
    </row>
    <row r="11" spans="1:9" x14ac:dyDescent="0.2">
      <c r="A11" s="46">
        <v>5</v>
      </c>
      <c r="B11" s="47" t="s">
        <v>336</v>
      </c>
      <c r="C11" s="47" t="s">
        <v>337</v>
      </c>
      <c r="D11" s="47" t="s">
        <v>48</v>
      </c>
      <c r="E11" s="48">
        <v>258815</v>
      </c>
      <c r="F11" s="49">
        <v>140.76947849999999</v>
      </c>
      <c r="G11" s="50">
        <v>3.8932010000000003E-2</v>
      </c>
      <c r="H11" s="40" t="s">
        <v>131</v>
      </c>
    </row>
    <row r="12" spans="1:9" x14ac:dyDescent="0.2">
      <c r="A12" s="46">
        <v>6</v>
      </c>
      <c r="B12" s="47" t="s">
        <v>326</v>
      </c>
      <c r="C12" s="47" t="s">
        <v>327</v>
      </c>
      <c r="D12" s="47" t="s">
        <v>256</v>
      </c>
      <c r="E12" s="48">
        <v>9043</v>
      </c>
      <c r="F12" s="49">
        <v>132.29909000000001</v>
      </c>
      <c r="G12" s="50">
        <v>3.6589400000000001E-2</v>
      </c>
      <c r="H12" s="40" t="s">
        <v>131</v>
      </c>
    </row>
    <row r="13" spans="1:9" x14ac:dyDescent="0.2">
      <c r="A13" s="46">
        <v>7</v>
      </c>
      <c r="B13" s="47" t="s">
        <v>353</v>
      </c>
      <c r="C13" s="47" t="s">
        <v>354</v>
      </c>
      <c r="D13" s="47" t="s">
        <v>48</v>
      </c>
      <c r="E13" s="48">
        <v>187038</v>
      </c>
      <c r="F13" s="49">
        <v>131.31937980000001</v>
      </c>
      <c r="G13" s="50">
        <v>3.631844E-2</v>
      </c>
      <c r="H13" s="40" t="s">
        <v>131</v>
      </c>
    </row>
    <row r="14" spans="1:9" x14ac:dyDescent="0.2">
      <c r="A14" s="46">
        <v>8</v>
      </c>
      <c r="B14" s="47" t="s">
        <v>349</v>
      </c>
      <c r="C14" s="47" t="s">
        <v>350</v>
      </c>
      <c r="D14" s="47" t="s">
        <v>48</v>
      </c>
      <c r="E14" s="48">
        <v>36437</v>
      </c>
      <c r="F14" s="49">
        <v>128.56795450000001</v>
      </c>
      <c r="G14" s="50">
        <v>3.5557489999999997E-2</v>
      </c>
      <c r="H14" s="40" t="s">
        <v>131</v>
      </c>
    </row>
    <row r="15" spans="1:9" x14ac:dyDescent="0.2">
      <c r="A15" s="46">
        <v>9</v>
      </c>
      <c r="B15" s="47" t="s">
        <v>88</v>
      </c>
      <c r="C15" s="47" t="s">
        <v>89</v>
      </c>
      <c r="D15" s="47" t="s">
        <v>38</v>
      </c>
      <c r="E15" s="48">
        <v>16174</v>
      </c>
      <c r="F15" s="49">
        <v>127.758426</v>
      </c>
      <c r="G15" s="50">
        <v>3.53336E-2</v>
      </c>
      <c r="H15" s="40" t="s">
        <v>131</v>
      </c>
    </row>
    <row r="16" spans="1:9" x14ac:dyDescent="0.2">
      <c r="A16" s="46">
        <v>10</v>
      </c>
      <c r="B16" s="47" t="s">
        <v>328</v>
      </c>
      <c r="C16" s="47" t="s">
        <v>329</v>
      </c>
      <c r="D16" s="47" t="s">
        <v>200</v>
      </c>
      <c r="E16" s="48">
        <v>15581</v>
      </c>
      <c r="F16" s="49">
        <v>116.30437449999999</v>
      </c>
      <c r="G16" s="50">
        <v>3.2165800000000001E-2</v>
      </c>
      <c r="H16" s="40" t="s">
        <v>131</v>
      </c>
    </row>
    <row r="17" spans="1:8" x14ac:dyDescent="0.2">
      <c r="A17" s="46">
        <v>11</v>
      </c>
      <c r="B17" s="47" t="s">
        <v>351</v>
      </c>
      <c r="C17" s="47" t="s">
        <v>352</v>
      </c>
      <c r="D17" s="47" t="s">
        <v>205</v>
      </c>
      <c r="E17" s="48">
        <v>1708</v>
      </c>
      <c r="F17" s="49">
        <v>103.43648</v>
      </c>
      <c r="G17" s="50">
        <v>2.8606989999999999E-2</v>
      </c>
      <c r="H17" s="40" t="s">
        <v>131</v>
      </c>
    </row>
    <row r="18" spans="1:8" x14ac:dyDescent="0.2">
      <c r="A18" s="46">
        <v>12</v>
      </c>
      <c r="B18" s="47" t="s">
        <v>60</v>
      </c>
      <c r="C18" s="47" t="s">
        <v>61</v>
      </c>
      <c r="D18" s="47" t="s">
        <v>38</v>
      </c>
      <c r="E18" s="48">
        <v>1446</v>
      </c>
      <c r="F18" s="49">
        <v>94.149060000000006</v>
      </c>
      <c r="G18" s="50">
        <v>2.60384E-2</v>
      </c>
      <c r="H18" s="40" t="s">
        <v>131</v>
      </c>
    </row>
    <row r="19" spans="1:8" x14ac:dyDescent="0.2">
      <c r="A19" s="46">
        <v>13</v>
      </c>
      <c r="B19" s="47" t="s">
        <v>216</v>
      </c>
      <c r="C19" s="47" t="s">
        <v>217</v>
      </c>
      <c r="D19" s="47" t="s">
        <v>177</v>
      </c>
      <c r="E19" s="48">
        <v>692</v>
      </c>
      <c r="F19" s="49">
        <v>93.807519999999997</v>
      </c>
      <c r="G19" s="50">
        <v>2.594395E-2</v>
      </c>
      <c r="H19" s="40" t="s">
        <v>131</v>
      </c>
    </row>
    <row r="20" spans="1:8" x14ac:dyDescent="0.2">
      <c r="A20" s="46">
        <v>14</v>
      </c>
      <c r="B20" s="47" t="s">
        <v>54</v>
      </c>
      <c r="C20" s="47" t="s">
        <v>55</v>
      </c>
      <c r="D20" s="47" t="s">
        <v>13</v>
      </c>
      <c r="E20" s="48">
        <v>7151</v>
      </c>
      <c r="F20" s="49">
        <v>93.320549999999997</v>
      </c>
      <c r="G20" s="50">
        <v>2.5809269999999999E-2</v>
      </c>
      <c r="H20" s="40" t="s">
        <v>131</v>
      </c>
    </row>
    <row r="21" spans="1:8" x14ac:dyDescent="0.2">
      <c r="A21" s="46">
        <v>15</v>
      </c>
      <c r="B21" s="47" t="s">
        <v>361</v>
      </c>
      <c r="C21" s="47" t="s">
        <v>362</v>
      </c>
      <c r="D21" s="47" t="s">
        <v>363</v>
      </c>
      <c r="E21" s="48">
        <v>22746</v>
      </c>
      <c r="F21" s="49">
        <v>91.620887999999994</v>
      </c>
      <c r="G21" s="50">
        <v>2.5339199999999999E-2</v>
      </c>
      <c r="H21" s="40" t="s">
        <v>131</v>
      </c>
    </row>
    <row r="22" spans="1:8" x14ac:dyDescent="0.2">
      <c r="A22" s="46">
        <v>16</v>
      </c>
      <c r="B22" s="47" t="s">
        <v>364</v>
      </c>
      <c r="C22" s="47" t="s">
        <v>365</v>
      </c>
      <c r="D22" s="47" t="s">
        <v>177</v>
      </c>
      <c r="E22" s="48">
        <v>10638</v>
      </c>
      <c r="F22" s="49">
        <v>88.258167</v>
      </c>
      <c r="G22" s="50">
        <v>2.4409179999999999E-2</v>
      </c>
      <c r="H22" s="40" t="s">
        <v>131</v>
      </c>
    </row>
    <row r="23" spans="1:8" x14ac:dyDescent="0.2">
      <c r="A23" s="46">
        <v>17</v>
      </c>
      <c r="B23" s="47" t="s">
        <v>357</v>
      </c>
      <c r="C23" s="47" t="s">
        <v>358</v>
      </c>
      <c r="D23" s="47" t="s">
        <v>222</v>
      </c>
      <c r="E23" s="48">
        <v>48585</v>
      </c>
      <c r="F23" s="49">
        <v>87.914557500000001</v>
      </c>
      <c r="G23" s="50">
        <v>2.431415E-2</v>
      </c>
      <c r="H23" s="40" t="s">
        <v>131</v>
      </c>
    </row>
    <row r="24" spans="1:8" x14ac:dyDescent="0.2">
      <c r="A24" s="46">
        <v>18</v>
      </c>
      <c r="B24" s="47" t="s">
        <v>359</v>
      </c>
      <c r="C24" s="47" t="s">
        <v>360</v>
      </c>
      <c r="D24" s="47" t="s">
        <v>115</v>
      </c>
      <c r="E24" s="48">
        <v>47004</v>
      </c>
      <c r="F24" s="49">
        <v>87.225322800000001</v>
      </c>
      <c r="G24" s="50">
        <v>2.4123539999999999E-2</v>
      </c>
      <c r="H24" s="40" t="s">
        <v>131</v>
      </c>
    </row>
    <row r="25" spans="1:8" x14ac:dyDescent="0.2">
      <c r="A25" s="46">
        <v>19</v>
      </c>
      <c r="B25" s="47" t="s">
        <v>285</v>
      </c>
      <c r="C25" s="47" t="s">
        <v>286</v>
      </c>
      <c r="D25" s="47" t="s">
        <v>38</v>
      </c>
      <c r="E25" s="48">
        <v>4465</v>
      </c>
      <c r="F25" s="49">
        <v>82.147069999999999</v>
      </c>
      <c r="G25" s="50">
        <v>2.2719059999999999E-2</v>
      </c>
      <c r="H25" s="40" t="s">
        <v>131</v>
      </c>
    </row>
    <row r="26" spans="1:8" x14ac:dyDescent="0.2">
      <c r="A26" s="46">
        <v>20</v>
      </c>
      <c r="B26" s="47" t="s">
        <v>77</v>
      </c>
      <c r="C26" s="47" t="s">
        <v>78</v>
      </c>
      <c r="D26" s="47" t="s">
        <v>25</v>
      </c>
      <c r="E26" s="48">
        <v>1562</v>
      </c>
      <c r="F26" s="49">
        <v>80.771019999999993</v>
      </c>
      <c r="G26" s="50">
        <v>2.2338500000000001E-2</v>
      </c>
      <c r="H26" s="40" t="s">
        <v>131</v>
      </c>
    </row>
    <row r="27" spans="1:8" x14ac:dyDescent="0.2">
      <c r="A27" s="46">
        <v>21</v>
      </c>
      <c r="B27" s="47" t="s">
        <v>320</v>
      </c>
      <c r="C27" s="47" t="s">
        <v>321</v>
      </c>
      <c r="D27" s="47" t="s">
        <v>229</v>
      </c>
      <c r="E27" s="48">
        <v>31297</v>
      </c>
      <c r="F27" s="49">
        <v>78.424022600000001</v>
      </c>
      <c r="G27" s="50">
        <v>2.1689400000000001E-2</v>
      </c>
      <c r="H27" s="40" t="s">
        <v>131</v>
      </c>
    </row>
    <row r="28" spans="1:8" x14ac:dyDescent="0.2">
      <c r="A28" s="46">
        <v>22</v>
      </c>
      <c r="B28" s="47" t="s">
        <v>368</v>
      </c>
      <c r="C28" s="47" t="s">
        <v>369</v>
      </c>
      <c r="D28" s="47" t="s">
        <v>38</v>
      </c>
      <c r="E28" s="48">
        <v>9769</v>
      </c>
      <c r="F28" s="49">
        <v>72.290599999999998</v>
      </c>
      <c r="G28" s="50">
        <v>1.99931E-2</v>
      </c>
      <c r="H28" s="40" t="s">
        <v>131</v>
      </c>
    </row>
    <row r="29" spans="1:8" x14ac:dyDescent="0.2">
      <c r="A29" s="46">
        <v>23</v>
      </c>
      <c r="B29" s="47" t="s">
        <v>375</v>
      </c>
      <c r="C29" s="47" t="s">
        <v>376</v>
      </c>
      <c r="D29" s="47" t="s">
        <v>177</v>
      </c>
      <c r="E29" s="48">
        <v>4021</v>
      </c>
      <c r="F29" s="49">
        <v>63.612220000000001</v>
      </c>
      <c r="G29" s="50">
        <v>1.7592960000000001E-2</v>
      </c>
      <c r="H29" s="40" t="s">
        <v>131</v>
      </c>
    </row>
    <row r="30" spans="1:8" x14ac:dyDescent="0.2">
      <c r="A30" s="46">
        <v>24</v>
      </c>
      <c r="B30" s="47" t="s">
        <v>379</v>
      </c>
      <c r="C30" s="47" t="s">
        <v>380</v>
      </c>
      <c r="D30" s="47" t="s">
        <v>205</v>
      </c>
      <c r="E30" s="48">
        <v>6109</v>
      </c>
      <c r="F30" s="49">
        <v>62.061331000000003</v>
      </c>
      <c r="G30" s="50">
        <v>1.7164039999999998E-2</v>
      </c>
      <c r="H30" s="40" t="s">
        <v>131</v>
      </c>
    </row>
    <row r="31" spans="1:8" x14ac:dyDescent="0.2">
      <c r="A31" s="46">
        <v>25</v>
      </c>
      <c r="B31" s="47" t="s">
        <v>377</v>
      </c>
      <c r="C31" s="47" t="s">
        <v>378</v>
      </c>
      <c r="D31" s="47" t="s">
        <v>269</v>
      </c>
      <c r="E31" s="48">
        <v>3242</v>
      </c>
      <c r="F31" s="49">
        <v>60.239601999999998</v>
      </c>
      <c r="G31" s="50">
        <v>1.6660210000000002E-2</v>
      </c>
      <c r="H31" s="40" t="s">
        <v>131</v>
      </c>
    </row>
    <row r="32" spans="1:8" x14ac:dyDescent="0.2">
      <c r="A32" s="46">
        <v>26</v>
      </c>
      <c r="B32" s="47" t="s">
        <v>393</v>
      </c>
      <c r="C32" s="47" t="s">
        <v>394</v>
      </c>
      <c r="D32" s="47" t="s">
        <v>200</v>
      </c>
      <c r="E32" s="48">
        <v>18242</v>
      </c>
      <c r="F32" s="49">
        <v>58.255826999999996</v>
      </c>
      <c r="G32" s="50">
        <v>1.6111569999999999E-2</v>
      </c>
      <c r="H32" s="40" t="s">
        <v>131</v>
      </c>
    </row>
    <row r="33" spans="1:8" x14ac:dyDescent="0.2">
      <c r="A33" s="46">
        <v>27</v>
      </c>
      <c r="B33" s="47" t="s">
        <v>370</v>
      </c>
      <c r="C33" s="47" t="s">
        <v>371</v>
      </c>
      <c r="D33" s="47" t="s">
        <v>372</v>
      </c>
      <c r="E33" s="48">
        <v>6011</v>
      </c>
      <c r="F33" s="49">
        <v>57.861885999999998</v>
      </c>
      <c r="G33" s="50">
        <v>1.6002619999999999E-2</v>
      </c>
      <c r="H33" s="40" t="s">
        <v>131</v>
      </c>
    </row>
    <row r="34" spans="1:8" x14ac:dyDescent="0.2">
      <c r="A34" s="46">
        <v>28</v>
      </c>
      <c r="B34" s="47" t="s">
        <v>381</v>
      </c>
      <c r="C34" s="47" t="s">
        <v>382</v>
      </c>
      <c r="D34" s="47" t="s">
        <v>38</v>
      </c>
      <c r="E34" s="48">
        <v>13623</v>
      </c>
      <c r="F34" s="49">
        <v>55.391117999999999</v>
      </c>
      <c r="G34" s="50">
        <v>1.5319289999999999E-2</v>
      </c>
      <c r="H34" s="40" t="s">
        <v>131</v>
      </c>
    </row>
    <row r="35" spans="1:8" x14ac:dyDescent="0.2">
      <c r="A35" s="46">
        <v>29</v>
      </c>
      <c r="B35" s="47" t="s">
        <v>111</v>
      </c>
      <c r="C35" s="47" t="s">
        <v>112</v>
      </c>
      <c r="D35" s="47" t="s">
        <v>31</v>
      </c>
      <c r="E35" s="48">
        <v>9041</v>
      </c>
      <c r="F35" s="49">
        <v>46.109099999999998</v>
      </c>
      <c r="G35" s="50">
        <v>1.27522E-2</v>
      </c>
      <c r="H35" s="40" t="s">
        <v>131</v>
      </c>
    </row>
    <row r="36" spans="1:8" x14ac:dyDescent="0.2">
      <c r="A36" s="46">
        <v>30</v>
      </c>
      <c r="B36" s="47" t="s">
        <v>385</v>
      </c>
      <c r="C36" s="47" t="s">
        <v>386</v>
      </c>
      <c r="D36" s="47" t="s">
        <v>240</v>
      </c>
      <c r="E36" s="48">
        <v>11900</v>
      </c>
      <c r="F36" s="49">
        <v>45.142650000000003</v>
      </c>
      <c r="G36" s="50">
        <v>1.248491E-2</v>
      </c>
      <c r="H36" s="40" t="s">
        <v>131</v>
      </c>
    </row>
    <row r="37" spans="1:8" x14ac:dyDescent="0.2">
      <c r="A37" s="46">
        <v>31</v>
      </c>
      <c r="B37" s="47" t="s">
        <v>383</v>
      </c>
      <c r="C37" s="47" t="s">
        <v>384</v>
      </c>
      <c r="D37" s="47" t="s">
        <v>108</v>
      </c>
      <c r="E37" s="48">
        <v>6875</v>
      </c>
      <c r="F37" s="49">
        <v>44.849062500000002</v>
      </c>
      <c r="G37" s="50">
        <v>1.240371E-2</v>
      </c>
      <c r="H37" s="40" t="s">
        <v>131</v>
      </c>
    </row>
    <row r="38" spans="1:8" x14ac:dyDescent="0.2">
      <c r="A38" s="46">
        <v>32</v>
      </c>
      <c r="B38" s="47" t="s">
        <v>387</v>
      </c>
      <c r="C38" s="47" t="s">
        <v>388</v>
      </c>
      <c r="D38" s="47" t="s">
        <v>38</v>
      </c>
      <c r="E38" s="48">
        <v>3066</v>
      </c>
      <c r="F38" s="49">
        <v>42.862679999999997</v>
      </c>
      <c r="G38" s="50">
        <v>1.185435E-2</v>
      </c>
      <c r="H38" s="40" t="s">
        <v>131</v>
      </c>
    </row>
    <row r="39" spans="1:8" x14ac:dyDescent="0.2">
      <c r="A39" s="46">
        <v>33</v>
      </c>
      <c r="B39" s="47" t="s">
        <v>113</v>
      </c>
      <c r="C39" s="47" t="s">
        <v>114</v>
      </c>
      <c r="D39" s="47" t="s">
        <v>115</v>
      </c>
      <c r="E39" s="48">
        <v>558</v>
      </c>
      <c r="F39" s="49">
        <v>42.491700000000002</v>
      </c>
      <c r="G39" s="50">
        <v>1.175175E-2</v>
      </c>
      <c r="H39" s="40" t="s">
        <v>131</v>
      </c>
    </row>
    <row r="40" spans="1:8" x14ac:dyDescent="0.2">
      <c r="A40" s="46">
        <v>34</v>
      </c>
      <c r="B40" s="47" t="s">
        <v>391</v>
      </c>
      <c r="C40" s="47" t="s">
        <v>392</v>
      </c>
      <c r="D40" s="47" t="s">
        <v>222</v>
      </c>
      <c r="E40" s="48">
        <v>9165</v>
      </c>
      <c r="F40" s="49">
        <v>41.233334999999997</v>
      </c>
      <c r="G40" s="50">
        <v>1.1403730000000001E-2</v>
      </c>
      <c r="H40" s="40" t="s">
        <v>131</v>
      </c>
    </row>
    <row r="41" spans="1:8" x14ac:dyDescent="0.2">
      <c r="A41" s="46">
        <v>35</v>
      </c>
      <c r="B41" s="47" t="s">
        <v>395</v>
      </c>
      <c r="C41" s="47" t="s">
        <v>396</v>
      </c>
      <c r="D41" s="47" t="s">
        <v>177</v>
      </c>
      <c r="E41" s="48">
        <v>2672</v>
      </c>
      <c r="F41" s="49">
        <v>35.887632000000004</v>
      </c>
      <c r="G41" s="50">
        <v>9.9252899999999998E-3</v>
      </c>
      <c r="H41" s="40" t="s">
        <v>131</v>
      </c>
    </row>
    <row r="42" spans="1:8" x14ac:dyDescent="0.2">
      <c r="A42" s="46">
        <v>36</v>
      </c>
      <c r="B42" s="47" t="s">
        <v>397</v>
      </c>
      <c r="C42" s="47" t="s">
        <v>398</v>
      </c>
      <c r="D42" s="47" t="s">
        <v>256</v>
      </c>
      <c r="E42" s="48">
        <v>12245</v>
      </c>
      <c r="F42" s="49">
        <v>32.455372500000003</v>
      </c>
      <c r="G42" s="50">
        <v>8.9760399999999994E-3</v>
      </c>
      <c r="H42" s="40" t="s">
        <v>131</v>
      </c>
    </row>
    <row r="43" spans="1:8" x14ac:dyDescent="0.2">
      <c r="A43" s="46">
        <v>37</v>
      </c>
      <c r="B43" s="47" t="s">
        <v>399</v>
      </c>
      <c r="C43" s="47" t="s">
        <v>400</v>
      </c>
      <c r="D43" s="47" t="s">
        <v>401</v>
      </c>
      <c r="E43" s="48">
        <v>3317</v>
      </c>
      <c r="F43" s="49">
        <v>30.622544000000001</v>
      </c>
      <c r="G43" s="50">
        <v>8.4691499999999999E-3</v>
      </c>
      <c r="H43" s="40" t="s">
        <v>131</v>
      </c>
    </row>
    <row r="44" spans="1:8" x14ac:dyDescent="0.2">
      <c r="A44" s="46">
        <v>38</v>
      </c>
      <c r="B44" s="47" t="s">
        <v>389</v>
      </c>
      <c r="C44" s="47" t="s">
        <v>390</v>
      </c>
      <c r="D44" s="47" t="s">
        <v>115</v>
      </c>
      <c r="E44" s="48">
        <v>3447</v>
      </c>
      <c r="F44" s="49">
        <v>26.6573745</v>
      </c>
      <c r="G44" s="50">
        <v>7.3725199999999996E-3</v>
      </c>
      <c r="H44" s="40" t="s">
        <v>131</v>
      </c>
    </row>
    <row r="45" spans="1:8" x14ac:dyDescent="0.2">
      <c r="A45" s="46">
        <v>39</v>
      </c>
      <c r="B45" s="47" t="s">
        <v>404</v>
      </c>
      <c r="C45" s="47" t="s">
        <v>405</v>
      </c>
      <c r="D45" s="47" t="s">
        <v>406</v>
      </c>
      <c r="E45" s="48">
        <v>3504</v>
      </c>
      <c r="F45" s="49">
        <v>26.469215999999999</v>
      </c>
      <c r="G45" s="50">
        <v>7.3204799999999999E-3</v>
      </c>
      <c r="H45" s="40" t="s">
        <v>131</v>
      </c>
    </row>
    <row r="46" spans="1:8" x14ac:dyDescent="0.2">
      <c r="A46" s="46">
        <v>40</v>
      </c>
      <c r="B46" s="47" t="s">
        <v>402</v>
      </c>
      <c r="C46" s="47" t="s">
        <v>403</v>
      </c>
      <c r="D46" s="47" t="s">
        <v>115</v>
      </c>
      <c r="E46" s="48">
        <v>3832</v>
      </c>
      <c r="F46" s="49">
        <v>25.434899999999999</v>
      </c>
      <c r="G46" s="50">
        <v>7.0344200000000004E-3</v>
      </c>
      <c r="H46" s="40" t="s">
        <v>131</v>
      </c>
    </row>
    <row r="47" spans="1:8" x14ac:dyDescent="0.2">
      <c r="A47" s="51"/>
      <c r="B47" s="51"/>
      <c r="C47" s="52" t="s">
        <v>130</v>
      </c>
      <c r="D47" s="51"/>
      <c r="E47" s="51" t="s">
        <v>131</v>
      </c>
      <c r="F47" s="53">
        <v>3491.1893086999999</v>
      </c>
      <c r="G47" s="54">
        <v>0.96554335000000002</v>
      </c>
      <c r="H47" s="40" t="s">
        <v>131</v>
      </c>
    </row>
    <row r="48" spans="1:8" x14ac:dyDescent="0.2">
      <c r="A48" s="51"/>
      <c r="B48" s="51"/>
      <c r="C48" s="55"/>
      <c r="D48" s="51"/>
      <c r="E48" s="51"/>
      <c r="F48" s="56"/>
      <c r="G48" s="56"/>
      <c r="H48" s="40" t="s">
        <v>131</v>
      </c>
    </row>
    <row r="49" spans="1:8" x14ac:dyDescent="0.2">
      <c r="A49" s="51"/>
      <c r="B49" s="51"/>
      <c r="C49" s="52" t="s">
        <v>132</v>
      </c>
      <c r="D49" s="51"/>
      <c r="E49" s="51"/>
      <c r="F49" s="51"/>
      <c r="G49" s="51"/>
      <c r="H49" s="40" t="s">
        <v>131</v>
      </c>
    </row>
    <row r="50" spans="1:8" x14ac:dyDescent="0.2">
      <c r="A50" s="51"/>
      <c r="B50" s="51"/>
      <c r="C50" s="52" t="s">
        <v>130</v>
      </c>
      <c r="D50" s="51"/>
      <c r="E50" s="51" t="s">
        <v>131</v>
      </c>
      <c r="F50" s="57" t="s">
        <v>133</v>
      </c>
      <c r="G50" s="54">
        <v>0</v>
      </c>
      <c r="H50" s="40" t="s">
        <v>131</v>
      </c>
    </row>
    <row r="51" spans="1:8" x14ac:dyDescent="0.2">
      <c r="A51" s="51"/>
      <c r="B51" s="51"/>
      <c r="C51" s="55"/>
      <c r="D51" s="51"/>
      <c r="E51" s="51"/>
      <c r="F51" s="56"/>
      <c r="G51" s="56"/>
      <c r="H51" s="40" t="s">
        <v>131</v>
      </c>
    </row>
    <row r="52" spans="1:8" x14ac:dyDescent="0.2">
      <c r="A52" s="51"/>
      <c r="B52" s="51"/>
      <c r="C52" s="52" t="s">
        <v>134</v>
      </c>
      <c r="D52" s="51"/>
      <c r="E52" s="51"/>
      <c r="F52" s="51"/>
      <c r="G52" s="51"/>
      <c r="H52" s="40" t="s">
        <v>131</v>
      </c>
    </row>
    <row r="53" spans="1:8" x14ac:dyDescent="0.2">
      <c r="A53" s="51"/>
      <c r="B53" s="51"/>
      <c r="C53" s="52" t="s">
        <v>130</v>
      </c>
      <c r="D53" s="51"/>
      <c r="E53" s="51" t="s">
        <v>131</v>
      </c>
      <c r="F53" s="57" t="s">
        <v>133</v>
      </c>
      <c r="G53" s="54">
        <v>0</v>
      </c>
      <c r="H53" s="40" t="s">
        <v>131</v>
      </c>
    </row>
    <row r="54" spans="1:8" x14ac:dyDescent="0.2">
      <c r="A54" s="51"/>
      <c r="B54" s="51"/>
      <c r="C54" s="55"/>
      <c r="D54" s="51"/>
      <c r="E54" s="51"/>
      <c r="F54" s="56"/>
      <c r="G54" s="56"/>
      <c r="H54" s="40" t="s">
        <v>131</v>
      </c>
    </row>
    <row r="55" spans="1:8" x14ac:dyDescent="0.2">
      <c r="A55" s="51"/>
      <c r="B55" s="51"/>
      <c r="C55" s="52" t="s">
        <v>135</v>
      </c>
      <c r="D55" s="51"/>
      <c r="E55" s="51"/>
      <c r="F55" s="51"/>
      <c r="G55" s="51"/>
      <c r="H55" s="40" t="s">
        <v>131</v>
      </c>
    </row>
    <row r="56" spans="1:8" x14ac:dyDescent="0.2">
      <c r="A56" s="51"/>
      <c r="B56" s="51"/>
      <c r="C56" s="52" t="s">
        <v>130</v>
      </c>
      <c r="D56" s="51"/>
      <c r="E56" s="51" t="s">
        <v>131</v>
      </c>
      <c r="F56" s="57" t="s">
        <v>133</v>
      </c>
      <c r="G56" s="54">
        <v>0</v>
      </c>
      <c r="H56" s="40" t="s">
        <v>131</v>
      </c>
    </row>
    <row r="57" spans="1:8" x14ac:dyDescent="0.2">
      <c r="A57" s="51"/>
      <c r="B57" s="51"/>
      <c r="C57" s="55"/>
      <c r="D57" s="51"/>
      <c r="E57" s="51"/>
      <c r="F57" s="56"/>
      <c r="G57" s="56"/>
      <c r="H57" s="40" t="s">
        <v>131</v>
      </c>
    </row>
    <row r="58" spans="1:8" x14ac:dyDescent="0.2">
      <c r="A58" s="51"/>
      <c r="B58" s="51"/>
      <c r="C58" s="52" t="s">
        <v>136</v>
      </c>
      <c r="D58" s="51"/>
      <c r="E58" s="51"/>
      <c r="F58" s="56"/>
      <c r="G58" s="56"/>
      <c r="H58" s="40" t="s">
        <v>131</v>
      </c>
    </row>
    <row r="59" spans="1:8" x14ac:dyDescent="0.2">
      <c r="A59" s="51"/>
      <c r="B59" s="51"/>
      <c r="C59" s="52" t="s">
        <v>130</v>
      </c>
      <c r="D59" s="51"/>
      <c r="E59" s="51" t="s">
        <v>131</v>
      </c>
      <c r="F59" s="57" t="s">
        <v>133</v>
      </c>
      <c r="G59" s="54">
        <v>0</v>
      </c>
      <c r="H59" s="40" t="s">
        <v>131</v>
      </c>
    </row>
    <row r="60" spans="1:8" x14ac:dyDescent="0.2">
      <c r="A60" s="51"/>
      <c r="B60" s="51"/>
      <c r="C60" s="55"/>
      <c r="D60" s="51"/>
      <c r="E60" s="51"/>
      <c r="F60" s="56"/>
      <c r="G60" s="56"/>
      <c r="H60" s="40" t="s">
        <v>131</v>
      </c>
    </row>
    <row r="61" spans="1:8" x14ac:dyDescent="0.2">
      <c r="A61" s="51"/>
      <c r="B61" s="51"/>
      <c r="C61" s="52" t="s">
        <v>137</v>
      </c>
      <c r="D61" s="51"/>
      <c r="E61" s="51"/>
      <c r="F61" s="56"/>
      <c r="G61" s="56"/>
      <c r="H61" s="40" t="s">
        <v>131</v>
      </c>
    </row>
    <row r="62" spans="1:8" x14ac:dyDescent="0.2">
      <c r="A62" s="51"/>
      <c r="B62" s="51"/>
      <c r="C62" s="52" t="s">
        <v>130</v>
      </c>
      <c r="D62" s="51"/>
      <c r="E62" s="51" t="s">
        <v>131</v>
      </c>
      <c r="F62" s="57" t="s">
        <v>133</v>
      </c>
      <c r="G62" s="54">
        <v>0</v>
      </c>
      <c r="H62" s="40" t="s">
        <v>131</v>
      </c>
    </row>
    <row r="63" spans="1:8" x14ac:dyDescent="0.2">
      <c r="A63" s="51"/>
      <c r="B63" s="51"/>
      <c r="C63" s="55"/>
      <c r="D63" s="51"/>
      <c r="E63" s="51"/>
      <c r="F63" s="56"/>
      <c r="G63" s="56"/>
      <c r="H63" s="40" t="s">
        <v>131</v>
      </c>
    </row>
    <row r="64" spans="1:8" x14ac:dyDescent="0.2">
      <c r="A64" s="51"/>
      <c r="B64" s="51"/>
      <c r="C64" s="52" t="s">
        <v>138</v>
      </c>
      <c r="D64" s="51"/>
      <c r="E64" s="51"/>
      <c r="F64" s="53">
        <v>3491.1893086999999</v>
      </c>
      <c r="G64" s="54">
        <v>0.96554335000000002</v>
      </c>
      <c r="H64" s="40" t="s">
        <v>131</v>
      </c>
    </row>
    <row r="65" spans="1:8" x14ac:dyDescent="0.2">
      <c r="A65" s="51"/>
      <c r="B65" s="51"/>
      <c r="C65" s="55"/>
      <c r="D65" s="51"/>
      <c r="E65" s="51"/>
      <c r="F65" s="56"/>
      <c r="G65" s="56"/>
      <c r="H65" s="40" t="s">
        <v>131</v>
      </c>
    </row>
    <row r="66" spans="1:8" x14ac:dyDescent="0.2">
      <c r="A66" s="51"/>
      <c r="B66" s="51"/>
      <c r="C66" s="52" t="s">
        <v>139</v>
      </c>
      <c r="D66" s="51"/>
      <c r="E66" s="51"/>
      <c r="F66" s="56"/>
      <c r="G66" s="56"/>
      <c r="H66" s="40" t="s">
        <v>131</v>
      </c>
    </row>
    <row r="67" spans="1:8" x14ac:dyDescent="0.2">
      <c r="A67" s="51"/>
      <c r="B67" s="51"/>
      <c r="C67" s="52" t="s">
        <v>10</v>
      </c>
      <c r="D67" s="51"/>
      <c r="E67" s="51"/>
      <c r="F67" s="56"/>
      <c r="G67" s="56"/>
      <c r="H67" s="40" t="s">
        <v>131</v>
      </c>
    </row>
    <row r="68" spans="1:8" x14ac:dyDescent="0.2">
      <c r="A68" s="51"/>
      <c r="B68" s="51"/>
      <c r="C68" s="52" t="s">
        <v>130</v>
      </c>
      <c r="D68" s="51"/>
      <c r="E68" s="51" t="s">
        <v>131</v>
      </c>
      <c r="F68" s="57" t="s">
        <v>133</v>
      </c>
      <c r="G68" s="54">
        <v>0</v>
      </c>
      <c r="H68" s="40" t="s">
        <v>131</v>
      </c>
    </row>
    <row r="69" spans="1:8" x14ac:dyDescent="0.2">
      <c r="A69" s="51"/>
      <c r="B69" s="51"/>
      <c r="C69" s="55"/>
      <c r="D69" s="51"/>
      <c r="E69" s="51"/>
      <c r="F69" s="56"/>
      <c r="G69" s="56"/>
      <c r="H69" s="40" t="s">
        <v>131</v>
      </c>
    </row>
    <row r="70" spans="1:8" x14ac:dyDescent="0.2">
      <c r="A70" s="51"/>
      <c r="B70" s="51"/>
      <c r="C70" s="52" t="s">
        <v>140</v>
      </c>
      <c r="D70" s="51"/>
      <c r="E70" s="51"/>
      <c r="F70" s="51"/>
      <c r="G70" s="51"/>
      <c r="H70" s="40" t="s">
        <v>131</v>
      </c>
    </row>
    <row r="71" spans="1:8" x14ac:dyDescent="0.2">
      <c r="A71" s="51"/>
      <c r="B71" s="51"/>
      <c r="C71" s="52" t="s">
        <v>130</v>
      </c>
      <c r="D71" s="51"/>
      <c r="E71" s="51" t="s">
        <v>131</v>
      </c>
      <c r="F71" s="57" t="s">
        <v>133</v>
      </c>
      <c r="G71" s="54">
        <v>0</v>
      </c>
      <c r="H71" s="40" t="s">
        <v>131</v>
      </c>
    </row>
    <row r="72" spans="1:8" x14ac:dyDescent="0.2">
      <c r="A72" s="51"/>
      <c r="B72" s="51"/>
      <c r="C72" s="55"/>
      <c r="D72" s="51"/>
      <c r="E72" s="51"/>
      <c r="F72" s="56"/>
      <c r="G72" s="56"/>
      <c r="H72" s="40" t="s">
        <v>131</v>
      </c>
    </row>
    <row r="73" spans="1:8" x14ac:dyDescent="0.2">
      <c r="A73" s="51"/>
      <c r="B73" s="51"/>
      <c r="C73" s="52" t="s">
        <v>141</v>
      </c>
      <c r="D73" s="51"/>
      <c r="E73" s="51"/>
      <c r="F73" s="51"/>
      <c r="G73" s="51"/>
      <c r="H73" s="40" t="s">
        <v>131</v>
      </c>
    </row>
    <row r="74" spans="1:8" x14ac:dyDescent="0.2">
      <c r="A74" s="51"/>
      <c r="B74" s="51"/>
      <c r="C74" s="52" t="s">
        <v>130</v>
      </c>
      <c r="D74" s="51"/>
      <c r="E74" s="51" t="s">
        <v>131</v>
      </c>
      <c r="F74" s="57" t="s">
        <v>133</v>
      </c>
      <c r="G74" s="54">
        <v>0</v>
      </c>
      <c r="H74" s="40" t="s">
        <v>131</v>
      </c>
    </row>
    <row r="75" spans="1:8" x14ac:dyDescent="0.2">
      <c r="A75" s="51"/>
      <c r="B75" s="51"/>
      <c r="C75" s="55"/>
      <c r="D75" s="51"/>
      <c r="E75" s="51"/>
      <c r="F75" s="56"/>
      <c r="G75" s="56"/>
      <c r="H75" s="40" t="s">
        <v>131</v>
      </c>
    </row>
    <row r="76" spans="1:8" x14ac:dyDescent="0.2">
      <c r="A76" s="51"/>
      <c r="B76" s="51"/>
      <c r="C76" s="52" t="s">
        <v>142</v>
      </c>
      <c r="D76" s="51"/>
      <c r="E76" s="51"/>
      <c r="F76" s="56"/>
      <c r="G76" s="56"/>
      <c r="H76" s="40" t="s">
        <v>131</v>
      </c>
    </row>
    <row r="77" spans="1:8" x14ac:dyDescent="0.2">
      <c r="A77" s="51"/>
      <c r="B77" s="51"/>
      <c r="C77" s="52" t="s">
        <v>130</v>
      </c>
      <c r="D77" s="51"/>
      <c r="E77" s="51" t="s">
        <v>131</v>
      </c>
      <c r="F77" s="57" t="s">
        <v>133</v>
      </c>
      <c r="G77" s="54">
        <v>0</v>
      </c>
      <c r="H77" s="40" t="s">
        <v>131</v>
      </c>
    </row>
    <row r="78" spans="1:8" x14ac:dyDescent="0.2">
      <c r="A78" s="51"/>
      <c r="B78" s="51"/>
      <c r="C78" s="55"/>
      <c r="D78" s="51"/>
      <c r="E78" s="51"/>
      <c r="F78" s="56"/>
      <c r="G78" s="56"/>
      <c r="H78" s="40" t="s">
        <v>131</v>
      </c>
    </row>
    <row r="79" spans="1:8" x14ac:dyDescent="0.2">
      <c r="A79" s="51"/>
      <c r="B79" s="51"/>
      <c r="C79" s="52" t="s">
        <v>143</v>
      </c>
      <c r="D79" s="51"/>
      <c r="E79" s="51"/>
      <c r="F79" s="53">
        <v>0</v>
      </c>
      <c r="G79" s="54">
        <v>0</v>
      </c>
      <c r="H79" s="40" t="s">
        <v>131</v>
      </c>
    </row>
    <row r="80" spans="1:8" x14ac:dyDescent="0.2">
      <c r="A80" s="51"/>
      <c r="B80" s="51"/>
      <c r="C80" s="55"/>
      <c r="D80" s="51"/>
      <c r="E80" s="51"/>
      <c r="F80" s="56"/>
      <c r="G80" s="56"/>
      <c r="H80" s="40" t="s">
        <v>131</v>
      </c>
    </row>
    <row r="81" spans="1:8" x14ac:dyDescent="0.2">
      <c r="A81" s="51"/>
      <c r="B81" s="51"/>
      <c r="C81" s="52" t="s">
        <v>144</v>
      </c>
      <c r="D81" s="51"/>
      <c r="E81" s="51"/>
      <c r="F81" s="56"/>
      <c r="G81" s="56"/>
      <c r="H81" s="40" t="s">
        <v>131</v>
      </c>
    </row>
    <row r="82" spans="1:8" x14ac:dyDescent="0.2">
      <c r="A82" s="51"/>
      <c r="B82" s="51"/>
      <c r="C82" s="52" t="s">
        <v>145</v>
      </c>
      <c r="D82" s="51"/>
      <c r="E82" s="51"/>
      <c r="F82" s="56"/>
      <c r="G82" s="56"/>
      <c r="H82" s="40" t="s">
        <v>131</v>
      </c>
    </row>
    <row r="83" spans="1:8" x14ac:dyDescent="0.2">
      <c r="A83" s="51"/>
      <c r="B83" s="51"/>
      <c r="C83" s="52" t="s">
        <v>130</v>
      </c>
      <c r="D83" s="51"/>
      <c r="E83" s="51" t="s">
        <v>131</v>
      </c>
      <c r="F83" s="57" t="s">
        <v>133</v>
      </c>
      <c r="G83" s="54">
        <v>0</v>
      </c>
      <c r="H83" s="40" t="s">
        <v>131</v>
      </c>
    </row>
    <row r="84" spans="1:8" x14ac:dyDescent="0.2">
      <c r="A84" s="51"/>
      <c r="B84" s="51"/>
      <c r="C84" s="55"/>
      <c r="D84" s="51"/>
      <c r="E84" s="51"/>
      <c r="F84" s="56"/>
      <c r="G84" s="56"/>
      <c r="H84" s="40" t="s">
        <v>131</v>
      </c>
    </row>
    <row r="85" spans="1:8" x14ac:dyDescent="0.2">
      <c r="A85" s="51"/>
      <c r="B85" s="51"/>
      <c r="C85" s="52" t="s">
        <v>146</v>
      </c>
      <c r="D85" s="51"/>
      <c r="E85" s="51"/>
      <c r="F85" s="56"/>
      <c r="G85" s="56"/>
      <c r="H85" s="40" t="s">
        <v>131</v>
      </c>
    </row>
    <row r="86" spans="1:8" x14ac:dyDescent="0.2">
      <c r="A86" s="51"/>
      <c r="B86" s="51"/>
      <c r="C86" s="52" t="s">
        <v>130</v>
      </c>
      <c r="D86" s="51"/>
      <c r="E86" s="51" t="s">
        <v>131</v>
      </c>
      <c r="F86" s="57" t="s">
        <v>133</v>
      </c>
      <c r="G86" s="54">
        <v>0</v>
      </c>
      <c r="H86" s="40" t="s">
        <v>131</v>
      </c>
    </row>
    <row r="87" spans="1:8" x14ac:dyDescent="0.2">
      <c r="A87" s="51"/>
      <c r="B87" s="51"/>
      <c r="C87" s="55"/>
      <c r="D87" s="51"/>
      <c r="E87" s="51"/>
      <c r="F87" s="56"/>
      <c r="G87" s="56"/>
      <c r="H87" s="40" t="s">
        <v>131</v>
      </c>
    </row>
    <row r="88" spans="1:8" x14ac:dyDescent="0.2">
      <c r="A88" s="51"/>
      <c r="B88" s="51"/>
      <c r="C88" s="52" t="s">
        <v>147</v>
      </c>
      <c r="D88" s="51"/>
      <c r="E88" s="51"/>
      <c r="F88" s="56"/>
      <c r="G88" s="56"/>
      <c r="H88" s="40" t="s">
        <v>131</v>
      </c>
    </row>
    <row r="89" spans="1:8" x14ac:dyDescent="0.2">
      <c r="A89" s="51"/>
      <c r="B89" s="51"/>
      <c r="C89" s="52" t="s">
        <v>130</v>
      </c>
      <c r="D89" s="51"/>
      <c r="E89" s="51" t="s">
        <v>131</v>
      </c>
      <c r="F89" s="57" t="s">
        <v>133</v>
      </c>
      <c r="G89" s="54">
        <v>0</v>
      </c>
      <c r="H89" s="40" t="s">
        <v>131</v>
      </c>
    </row>
    <row r="90" spans="1:8" x14ac:dyDescent="0.2">
      <c r="A90" s="51"/>
      <c r="B90" s="51"/>
      <c r="C90" s="55"/>
      <c r="D90" s="51"/>
      <c r="E90" s="51"/>
      <c r="F90" s="56"/>
      <c r="G90" s="56"/>
      <c r="H90" s="40" t="s">
        <v>131</v>
      </c>
    </row>
    <row r="91" spans="1:8" x14ac:dyDescent="0.2">
      <c r="A91" s="51"/>
      <c r="B91" s="51"/>
      <c r="C91" s="52" t="s">
        <v>148</v>
      </c>
      <c r="D91" s="51"/>
      <c r="E91" s="51"/>
      <c r="F91" s="56"/>
      <c r="G91" s="56"/>
      <c r="H91" s="40" t="s">
        <v>131</v>
      </c>
    </row>
    <row r="92" spans="1:8" x14ac:dyDescent="0.2">
      <c r="A92" s="46">
        <v>1</v>
      </c>
      <c r="B92" s="47"/>
      <c r="C92" s="47" t="s">
        <v>149</v>
      </c>
      <c r="D92" s="47"/>
      <c r="E92" s="58"/>
      <c r="F92" s="49">
        <v>125.007284</v>
      </c>
      <c r="G92" s="50">
        <v>3.4572730000000003E-2</v>
      </c>
      <c r="H92" s="40">
        <v>5.32</v>
      </c>
    </row>
    <row r="93" spans="1:8" x14ac:dyDescent="0.2">
      <c r="A93" s="51"/>
      <c r="B93" s="51"/>
      <c r="C93" s="52" t="s">
        <v>130</v>
      </c>
      <c r="D93" s="51"/>
      <c r="E93" s="51" t="s">
        <v>131</v>
      </c>
      <c r="F93" s="53">
        <v>125.007284</v>
      </c>
      <c r="G93" s="54">
        <v>3.4572730000000003E-2</v>
      </c>
      <c r="H93" s="40" t="s">
        <v>131</v>
      </c>
    </row>
    <row r="94" spans="1:8" x14ac:dyDescent="0.2">
      <c r="A94" s="51"/>
      <c r="B94" s="51"/>
      <c r="C94" s="55"/>
      <c r="D94" s="51"/>
      <c r="E94" s="51"/>
      <c r="F94" s="56"/>
      <c r="G94" s="56"/>
      <c r="H94" s="40" t="s">
        <v>131</v>
      </c>
    </row>
    <row r="95" spans="1:8" x14ac:dyDescent="0.2">
      <c r="A95" s="51"/>
      <c r="B95" s="51"/>
      <c r="C95" s="52" t="s">
        <v>150</v>
      </c>
      <c r="D95" s="51"/>
      <c r="E95" s="51"/>
      <c r="F95" s="53">
        <v>125.007284</v>
      </c>
      <c r="G95" s="54">
        <v>3.4572730000000003E-2</v>
      </c>
      <c r="H95" s="40" t="s">
        <v>131</v>
      </c>
    </row>
    <row r="96" spans="1:8" x14ac:dyDescent="0.2">
      <c r="A96" s="51"/>
      <c r="B96" s="51"/>
      <c r="C96" s="56"/>
      <c r="D96" s="51"/>
      <c r="E96" s="51"/>
      <c r="F96" s="51"/>
      <c r="G96" s="51"/>
      <c r="H96" s="40" t="s">
        <v>131</v>
      </c>
    </row>
    <row r="97" spans="1:10" x14ac:dyDescent="0.2">
      <c r="A97" s="51"/>
      <c r="B97" s="51"/>
      <c r="C97" s="52" t="s">
        <v>151</v>
      </c>
      <c r="D97" s="51"/>
      <c r="E97" s="51"/>
      <c r="F97" s="51"/>
      <c r="G97" s="51"/>
      <c r="H97" s="40" t="s">
        <v>131</v>
      </c>
    </row>
    <row r="98" spans="1:10" x14ac:dyDescent="0.2">
      <c r="A98" s="51"/>
      <c r="B98" s="51"/>
      <c r="C98" s="52" t="s">
        <v>152</v>
      </c>
      <c r="D98" s="51"/>
      <c r="E98" s="51"/>
      <c r="F98" s="51"/>
      <c r="G98" s="51"/>
      <c r="H98" s="40" t="s">
        <v>131</v>
      </c>
    </row>
    <row r="99" spans="1:10" x14ac:dyDescent="0.2">
      <c r="A99" s="51"/>
      <c r="B99" s="51"/>
      <c r="C99" s="52" t="s">
        <v>130</v>
      </c>
      <c r="D99" s="51"/>
      <c r="E99" s="51" t="s">
        <v>131</v>
      </c>
      <c r="F99" s="57" t="s">
        <v>133</v>
      </c>
      <c r="G99" s="54">
        <v>0</v>
      </c>
      <c r="H99" s="40" t="s">
        <v>131</v>
      </c>
    </row>
    <row r="100" spans="1:10" x14ac:dyDescent="0.2">
      <c r="A100" s="51"/>
      <c r="B100" s="51"/>
      <c r="C100" s="55"/>
      <c r="D100" s="51"/>
      <c r="E100" s="51"/>
      <c r="F100" s="56"/>
      <c r="G100" s="56"/>
      <c r="H100" s="40" t="s">
        <v>131</v>
      </c>
    </row>
    <row r="101" spans="1:10" x14ac:dyDescent="0.2">
      <c r="A101" s="51"/>
      <c r="B101" s="51"/>
      <c r="C101" s="52" t="s">
        <v>153</v>
      </c>
      <c r="D101" s="51"/>
      <c r="E101" s="51"/>
      <c r="F101" s="51"/>
      <c r="G101" s="51"/>
      <c r="H101" s="40" t="s">
        <v>131</v>
      </c>
    </row>
    <row r="102" spans="1:10" x14ac:dyDescent="0.2">
      <c r="A102" s="51"/>
      <c r="B102" s="51"/>
      <c r="C102" s="52" t="s">
        <v>154</v>
      </c>
      <c r="D102" s="51"/>
      <c r="E102" s="51"/>
      <c r="F102" s="51"/>
      <c r="G102" s="51"/>
      <c r="H102" s="40" t="s">
        <v>131</v>
      </c>
    </row>
    <row r="103" spans="1:10" x14ac:dyDescent="0.2">
      <c r="A103" s="51"/>
      <c r="B103" s="51"/>
      <c r="C103" s="52" t="s">
        <v>130</v>
      </c>
      <c r="D103" s="51"/>
      <c r="E103" s="51" t="s">
        <v>131</v>
      </c>
      <c r="F103" s="57" t="s">
        <v>133</v>
      </c>
      <c r="G103" s="54">
        <v>0</v>
      </c>
      <c r="H103" s="40" t="s">
        <v>131</v>
      </c>
    </row>
    <row r="104" spans="1:10" x14ac:dyDescent="0.2">
      <c r="A104" s="51"/>
      <c r="B104" s="51"/>
      <c r="C104" s="55"/>
      <c r="D104" s="51"/>
      <c r="E104" s="51"/>
      <c r="F104" s="56"/>
      <c r="G104" s="56"/>
      <c r="H104" s="40" t="s">
        <v>131</v>
      </c>
    </row>
    <row r="105" spans="1:10" x14ac:dyDescent="0.2">
      <c r="A105" s="51"/>
      <c r="B105" s="51"/>
      <c r="C105" s="52" t="s">
        <v>155</v>
      </c>
      <c r="D105" s="51"/>
      <c r="E105" s="51"/>
      <c r="F105" s="56"/>
      <c r="G105" s="56"/>
      <c r="H105" s="40" t="s">
        <v>131</v>
      </c>
    </row>
    <row r="106" spans="1:10" x14ac:dyDescent="0.2">
      <c r="A106" s="51"/>
      <c r="B106" s="51"/>
      <c r="C106" s="52" t="s">
        <v>130</v>
      </c>
      <c r="D106" s="51"/>
      <c r="E106" s="51" t="s">
        <v>131</v>
      </c>
      <c r="F106" s="57" t="s">
        <v>133</v>
      </c>
      <c r="G106" s="54">
        <v>0</v>
      </c>
      <c r="H106" s="40" t="s">
        <v>131</v>
      </c>
    </row>
    <row r="107" spans="1:10" x14ac:dyDescent="0.2">
      <c r="A107" s="51"/>
      <c r="B107" s="51"/>
      <c r="C107" s="55"/>
      <c r="D107" s="51"/>
      <c r="E107" s="51"/>
      <c r="F107" s="56"/>
      <c r="G107" s="56"/>
      <c r="H107" s="40" t="s">
        <v>131</v>
      </c>
    </row>
    <row r="108" spans="1:10" x14ac:dyDescent="0.2">
      <c r="A108" s="58"/>
      <c r="B108" s="47"/>
      <c r="C108" s="47" t="s">
        <v>156</v>
      </c>
      <c r="D108" s="47"/>
      <c r="E108" s="58"/>
      <c r="F108" s="49">
        <v>-0.4196259</v>
      </c>
      <c r="G108" s="50">
        <v>-1.1605E-4</v>
      </c>
      <c r="H108" s="40" t="s">
        <v>131</v>
      </c>
    </row>
    <row r="109" spans="1:10" x14ac:dyDescent="0.2">
      <c r="A109" s="55"/>
      <c r="B109" s="55"/>
      <c r="C109" s="52" t="s">
        <v>157</v>
      </c>
      <c r="D109" s="56"/>
      <c r="E109" s="56"/>
      <c r="F109" s="53">
        <v>3615.7769668000001</v>
      </c>
      <c r="G109" s="59">
        <v>1.00000003</v>
      </c>
      <c r="H109" s="40" t="s">
        <v>131</v>
      </c>
    </row>
    <row r="110" spans="1:10" x14ac:dyDescent="0.2">
      <c r="A110" s="60"/>
      <c r="B110" s="60"/>
      <c r="C110" s="61"/>
      <c r="D110" s="62"/>
      <c r="E110" s="62"/>
      <c r="F110" s="63"/>
      <c r="G110" s="64"/>
      <c r="H110" s="65"/>
    </row>
    <row r="111" spans="1:10" x14ac:dyDescent="0.2">
      <c r="A111" s="60"/>
      <c r="B111" s="259" t="s">
        <v>933</v>
      </c>
      <c r="C111" s="259"/>
      <c r="D111" s="259"/>
      <c r="E111" s="259"/>
      <c r="F111" s="259"/>
      <c r="G111" s="259"/>
      <c r="H111" s="259"/>
      <c r="J111" s="67"/>
    </row>
    <row r="112" spans="1:10" x14ac:dyDescent="0.2">
      <c r="A112" s="60"/>
      <c r="B112" s="259" t="s">
        <v>934</v>
      </c>
      <c r="C112" s="259"/>
      <c r="D112" s="259"/>
      <c r="E112" s="259"/>
      <c r="F112" s="259"/>
      <c r="G112" s="259"/>
      <c r="H112" s="259"/>
      <c r="J112" s="67"/>
    </row>
    <row r="113" spans="1:17" x14ac:dyDescent="0.2">
      <c r="A113" s="60"/>
      <c r="B113" s="259" t="s">
        <v>935</v>
      </c>
      <c r="C113" s="259"/>
      <c r="D113" s="259"/>
      <c r="E113" s="259"/>
      <c r="F113" s="259"/>
      <c r="G113" s="259"/>
      <c r="H113" s="259"/>
      <c r="J113" s="67"/>
    </row>
    <row r="114" spans="1:17" s="69" customFormat="1" ht="54" customHeight="1" x14ac:dyDescent="0.25">
      <c r="A114" s="68"/>
      <c r="B114" s="263" t="s">
        <v>936</v>
      </c>
      <c r="C114" s="263"/>
      <c r="D114" s="263"/>
      <c r="E114" s="263"/>
      <c r="F114" s="263"/>
      <c r="G114" s="263"/>
      <c r="H114" s="263"/>
      <c r="I114"/>
      <c r="J114" s="67"/>
      <c r="K114"/>
      <c r="L114"/>
      <c r="M114"/>
      <c r="N114"/>
      <c r="O114"/>
      <c r="P114"/>
      <c r="Q114"/>
    </row>
    <row r="115" spans="1:17" x14ac:dyDescent="0.2">
      <c r="A115" s="60"/>
      <c r="B115" s="259" t="s">
        <v>937</v>
      </c>
      <c r="C115" s="259"/>
      <c r="D115" s="259"/>
      <c r="E115" s="259"/>
      <c r="F115" s="259"/>
      <c r="G115" s="259"/>
      <c r="H115" s="259"/>
      <c r="J115" s="67"/>
    </row>
    <row r="116" spans="1:17" x14ac:dyDescent="0.2">
      <c r="A116" s="60"/>
      <c r="B116" s="60"/>
      <c r="C116" s="60"/>
      <c r="D116" s="62"/>
      <c r="E116" s="62"/>
      <c r="F116" s="62"/>
      <c r="G116" s="62"/>
    </row>
    <row r="117" spans="1:17" x14ac:dyDescent="0.2">
      <c r="A117" s="60"/>
      <c r="B117" s="260" t="s">
        <v>158</v>
      </c>
      <c r="C117" s="261"/>
      <c r="D117" s="262"/>
      <c r="E117" s="70"/>
      <c r="F117" s="62"/>
      <c r="G117" s="62"/>
    </row>
    <row r="118" spans="1:17" ht="24.75" customHeight="1" x14ac:dyDescent="0.2">
      <c r="A118" s="60"/>
      <c r="B118" s="254" t="s">
        <v>159</v>
      </c>
      <c r="C118" s="255"/>
      <c r="D118" s="71" t="s">
        <v>160</v>
      </c>
      <c r="E118" s="70"/>
      <c r="F118" s="62"/>
      <c r="G118" s="62"/>
    </row>
    <row r="119" spans="1:17" x14ac:dyDescent="0.2">
      <c r="A119" s="60"/>
      <c r="B119" s="254" t="s">
        <v>939</v>
      </c>
      <c r="C119" s="255"/>
      <c r="D119" s="71" t="s">
        <v>160</v>
      </c>
      <c r="E119" s="70"/>
      <c r="F119" s="62"/>
      <c r="G119" s="62"/>
    </row>
    <row r="120" spans="1:17" x14ac:dyDescent="0.2">
      <c r="A120" s="60"/>
      <c r="B120" s="254" t="s">
        <v>161</v>
      </c>
      <c r="C120" s="255"/>
      <c r="D120" s="72" t="s">
        <v>131</v>
      </c>
      <c r="E120" s="70"/>
      <c r="F120" s="62"/>
      <c r="G120" s="62"/>
    </row>
    <row r="121" spans="1:17" x14ac:dyDescent="0.2">
      <c r="A121" s="73"/>
      <c r="B121" s="74" t="s">
        <v>131</v>
      </c>
      <c r="C121" s="74" t="s">
        <v>940</v>
      </c>
      <c r="D121" s="74" t="s">
        <v>162</v>
      </c>
      <c r="E121" s="73"/>
      <c r="F121" s="73"/>
      <c r="G121" s="73"/>
      <c r="H121" s="73"/>
      <c r="J121" s="67"/>
    </row>
    <row r="122" spans="1:17" x14ac:dyDescent="0.2">
      <c r="A122" s="73"/>
      <c r="B122" s="75" t="s">
        <v>163</v>
      </c>
      <c r="C122" s="76">
        <v>46142</v>
      </c>
      <c r="D122" s="76">
        <v>46173</v>
      </c>
      <c r="E122" s="73"/>
      <c r="F122" s="73"/>
      <c r="G122" s="73"/>
      <c r="J122" s="67"/>
    </row>
    <row r="123" spans="1:17" x14ac:dyDescent="0.2">
      <c r="A123" s="77"/>
      <c r="B123" s="78" t="s">
        <v>164</v>
      </c>
      <c r="C123" s="79">
        <v>30.417899999999999</v>
      </c>
      <c r="D123" s="79">
        <v>30.8309</v>
      </c>
      <c r="E123" s="77"/>
      <c r="F123" s="80"/>
      <c r="G123" s="81"/>
    </row>
    <row r="124" spans="1:17" x14ac:dyDescent="0.2">
      <c r="A124" s="77"/>
      <c r="B124" s="78" t="s">
        <v>941</v>
      </c>
      <c r="C124" s="79">
        <v>28.951599999999999</v>
      </c>
      <c r="D124" s="79">
        <v>29.3447</v>
      </c>
      <c r="E124" s="77"/>
      <c r="F124" s="80"/>
      <c r="G124" s="81"/>
    </row>
    <row r="125" spans="1:17" x14ac:dyDescent="0.2">
      <c r="A125" s="77"/>
      <c r="B125" s="78" t="s">
        <v>165</v>
      </c>
      <c r="C125" s="79">
        <v>29.720300000000002</v>
      </c>
      <c r="D125" s="79">
        <v>30.120999999999999</v>
      </c>
      <c r="E125" s="77"/>
      <c r="F125" s="80"/>
      <c r="G125" s="81"/>
    </row>
    <row r="126" spans="1:17" x14ac:dyDescent="0.2">
      <c r="A126" s="77"/>
      <c r="B126" s="78" t="s">
        <v>942</v>
      </c>
      <c r="C126" s="79">
        <v>28.2577</v>
      </c>
      <c r="D126" s="79">
        <v>28.6386</v>
      </c>
      <c r="E126" s="77"/>
      <c r="F126" s="80"/>
      <c r="G126" s="81"/>
    </row>
    <row r="127" spans="1:17" x14ac:dyDescent="0.2">
      <c r="A127" s="77"/>
      <c r="B127" s="77"/>
      <c r="C127" s="77"/>
      <c r="D127" s="77"/>
      <c r="E127" s="77"/>
      <c r="F127" s="77"/>
      <c r="G127" s="77"/>
    </row>
    <row r="128" spans="1:17" x14ac:dyDescent="0.2">
      <c r="A128" s="73"/>
      <c r="B128" s="254" t="s">
        <v>943</v>
      </c>
      <c r="C128" s="255"/>
      <c r="D128" s="71" t="s">
        <v>160</v>
      </c>
      <c r="E128" s="73"/>
      <c r="F128" s="73"/>
      <c r="G128" s="73"/>
    </row>
    <row r="129" spans="1:10" x14ac:dyDescent="0.2">
      <c r="A129" s="73"/>
      <c r="B129" s="82"/>
      <c r="C129" s="82"/>
      <c r="D129" s="82"/>
      <c r="E129" s="73"/>
      <c r="F129" s="73"/>
      <c r="G129" s="73"/>
    </row>
    <row r="130" spans="1:10" x14ac:dyDescent="0.2">
      <c r="A130" s="73"/>
      <c r="B130" s="254" t="s">
        <v>167</v>
      </c>
      <c r="C130" s="255"/>
      <c r="D130" s="71" t="s">
        <v>160</v>
      </c>
      <c r="E130" s="83"/>
      <c r="F130" s="73"/>
      <c r="G130" s="73"/>
    </row>
    <row r="131" spans="1:10" x14ac:dyDescent="0.2">
      <c r="A131" s="73"/>
      <c r="B131" s="254" t="s">
        <v>168</v>
      </c>
      <c r="C131" s="255"/>
      <c r="D131" s="71" t="s">
        <v>160</v>
      </c>
      <c r="E131" s="83"/>
      <c r="F131" s="73"/>
      <c r="G131" s="73"/>
    </row>
    <row r="132" spans="1:10" x14ac:dyDescent="0.2">
      <c r="A132" s="73"/>
      <c r="B132" s="254" t="s">
        <v>169</v>
      </c>
      <c r="C132" s="255"/>
      <c r="D132" s="71" t="s">
        <v>160</v>
      </c>
      <c r="E132" s="83"/>
      <c r="F132" s="73"/>
      <c r="G132" s="73"/>
    </row>
    <row r="133" spans="1:10" x14ac:dyDescent="0.2">
      <c r="A133" s="73"/>
      <c r="B133" s="254" t="s">
        <v>170</v>
      </c>
      <c r="C133" s="255"/>
      <c r="D133" s="84">
        <v>0.15534611956825473</v>
      </c>
      <c r="E133" s="73"/>
      <c r="F133" s="66"/>
      <c r="G133" s="85"/>
    </row>
    <row r="135" spans="1:10" x14ac:dyDescent="0.2">
      <c r="B135" s="256" t="s">
        <v>944</v>
      </c>
      <c r="C135" s="256"/>
    </row>
    <row r="137" spans="1:10" ht="153.75" customHeight="1" x14ac:dyDescent="0.2"/>
    <row r="140" spans="1:10" x14ac:dyDescent="0.2">
      <c r="B140" s="86" t="s">
        <v>945</v>
      </c>
      <c r="C140" s="87"/>
      <c r="D140" s="86"/>
    </row>
    <row r="141" spans="1:10" x14ac:dyDescent="0.2">
      <c r="B141" s="86" t="s">
        <v>956</v>
      </c>
      <c r="D141" s="86"/>
    </row>
    <row r="142" spans="1:10" ht="165" customHeight="1" x14ac:dyDescent="0.2"/>
    <row r="143" spans="1:10" x14ac:dyDescent="0.2">
      <c r="J143" s="37"/>
    </row>
    <row r="161" customFormat="1" x14ac:dyDescent="0.2"/>
    <row r="162" customFormat="1" x14ac:dyDescent="0.2"/>
  </sheetData>
  <mergeCells count="18">
    <mergeCell ref="B117:D117"/>
    <mergeCell ref="B118:C118"/>
    <mergeCell ref="B130:C130"/>
    <mergeCell ref="B131:C131"/>
    <mergeCell ref="B135:C135"/>
    <mergeCell ref="B133:C133"/>
    <mergeCell ref="A1:H1"/>
    <mergeCell ref="A2:H2"/>
    <mergeCell ref="A3:H3"/>
    <mergeCell ref="B128:C128"/>
    <mergeCell ref="B132:C132"/>
    <mergeCell ref="B111:H111"/>
    <mergeCell ref="B112:H112"/>
    <mergeCell ref="B119:C119"/>
    <mergeCell ref="B120:C120"/>
    <mergeCell ref="B113:H113"/>
    <mergeCell ref="B114:H114"/>
    <mergeCell ref="B115:H115"/>
  </mergeCells>
  <hyperlinks>
    <hyperlink ref="I1" location="Index!B2" display="Index" xr:uid="{8FF7E34F-1E13-4A78-8371-94FCF5E678D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Index</vt:lpstr>
      <vt:lpstr>CAPEXG</vt:lpstr>
      <vt:lpstr>GLOB</vt:lpstr>
      <vt:lpstr>MIDCAP</vt:lpstr>
      <vt:lpstr>MULTIP</vt:lpstr>
      <vt:lpstr>SLTADV3</vt:lpstr>
      <vt:lpstr>SLTADV4</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SUNIPA</vt:lpstr>
      <vt:lpstr>SUNMAF</vt:lpstr>
      <vt:lpstr>SUNMFF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2026-06-02T08:50:25Z</dcterms:created>
  <dcterms:modified xsi:type="dcterms:W3CDTF">2026-06-10T06:17:26Z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2026-06-02T08:50:25Z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f6919251-026c-46b8-9354-cec1fea66b07</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