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X:\DEBT_BACKOFFICE\Debt_Factsheets\2026 - Monthly Portfolio\5. 31-May-2026\"/>
    </mc:Choice>
  </mc:AlternateContent>
  <xr:revisionPtr revIDLastSave="0" documentId="8_{0AD71001-076E-42E3-9A2A-C368252BC247}" xr6:coauthVersionLast="47" xr6:coauthVersionMax="47" xr10:uidLastSave="{00000000-0000-0000-0000-000000000000}"/>
  <bookViews>
    <workbookView xWindow="-120" yWindow="-120" windowWidth="24240" windowHeight="13020" tabRatio="736" xr2:uid="{8F88F85E-F3F8-43B3-A39F-AD2CD1D11164}"/>
  </bookViews>
  <sheets>
    <sheet name="Index" sheetId="12" r:id="rId1"/>
    <sheet name="SFRLTP" sheetId="1" r:id="rId2"/>
    <sheet name="SFRSTP" sheetId="2" r:id="rId3"/>
    <sheet name="SMMF" sheetId="3" r:id="rId4"/>
    <sheet name="SPLDF" sheetId="4" r:id="rId5"/>
    <sheet name="SPMON" sheetId="5" r:id="rId6"/>
    <sheet name="SPSDF" sheetId="6" r:id="rId7"/>
    <sheet name="SPUSDF" sheetId="7" r:id="rId8"/>
    <sheet name="SUNBDS" sheetId="8" r:id="rId9"/>
    <sheet name="SUNMIA" sheetId="9" r:id="rId10"/>
    <sheet name="SUNONF" sheetId="10" r:id="rId11"/>
  </sheets>
  <calcPr calcId="191029"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1" i="7" l="1"/>
  <c r="J138" i="9"/>
  <c r="G115" i="8"/>
  <c r="I180" i="7"/>
  <c r="F180" i="7"/>
  <c r="F140" i="7"/>
  <c r="F137" i="7"/>
  <c r="F136" i="7"/>
  <c r="F135" i="7"/>
  <c r="F134" i="7"/>
  <c r="F133" i="7"/>
  <c r="I148" i="6"/>
  <c r="I147" i="6"/>
  <c r="I146" i="6"/>
  <c r="G146" i="6"/>
  <c r="I145" i="6"/>
  <c r="I192" i="5"/>
  <c r="F192" i="5"/>
  <c r="I154" i="4"/>
  <c r="F154" i="4"/>
  <c r="I149" i="4"/>
  <c r="I148" i="4"/>
  <c r="I147" i="4"/>
  <c r="G86" i="9"/>
  <c r="F86" i="9"/>
  <c r="G76" i="8"/>
  <c r="F76" i="8"/>
  <c r="G123" i="7"/>
  <c r="F123" i="7"/>
  <c r="G88" i="6"/>
  <c r="F88" i="6"/>
  <c r="G154" i="5"/>
  <c r="F154" i="5"/>
  <c r="G92" i="4"/>
  <c r="F92" i="4"/>
  <c r="G100" i="3"/>
  <c r="F100" i="3"/>
  <c r="G87" i="2"/>
  <c r="F87" i="2"/>
  <c r="G92" i="1"/>
  <c r="F92" i="1"/>
  <c r="F141" i="7" l="1"/>
  <c r="G135" i="7"/>
  <c r="G133" i="7"/>
  <c r="J148" i="6"/>
  <c r="J147" i="6"/>
  <c r="J146" i="6"/>
  <c r="J145" i="6"/>
  <c r="J149" i="4"/>
  <c r="J148" i="4"/>
  <c r="J147" i="4"/>
  <c r="G134" i="7" l="1"/>
  <c r="H173" i="7"/>
  <c r="H172" i="7"/>
  <c r="H170" i="7"/>
  <c r="H168" i="7"/>
  <c r="H174" i="7"/>
  <c r="H171" i="7"/>
  <c r="H169" i="7"/>
  <c r="G140" i="7"/>
</calcChain>
</file>

<file path=xl/sharedStrings.xml><?xml version="1.0" encoding="utf-8"?>
<sst xmlns="http://schemas.openxmlformats.org/spreadsheetml/2006/main" count="3249" uniqueCount="733">
  <si>
    <t>SUNDARAM MUTUAL FUND</t>
  </si>
  <si>
    <t>Sundaram Corporate Bond Fund</t>
  </si>
  <si>
    <t>SL No</t>
  </si>
  <si>
    <t>ISIN Code</t>
  </si>
  <si>
    <t>Name of the instrument</t>
  </si>
  <si>
    <t>Rating / 
Industry</t>
  </si>
  <si>
    <t>Quantity</t>
  </si>
  <si>
    <t>Mkt Value
Rs. in Lacs</t>
  </si>
  <si>
    <t>% of Net Asset</t>
  </si>
  <si>
    <t>A) Equity &amp; Equity Related</t>
  </si>
  <si>
    <t>(a) Listed / awaiting listing on Stock Exchange</t>
  </si>
  <si>
    <t>Sub Total</t>
  </si>
  <si>
    <t/>
  </si>
  <si>
    <t xml:space="preserve">0 </t>
  </si>
  <si>
    <t>(b) Overseas Security</t>
  </si>
  <si>
    <t>(c) Privately Placed / Unlisted</t>
  </si>
  <si>
    <t>(d) Preference / Right Shares</t>
  </si>
  <si>
    <t>(e) Warrants</t>
  </si>
  <si>
    <t>f) Derivative</t>
  </si>
  <si>
    <t>Total for Equity &amp; Equity Related</t>
  </si>
  <si>
    <t>B) Debt Instruments</t>
  </si>
  <si>
    <t>INE053F08411</t>
  </si>
  <si>
    <t>Indian Railway Finance Corporation Ltd - 7.37% - 31/07/2029**</t>
  </si>
  <si>
    <t>ICRA AAA</t>
  </si>
  <si>
    <t>INE115A07QJ2</t>
  </si>
  <si>
    <t>LIC Housing Finance Ltd - 7.7% - 16/05/2028**</t>
  </si>
  <si>
    <t>CRISIL AAA</t>
  </si>
  <si>
    <t>INE556F08KL3</t>
  </si>
  <si>
    <t>Small Industries Development Bank of India - 7.83% - 24/11/2028**</t>
  </si>
  <si>
    <t>INE020B08EK4</t>
  </si>
  <si>
    <t>REC LTD - 7.46% - 30/06/2028**</t>
  </si>
  <si>
    <t>INE261F08EO7</t>
  </si>
  <si>
    <t>National Bank for Agriculture &amp; Rural Development - 7.48% - 15/09/2028</t>
  </si>
  <si>
    <t>INE115A07QY1</t>
  </si>
  <si>
    <t>LIC Housing Finance Ltd - 7.57% - 18/10/2029**</t>
  </si>
  <si>
    <t>INE041007167</t>
  </si>
  <si>
    <t>Embassy Office Parks REIT - 7.21% - 17/03/2028**</t>
  </si>
  <si>
    <t>INE020B08FX4</t>
  </si>
  <si>
    <t>REC LTD - 6.37% - 31/03/2027**</t>
  </si>
  <si>
    <t>INE916DA7TD8</t>
  </si>
  <si>
    <t>Kotak Mahindra Prime Ltd - 7.299% - 22/09/2028**</t>
  </si>
  <si>
    <t>INE756I07FB6</t>
  </si>
  <si>
    <t>HDB Financial Services Ltd - 7.9611% - 05/01/2028**</t>
  </si>
  <si>
    <t>INE296A07SV1</t>
  </si>
  <si>
    <t>Bajaj Finance Ltd - 7.82% - 31/01/2034**</t>
  </si>
  <si>
    <t>INE134E08MX3</t>
  </si>
  <si>
    <t>Power Finance Corporation Ltd - 7.6% - 13/04/2029**</t>
  </si>
  <si>
    <t>INE296A07TJ4</t>
  </si>
  <si>
    <t>Bajaj Finance Ltd - 7.3763% - 26/06/2028</t>
  </si>
  <si>
    <t>INE261F08EH1</t>
  </si>
  <si>
    <t>National Bank for Agriculture &amp; Rural Development - 7.62% - 10/05/2029**</t>
  </si>
  <si>
    <t>INE514E08GE8</t>
  </si>
  <si>
    <t>Export Import Bank of India - 7.35% - 27/07/2028**</t>
  </si>
  <si>
    <t>INE062A08488</t>
  </si>
  <si>
    <t>INE403D08298</t>
  </si>
  <si>
    <t>Bharti Telecom Ltd - 7.4% - 01/02/2029**</t>
  </si>
  <si>
    <t>INE261F08EP4</t>
  </si>
  <si>
    <t>National Bank for Agriculture &amp; Rural Development - 6.66% - 12/10/2028**</t>
  </si>
  <si>
    <t>INE756I07FG5</t>
  </si>
  <si>
    <t>HDB Financial Services Ltd - 7.4091% - 05/06/2028**</t>
  </si>
  <si>
    <t>INE134E08NS1</t>
  </si>
  <si>
    <t>Power Finance Corporation Ltd - 6.61% - 15/07/2028**</t>
  </si>
  <si>
    <t>INE242A08544</t>
  </si>
  <si>
    <t>Indian Oil Corporation Ltd - 7.44% - 25/11/2027**</t>
  </si>
  <si>
    <t>INE556F08KR0</t>
  </si>
  <si>
    <t>Small Industries Development Bank of India - 7.47% - 05/09/2029**</t>
  </si>
  <si>
    <t>INE556F08KP4</t>
  </si>
  <si>
    <t>Small Industries Development Bank of India - 7.68% - 10/08/2027**</t>
  </si>
  <si>
    <t>INE020B08FW6</t>
  </si>
  <si>
    <t>REC LTD - 6.52% - 31/01/2028**</t>
  </si>
  <si>
    <t>(b) Privately Placed / Unlisted</t>
  </si>
  <si>
    <t>(c) Govt Security</t>
  </si>
  <si>
    <t>IN0020250091</t>
  </si>
  <si>
    <t>6.48% Central Government Securities 06/10/2035</t>
  </si>
  <si>
    <t>Sovereign</t>
  </si>
  <si>
    <t>IN1920230100</t>
  </si>
  <si>
    <t>7.72% Karnataka State Government Securities - 06/12/2035</t>
  </si>
  <si>
    <t>(d) Securitized Debt Instruments</t>
  </si>
  <si>
    <t>Total for Debt Instruments</t>
  </si>
  <si>
    <t>C) Money Market Instruments</t>
  </si>
  <si>
    <t>(a) Certificate of Deposits</t>
  </si>
  <si>
    <t>INE040A16HN4</t>
  </si>
  <si>
    <t>HDFC Bank Ltd - 11/09/2026</t>
  </si>
  <si>
    <t>CRISIL A1+</t>
  </si>
  <si>
    <t>INE476A16F60</t>
  </si>
  <si>
    <t>Canara Bank - 03/06/2026**</t>
  </si>
  <si>
    <t>INE692A16LS3</t>
  </si>
  <si>
    <t>Union Bank of India - 16/03/2027**</t>
  </si>
  <si>
    <t>ICRA A1+</t>
  </si>
  <si>
    <t>(b) Commercial Papers</t>
  </si>
  <si>
    <t>(c) Treasury Bills</t>
  </si>
  <si>
    <t>(d) ReverseRepo / TREPS</t>
  </si>
  <si>
    <t>TREPS</t>
  </si>
  <si>
    <t>Total for Money Market Instruments</t>
  </si>
  <si>
    <t>D) Mutual Fund Units</t>
  </si>
  <si>
    <t>(a) Investment in Mutual Fund Units</t>
  </si>
  <si>
    <t>INF0RQ622028</t>
  </si>
  <si>
    <t>Corporate Debt Market Development Fund - Class A2</t>
  </si>
  <si>
    <t>E) Others</t>
  </si>
  <si>
    <t>(a) Deposits with Commercial Banks</t>
  </si>
  <si>
    <t>(b) Share Application Money pending Allotment</t>
  </si>
  <si>
    <t>Cash and Other Net Current Assets^</t>
  </si>
  <si>
    <t>Grand Total</t>
  </si>
  <si>
    <t>Notes</t>
  </si>
  <si>
    <t>a) Total securities classified as below investment grade or default provided for and its percentage to NAV</t>
  </si>
  <si>
    <t>Nil</t>
  </si>
  <si>
    <t>b) Total value and percentage of illiquid equity shares</t>
  </si>
  <si>
    <t>c) NAV  per  unit (Rupees per unit)</t>
  </si>
  <si>
    <t>At the end</t>
  </si>
  <si>
    <t>Option</t>
  </si>
  <si>
    <t>Direct Plan - Growth</t>
  </si>
  <si>
    <t>Regular Plan - Growth</t>
  </si>
  <si>
    <t>d) Dividend declared during the period (Rupees per unit)</t>
  </si>
  <si>
    <t>e) Total outstanding exposure in derivative instruments at the end of the period</t>
  </si>
  <si>
    <t>f) Total investments in foreign securities /ADR'S/GDR'S at the end of the period</t>
  </si>
  <si>
    <t>Sundaram Banking &amp; PSU Fund</t>
  </si>
  <si>
    <t>INE040A08955</t>
  </si>
  <si>
    <t>HDFC Bank Ltd - 7.7% - 16/05/2028**</t>
  </si>
  <si>
    <t>INE557F08FY4</t>
  </si>
  <si>
    <t>National Housing Bank - 7.59% - 14/07/2027**</t>
  </si>
  <si>
    <t>INE556F08LC0</t>
  </si>
  <si>
    <t>Small Industries Development Bank of India - 7.22% - 10/04/2029**</t>
  </si>
  <si>
    <t>INE261F08EM1</t>
  </si>
  <si>
    <t>National Bank for Agriculture &amp; Rural Development - 7.53% - 24/03/2028**</t>
  </si>
  <si>
    <t>INE134E08NW3</t>
  </si>
  <si>
    <t>Power Finance Corporation Ltd - 6.73% - 15/10/2027**</t>
  </si>
  <si>
    <t>INE296A07TM8</t>
  </si>
  <si>
    <t>Bajaj Finance Ltd - 7.11% - 10/07/2028**</t>
  </si>
  <si>
    <t>INE053F08338</t>
  </si>
  <si>
    <t>Indian Railway Finance Corporation Ltd - 7.68% - 24/11/2026</t>
  </si>
  <si>
    <t>INE261F08EF5</t>
  </si>
  <si>
    <t>National Bank for Agriculture &amp; Rural Development - 7.8% - 15/03/2027**</t>
  </si>
  <si>
    <t>INE403D08272</t>
  </si>
  <si>
    <t>Bharti Telecom Ltd - 7.35% - 15/10/2027**</t>
  </si>
  <si>
    <t>INE020B08FL9</t>
  </si>
  <si>
    <t>REC LTD - 7.34% - 30/04/2030**</t>
  </si>
  <si>
    <t>Sundaram Money Market Fund</t>
  </si>
  <si>
    <t>INE565A16BS2</t>
  </si>
  <si>
    <t>Indian Overseas Bank - 24/02/2027**</t>
  </si>
  <si>
    <t>CARE A1+</t>
  </si>
  <si>
    <t>INE160A16UT0</t>
  </si>
  <si>
    <t>Punjab National Bank - 15/09/2026</t>
  </si>
  <si>
    <t>INE476A16I18</t>
  </si>
  <si>
    <t>Canara Bank - 15/09/2026**</t>
  </si>
  <si>
    <t>INE171A16NJ3</t>
  </si>
  <si>
    <t>The Federal Bank Ltd - 29/01/2027**</t>
  </si>
  <si>
    <t>INE261F16AQ3</t>
  </si>
  <si>
    <t>National Bank for Agriculture &amp; Rural Development - 18/03/2027**</t>
  </si>
  <si>
    <t>INE095A167D9</t>
  </si>
  <si>
    <t>IndusInd Bank Ltd - 14/12/2026**</t>
  </si>
  <si>
    <t>INE160A16UD4</t>
  </si>
  <si>
    <t>Punjab National Bank - 04/02/2027</t>
  </si>
  <si>
    <t>INE040A16IM4</t>
  </si>
  <si>
    <t>HDFC Bank Ltd - 05/02/2027**</t>
  </si>
  <si>
    <t>INE092T16ZD8</t>
  </si>
  <si>
    <t>IDFC First Bank Ltd - 04/02/2027**</t>
  </si>
  <si>
    <t>INE556F16CB4</t>
  </si>
  <si>
    <t>Small Industries Development Bank of India - 18/02/2027**</t>
  </si>
  <si>
    <t>INE237AD6166</t>
  </si>
  <si>
    <t>Kotak Mahindra Bank Ltd - 05/03/2027**</t>
  </si>
  <si>
    <t>INE040A16IT9</t>
  </si>
  <si>
    <t>HDFC Bank Ltd - 09/03/2027**</t>
  </si>
  <si>
    <t>INE556F16BS0</t>
  </si>
  <si>
    <t>Small Industries Development Bank of India - 04/12/2026**</t>
  </si>
  <si>
    <t>INE556F16BW2</t>
  </si>
  <si>
    <t>Small Industries Development Bank of India - 28/01/2027**</t>
  </si>
  <si>
    <t>INE028A16LI1</t>
  </si>
  <si>
    <t>Bank of Baroda - 12/02/2027</t>
  </si>
  <si>
    <t>IND A1+</t>
  </si>
  <si>
    <t>INE261F16AP5</t>
  </si>
  <si>
    <t>National Bank for Agriculture &amp; Rural Development - 17/03/2027</t>
  </si>
  <si>
    <t>INE160A16UE2</t>
  </si>
  <si>
    <t>Punjab National Bank - 05/02/2027</t>
  </si>
  <si>
    <t>INE238AD6BP3</t>
  </si>
  <si>
    <t>Axis Bank Ltd - 27/11/2026</t>
  </si>
  <si>
    <t>INE949L16EB5</t>
  </si>
  <si>
    <t>AU Small Finance Bank Ltd - 25/11/2026**</t>
  </si>
  <si>
    <t>INE556F16BT8</t>
  </si>
  <si>
    <t>Small Industries Development Bank of India - 16/12/2026**</t>
  </si>
  <si>
    <t>INE261F16AN0</t>
  </si>
  <si>
    <t>National Bank for Agriculture &amp; Rural Development - 05/03/2027**</t>
  </si>
  <si>
    <t>INE476A16H92</t>
  </si>
  <si>
    <t>Canara Bank - 12/03/2027**</t>
  </si>
  <si>
    <t>INE041014080</t>
  </si>
  <si>
    <t>Embassy Office Parks REIT - 12/03/2027**</t>
  </si>
  <si>
    <t>INE725H14DK5</t>
  </si>
  <si>
    <t>Tata Projects Ltd - 11/09/2026**</t>
  </si>
  <si>
    <t>INE0DZE14362</t>
  </si>
  <si>
    <t>Kisetsu Saison Finance - 26/02/2027**</t>
  </si>
  <si>
    <t>INE417C14AP5</t>
  </si>
  <si>
    <t>Pilani Investment and Industries Corporation Ltd. - 12/03/2027**</t>
  </si>
  <si>
    <t>INE02FN14853</t>
  </si>
  <si>
    <t>IGH Holdings Private Limited - 11/03/2027**</t>
  </si>
  <si>
    <t>INE824H14TZ0</t>
  </si>
  <si>
    <t>Julius Baer Capital (India) Private Ltd - 26/02/2027**</t>
  </si>
  <si>
    <t>INE879F14MP4</t>
  </si>
  <si>
    <t>Infina Finance Pvt Ltd - 01/03/2027**</t>
  </si>
  <si>
    <t>INE414G14VQ7</t>
  </si>
  <si>
    <t>Muthoot Finance Ltd - 12/03/2027**</t>
  </si>
  <si>
    <t>INE466L14FR8</t>
  </si>
  <si>
    <t>360 ONE WAM Ltd (Prev IIFL Wealth Management Ltd) - 21/01/2027**</t>
  </si>
  <si>
    <t>INE338I14LS1</t>
  </si>
  <si>
    <t>Motilal Oswal Financial Services Ltd - 03/02/2027**</t>
  </si>
  <si>
    <t>INE121A14YK8</t>
  </si>
  <si>
    <t>Cholamandalam Investment and Finance Company Ltd - 11/02/2027**</t>
  </si>
  <si>
    <t>INE763G14G42</t>
  </si>
  <si>
    <t>ICICI Securities Ltd - 05/03/2027**</t>
  </si>
  <si>
    <t>INE414G14VE3</t>
  </si>
  <si>
    <t>Muthoot Finance Ltd - 20/01/2027**</t>
  </si>
  <si>
    <t>IN002025Y370</t>
  </si>
  <si>
    <t>182 Days - T Bill - 11/06/2026</t>
  </si>
  <si>
    <t>IN002026X081</t>
  </si>
  <si>
    <t>91 Days - T Bill - 28/08/2026</t>
  </si>
  <si>
    <t>Sundaram Low Duration Fund</t>
  </si>
  <si>
    <t>INE936D07174</t>
  </si>
  <si>
    <t>Jamnagar Utilities and Power Pvt Ltd - 6.4% - 29/09/2026**</t>
  </si>
  <si>
    <t>INE403D08231</t>
  </si>
  <si>
    <t>Bharti Telecom Ltd - 8.65% - 05/11/2027**</t>
  </si>
  <si>
    <t>INE572E07183</t>
  </si>
  <si>
    <t>PNB Housing Finance Ltd - 8.15% - 29/07/2027**</t>
  </si>
  <si>
    <t>IND AAA</t>
  </si>
  <si>
    <t>INE556F08KH1</t>
  </si>
  <si>
    <t>Small Industries Development Bank of India - 7.43% - 31/08/2026**</t>
  </si>
  <si>
    <t>INE414G07II5</t>
  </si>
  <si>
    <t>Muthoot Finance Ltd - 8.4% - 28/08/2028**</t>
  </si>
  <si>
    <t>ICRA AA+</t>
  </si>
  <si>
    <t>INE233A08121</t>
  </si>
  <si>
    <t>Godrej Industries Ltd - 8.36% - 28/08/2026**</t>
  </si>
  <si>
    <t>INE477A07415</t>
  </si>
  <si>
    <t>Can Fin Homes Ltd - 8.09% - 04/01/2027**</t>
  </si>
  <si>
    <t>INE523H07CB9</t>
  </si>
  <si>
    <t>JM Financial Products Ltd - 8.92% - 16/11/2026**</t>
  </si>
  <si>
    <t>CRISIL AA</t>
  </si>
  <si>
    <t>INE020B08FF1</t>
  </si>
  <si>
    <t>REC LTD - 7.56% - 31/08/2027**</t>
  </si>
  <si>
    <t>INE261F08ES8</t>
  </si>
  <si>
    <t>National Bank for Agriculture &amp; Rural Development - 7.01% - 16/03/2029**</t>
  </si>
  <si>
    <t>INE414G07JL7</t>
  </si>
  <si>
    <t>Muthoot Finance Ltd - 8.65% - 31/01/2028**</t>
  </si>
  <si>
    <t>INE248U07FW5</t>
  </si>
  <si>
    <t>360 One Prime Ltd - 8.95% - 04/06/2027**</t>
  </si>
  <si>
    <t>ICRA AA</t>
  </si>
  <si>
    <t>IN3120240640</t>
  </si>
  <si>
    <t>7.00% Tamil Nadu State Government Securities - 12/03/2029</t>
  </si>
  <si>
    <t>INE514E16CP6</t>
  </si>
  <si>
    <t>Export Import Bank of India - 01/03/2027**</t>
  </si>
  <si>
    <t>Sundaram Liquid Fund</t>
  </si>
  <si>
    <t>INE562A16QS7</t>
  </si>
  <si>
    <t>Indian Bank - 11/06/2026**</t>
  </si>
  <si>
    <t>INE476A16H76</t>
  </si>
  <si>
    <t>Canara Bank - 09/06/2026</t>
  </si>
  <si>
    <t>INE160A16UU8</t>
  </si>
  <si>
    <t>Punjab National Bank - 11/06/2026</t>
  </si>
  <si>
    <t>INE028A16LX0</t>
  </si>
  <si>
    <t>Bank of Baroda - 17/06/2026</t>
  </si>
  <si>
    <t>INE095A168D7</t>
  </si>
  <si>
    <t>IndusInd Bank Ltd - 22/06/2026**</t>
  </si>
  <si>
    <t>INE008A166B1</t>
  </si>
  <si>
    <t>IDBI Bank Ltd - 06/08/2026**</t>
  </si>
  <si>
    <t>INE483A16KL4</t>
  </si>
  <si>
    <t>Central Bank of India - 03/06/2026**</t>
  </si>
  <si>
    <t>INE028A16LT8</t>
  </si>
  <si>
    <t>Bank of Baroda - 09/06/2026**</t>
  </si>
  <si>
    <t>INE040A16IW3</t>
  </si>
  <si>
    <t>HDFC Bank Ltd - 10/06/2026</t>
  </si>
  <si>
    <t>INE692A16KP1</t>
  </si>
  <si>
    <t>Union Bank of India - 12/06/2026</t>
  </si>
  <si>
    <t>INE028A16JU0</t>
  </si>
  <si>
    <t>Bank of Baroda - 15/06/2026</t>
  </si>
  <si>
    <t>INE692A16LK0</t>
  </si>
  <si>
    <t>Union Bank of India - 19/06/2026**</t>
  </si>
  <si>
    <t>INE040A16JB5</t>
  </si>
  <si>
    <t>HDFC Bank Ltd - 19/06/2026**</t>
  </si>
  <si>
    <t>INE028A16MD0</t>
  </si>
  <si>
    <t>Bank of Baroda - 12/08/2026**</t>
  </si>
  <si>
    <t>INE028A16LQ4</t>
  </si>
  <si>
    <t>Bank of Baroda - 04/06/2026**</t>
  </si>
  <si>
    <t>INE028A16KR4</t>
  </si>
  <si>
    <t>Bank of Baroda - 05/06/2026**</t>
  </si>
  <si>
    <t>INE028A16ME8</t>
  </si>
  <si>
    <t>Bank of Baroda - 14/08/2026**</t>
  </si>
  <si>
    <t>INE238AD6CI6</t>
  </si>
  <si>
    <t>Axis Bank Ltd - 18/08/2026**</t>
  </si>
  <si>
    <t>INE562A16PZ4</t>
  </si>
  <si>
    <t>Indian Bank - 05/06/2026**</t>
  </si>
  <si>
    <t>INE040A16IY9</t>
  </si>
  <si>
    <t>HDFC Bank Ltd - 11/06/2026</t>
  </si>
  <si>
    <t>INE692A16LI4</t>
  </si>
  <si>
    <t>Union Bank of India - 17/06/2026</t>
  </si>
  <si>
    <t>INE040A16HF0</t>
  </si>
  <si>
    <t>HDFC Bank Ltd - 05/08/2026**</t>
  </si>
  <si>
    <t>INE040A16JG4</t>
  </si>
  <si>
    <t>HDFC Bank Ltd - 06/08/2026</t>
  </si>
  <si>
    <t>INE095A160E2</t>
  </si>
  <si>
    <t>IndusInd Bank Ltd - 05/08/2026**</t>
  </si>
  <si>
    <t>INE028A16MK5</t>
  </si>
  <si>
    <t>Bank of Baroda - 24/08/2026**</t>
  </si>
  <si>
    <t>INE040A16JM2</t>
  </si>
  <si>
    <t>HDFC Bank Ltd - 24/08/2026**</t>
  </si>
  <si>
    <t>INE692A16MI2</t>
  </si>
  <si>
    <t>Union Bank of India - 25/08/2026**</t>
  </si>
  <si>
    <t>INE238AD6CJ4</t>
  </si>
  <si>
    <t>Axis Bank Ltd - 25/08/2026**</t>
  </si>
  <si>
    <t>INE095A166E9</t>
  </si>
  <si>
    <t>IndusInd Bank Ltd - 25/08/2026**</t>
  </si>
  <si>
    <t>INE242A14YQ9</t>
  </si>
  <si>
    <t>Indian Oil Corporation Ltd - 12/06/2026**</t>
  </si>
  <si>
    <t>INE261F14OX5</t>
  </si>
  <si>
    <t>National Bank for Agriculture &amp; Rural Development - 09/06/2026**</t>
  </si>
  <si>
    <t>INE094A14KB5</t>
  </si>
  <si>
    <t>Hindustan Petroleum Corporation Ltd - 19/06/2026**</t>
  </si>
  <si>
    <t>INE870H14WV6</t>
  </si>
  <si>
    <t>Network18 Media &amp; Investments Ltd - 01/06/2026**</t>
  </si>
  <si>
    <t>INE110L14UQ3</t>
  </si>
  <si>
    <t>Reliance Jio Infocomm Ltd - 04/06/2026**</t>
  </si>
  <si>
    <t>INE338I14LI2</t>
  </si>
  <si>
    <t>Motilal Oswal Financial Services Ltd - 04/06/2026**</t>
  </si>
  <si>
    <t>INE514E14TG4</t>
  </si>
  <si>
    <t>Export Import Bank of India - 05/06/2026**</t>
  </si>
  <si>
    <t>INE477A14EE9</t>
  </si>
  <si>
    <t>Can Fin Homes Ltd - 05/06/2026**</t>
  </si>
  <si>
    <t>INE929O14EW2</t>
  </si>
  <si>
    <t>Reliance Retail Ventures Ltd - 10/06/2026**</t>
  </si>
  <si>
    <t>INE020B14698</t>
  </si>
  <si>
    <t>REC LTD - 10/06/2026**</t>
  </si>
  <si>
    <t>INE763G14G67</t>
  </si>
  <si>
    <t>ICICI Securities Ltd - 09/06/2026**</t>
  </si>
  <si>
    <t>INE071G14HQ4</t>
  </si>
  <si>
    <t>ICICI Home Finance Company Ltd - 12/06/2026**</t>
  </si>
  <si>
    <t>INE891D14C02</t>
  </si>
  <si>
    <t>Redington Ltd - 12/06/2026**</t>
  </si>
  <si>
    <t>INE0DZE14347</t>
  </si>
  <si>
    <t>Kisetsu Saison Finance - 17/06/2026**</t>
  </si>
  <si>
    <t>INE338I14MI0</t>
  </si>
  <si>
    <t>Motilal Oswal Financial Services Ltd - 17/06/2026**</t>
  </si>
  <si>
    <t>INE556F14MF9</t>
  </si>
  <si>
    <t>Small Industries Development Bank of India - 23/06/2026**</t>
  </si>
  <si>
    <t>INE572E14KI7</t>
  </si>
  <si>
    <t>PNB Housing Finance Ltd - 16/07/2026**</t>
  </si>
  <si>
    <t>INE071G14HV4</t>
  </si>
  <si>
    <t>ICICI Home Finance Company Ltd - 06/08/2026**</t>
  </si>
  <si>
    <t>INE261F14PF9</t>
  </si>
  <si>
    <t>National Bank for Agriculture &amp; Rural Development - 07/08/2026**</t>
  </si>
  <si>
    <t>INE572E14KG1</t>
  </si>
  <si>
    <t>PNB Housing Finance Ltd - 08/06/2026**</t>
  </si>
  <si>
    <t>INE233A147M5</t>
  </si>
  <si>
    <t>Godrej Industries Ltd - 10/06/2026**</t>
  </si>
  <si>
    <t>INE09OL14IX6</t>
  </si>
  <si>
    <t>Birla Group Holdings Pvt Ltd - 10/06/2026**</t>
  </si>
  <si>
    <t>INE296A14F60</t>
  </si>
  <si>
    <t>Bajaj Finance Ltd - 17/06/2026**</t>
  </si>
  <si>
    <t>INE233A147S2</t>
  </si>
  <si>
    <t>Godrej Industries Ltd - 19/06/2026**</t>
  </si>
  <si>
    <t>INE134E14AY4</t>
  </si>
  <si>
    <t>Power Finance Corporation Ltd - 25/06/2026</t>
  </si>
  <si>
    <t>INE763G14H66</t>
  </si>
  <si>
    <t>ICICI Securities Ltd - 22/06/2026**</t>
  </si>
  <si>
    <t>INE296A14F78</t>
  </si>
  <si>
    <t>Bajaj Finance Ltd - 09/07/2026**</t>
  </si>
  <si>
    <t>INE094A14JZ6</t>
  </si>
  <si>
    <t>Hindustan Petroleum Corporation Ltd - 13/08/2026**</t>
  </si>
  <si>
    <t>INE466L14FZ1</t>
  </si>
  <si>
    <t>360 ONE WAM Ltd (Prev IIFL Wealth Management Ltd) - 03/06/2026**</t>
  </si>
  <si>
    <t>INE763G14G34</t>
  </si>
  <si>
    <t>ICICI Securities Ltd - 04/06/2026</t>
  </si>
  <si>
    <t>INE212K14DO0</t>
  </si>
  <si>
    <t>SBI Cap securities Ltd - 09/06/2026**</t>
  </si>
  <si>
    <t>INE02FN14820</t>
  </si>
  <si>
    <t>IGH Holdings Private Limited - 09/06/2026**</t>
  </si>
  <si>
    <t>INE824H14TW7</t>
  </si>
  <si>
    <t>Julius Baer Capital (India) Private Ltd - 09/06/2026**</t>
  </si>
  <si>
    <t>INE929O14EV4</t>
  </si>
  <si>
    <t>Reliance Retail Ventures Ltd - 11/06/2026**</t>
  </si>
  <si>
    <t>INE472A14PF3</t>
  </si>
  <si>
    <t>Blue Star Ltd - 11/06/2026**</t>
  </si>
  <si>
    <t>INE212K14DP7</t>
  </si>
  <si>
    <t>SBI Cap securities Ltd - 11/06/2026**</t>
  </si>
  <si>
    <t>INE824H14TX5</t>
  </si>
  <si>
    <t>Julius Baer Capital (India) Private Ltd - 12/06/2026**</t>
  </si>
  <si>
    <t>INE261F14PA0</t>
  </si>
  <si>
    <t>National Bank for Agriculture &amp; Rural Development - 15/06/2026**</t>
  </si>
  <si>
    <t>INE018A14LV0</t>
  </si>
  <si>
    <t>Larsen &amp; Toubro Ltd - 23/06/2026**</t>
  </si>
  <si>
    <t>INE700G14TI0</t>
  </si>
  <si>
    <t>HDFC Securities Ltd - 06/08/2026**</t>
  </si>
  <si>
    <t>INE261F14PI3</t>
  </si>
  <si>
    <t>National Bank for Agriculture &amp; Rural Development - 14/08/2026**</t>
  </si>
  <si>
    <t>INE094A14KA7</t>
  </si>
  <si>
    <t>Hindustan Petroleum Corporation Ltd - 19/08/2026**</t>
  </si>
  <si>
    <t>INE700G14TM2</t>
  </si>
  <si>
    <t>HDFC Securities Ltd - 12/08/2026**</t>
  </si>
  <si>
    <t>INE110O14IH1</t>
  </si>
  <si>
    <t>Axis Securities Ltd - 12/08/2026**</t>
  </si>
  <si>
    <t>INE700G14TR1</t>
  </si>
  <si>
    <t>HDFC Securities Ltd - 20/08/2026**</t>
  </si>
  <si>
    <t>INE790I14HT9</t>
  </si>
  <si>
    <t>HSBC InvestDirect Financial Services India Limited - 20/08/2026**</t>
  </si>
  <si>
    <t>INE211H14AQ9</t>
  </si>
  <si>
    <t>Sharekhan Ltd - 21/08/2026**</t>
  </si>
  <si>
    <t>INE09OL14JF1</t>
  </si>
  <si>
    <t>Birla Group Holdings Pvt Ltd - 21/08/2026**</t>
  </si>
  <si>
    <t>INE417C14AR1</t>
  </si>
  <si>
    <t>Pilani Investment and Industries Corporation Ltd. - 25/08/2026**</t>
  </si>
  <si>
    <t>INE212K14ED1</t>
  </si>
  <si>
    <t>SBI Cap securities Ltd - 28/08/2026**</t>
  </si>
  <si>
    <t>INE296A14G51</t>
  </si>
  <si>
    <t>Bajaj Finance Ltd - 06/08/2026**</t>
  </si>
  <si>
    <t>INE929O14EX0</t>
  </si>
  <si>
    <t>Reliance Retail Ventures Ltd - 15/06/2026**</t>
  </si>
  <si>
    <t>INE02FN14903</t>
  </si>
  <si>
    <t>IGH Holdings Private Limited - 28/08/2026**</t>
  </si>
  <si>
    <t>IN002025X489</t>
  </si>
  <si>
    <t>91 Days - T Bill - 04/06/2026</t>
  </si>
  <si>
    <t>IN002025Y362</t>
  </si>
  <si>
    <t>182 Days - T Bill - 04/06/2026</t>
  </si>
  <si>
    <t>IN002026X057</t>
  </si>
  <si>
    <t>91 Days - T Bill - 06/08/2026</t>
  </si>
  <si>
    <t>IN002026X040</t>
  </si>
  <si>
    <t>91 Days - T Bill - 30/07/2026</t>
  </si>
  <si>
    <t>IN002025X497</t>
  </si>
  <si>
    <t>91 Days - T Bill - 11/06/2026</t>
  </si>
  <si>
    <t>IN002026X065</t>
  </si>
  <si>
    <t>91 Days - T Bill - 13/08/2026</t>
  </si>
  <si>
    <t>IN002026X073</t>
  </si>
  <si>
    <t>91 Days - T Bill - 20/08/2026</t>
  </si>
  <si>
    <t>Reverse Repo</t>
  </si>
  <si>
    <t>Sundaram Short Duration Fund</t>
  </si>
  <si>
    <t>INE134E08MJ2</t>
  </si>
  <si>
    <t>Power Finance Corporation Ltd - 7.77% - 15/04/2028**</t>
  </si>
  <si>
    <t>INE121A07RZ4</t>
  </si>
  <si>
    <t>Cholamandalam Investment and Finance Company Ltd - 8.54% - 12/04/2029**</t>
  </si>
  <si>
    <t>INE115A07MW4</t>
  </si>
  <si>
    <t>LIC Housing Finance Ltd - 7.95% - 29/01/2028**</t>
  </si>
  <si>
    <t>INE020B08EI8</t>
  </si>
  <si>
    <t>REC LTD - 7.51% - 31/07/2026**</t>
  </si>
  <si>
    <t>INE146O07557</t>
  </si>
  <si>
    <t>Hinduja Leyland Finance Ltd - 8.4% - 06/05/2027**</t>
  </si>
  <si>
    <t>CRISIL AA+</t>
  </si>
  <si>
    <t>INE115A07PI6</t>
  </si>
  <si>
    <t>LIC Housing Finance Ltd - 6.17% - 03/09/2026**</t>
  </si>
  <si>
    <t>IN0020230135</t>
  </si>
  <si>
    <t>7.32% Government Securities-13/11/2030</t>
  </si>
  <si>
    <t>IN0020240050</t>
  </si>
  <si>
    <t>7.04% Central Government Securities 03/06/2029</t>
  </si>
  <si>
    <t>IN0020250141</t>
  </si>
  <si>
    <t>6.36% Central Government Securities 16/02/2031</t>
  </si>
  <si>
    <t>Sundaram Ultra Short Duration Fund</t>
  </si>
  <si>
    <t>INE261F08DX0</t>
  </si>
  <si>
    <t>National Bank for Agriculture &amp; Rural Development - 7.58% - 31/07/2026**</t>
  </si>
  <si>
    <t>INE729N08048</t>
  </si>
  <si>
    <t>TVS Credit Services Ltd - 9.4% - 26/08/2026**</t>
  </si>
  <si>
    <t>INE414G07JM5</t>
  </si>
  <si>
    <t>Muthoot Finance Ltd - 8.6% - 02/03/2028**</t>
  </si>
  <si>
    <t>INE261F08EA6</t>
  </si>
  <si>
    <t>National Bank for Agriculture &amp; Rural Development - 7.5% - 31/08/2026**</t>
  </si>
  <si>
    <t>INE556F08KJ7</t>
  </si>
  <si>
    <t>Small Industries Development Bank of India - 7.55% - 22/09/2026**</t>
  </si>
  <si>
    <t>INE556F08KI9</t>
  </si>
  <si>
    <t>Small Industries Development Bank of India - 7.44% - 04/09/2026**</t>
  </si>
  <si>
    <t>INE134E08LS5</t>
  </si>
  <si>
    <t>Power Finance Corporation Ltd - 7.15% - 08/09/2026**</t>
  </si>
  <si>
    <t>INE020B08AC9</t>
  </si>
  <si>
    <t>REC LTD - 7.54% - 30/12/2026**</t>
  </si>
  <si>
    <t>INE756I07EJ2</t>
  </si>
  <si>
    <t>HDB Financial Services Ltd - 7.65% - 10/09/2027**</t>
  </si>
  <si>
    <t>INE756I07EN4</t>
  </si>
  <si>
    <t>HDB Financial Services Ltd - 7.84% - 14/07/2026**</t>
  </si>
  <si>
    <t>INE121A07SN8</t>
  </si>
  <si>
    <t>Cholamandalam Investment and Finance Company Ltd - 7.38% - 28/05/2027**</t>
  </si>
  <si>
    <t>INE028A16LO9</t>
  </si>
  <si>
    <t>Bank of Baroda - 10/09/2026**</t>
  </si>
  <si>
    <t>INE692A16LJ2</t>
  </si>
  <si>
    <t>Union Bank of India - 15/09/2026**</t>
  </si>
  <si>
    <t>INE692A16KT3</t>
  </si>
  <si>
    <t>Union Bank of India - 10/06/2026**</t>
  </si>
  <si>
    <t>INE237AD6075</t>
  </si>
  <si>
    <t>Kotak Mahindra Bank Ltd - 31/08/2026**</t>
  </si>
  <si>
    <t>INE160A16UO1</t>
  </si>
  <si>
    <t>Punjab National Bank - 02/09/2026</t>
  </si>
  <si>
    <t>INE692A16LT1</t>
  </si>
  <si>
    <t>Union Bank of India - 11/09/2026**</t>
  </si>
  <si>
    <t>INE028A16KC6</t>
  </si>
  <si>
    <t>Bank of Baroda - 16/09/2026**</t>
  </si>
  <si>
    <t>INE040A16HR5</t>
  </si>
  <si>
    <t>HDFC Bank Ltd - 21/09/2026</t>
  </si>
  <si>
    <t>INE476A16F78</t>
  </si>
  <si>
    <t>Canara Bank - 18/12/2026</t>
  </si>
  <si>
    <t>INE028A16LF7</t>
  </si>
  <si>
    <t>Bank of Baroda - 04/02/2027**</t>
  </si>
  <si>
    <t>INE562A16QI8</t>
  </si>
  <si>
    <t>Indian Bank - 05/02/2027**</t>
  </si>
  <si>
    <t>INE171A16NL9</t>
  </si>
  <si>
    <t>The Federal Bank Ltd - 04/03/2027**</t>
  </si>
  <si>
    <t>INE238AD6CD7</t>
  </si>
  <si>
    <t>Axis Bank Ltd - 10/09/2026**</t>
  </si>
  <si>
    <t>INE238AD6BO6</t>
  </si>
  <si>
    <t>Axis Bank Ltd - 26/11/2026**</t>
  </si>
  <si>
    <t>INE040A16JC3</t>
  </si>
  <si>
    <t>HDFC Bank Ltd - 15/02/2027</t>
  </si>
  <si>
    <t>INE692A16LP9</t>
  </si>
  <si>
    <t>Union Bank of India - 15/03/2027**</t>
  </si>
  <si>
    <t>INE002A14LR2</t>
  </si>
  <si>
    <t>Reliance Industries Ltd - 25/06/2026**</t>
  </si>
  <si>
    <t>INE556F14MH5</t>
  </si>
  <si>
    <t>Small Industries Development Bank of India - 03/12/2026**</t>
  </si>
  <si>
    <t>INE09OL14JA2</t>
  </si>
  <si>
    <t>Birla Group Holdings Pvt Ltd - 12/03/2027**</t>
  </si>
  <si>
    <t>INE012I14SM0</t>
  </si>
  <si>
    <t>JM Financial Services Ltd - 20/07/2026**</t>
  </si>
  <si>
    <t>IN002025Y487</t>
  </si>
  <si>
    <t>182 Days - T Bill - 03/09/2026</t>
  </si>
  <si>
    <t>Sundaram Medium Duration Fund</t>
  </si>
  <si>
    <t>INE572E07258</t>
  </si>
  <si>
    <t>PNB Housing Finance Ltd - 7.28% - 05/06/2028**</t>
  </si>
  <si>
    <t>Sundaram Conservative Hybrid Fund</t>
  </si>
  <si>
    <t>INE397D01024</t>
  </si>
  <si>
    <t>Bharti Airtel Ltd</t>
  </si>
  <si>
    <t>Telecom - Services</t>
  </si>
  <si>
    <t>INE002A01018</t>
  </si>
  <si>
    <t>Reliance Industries Ltd</t>
  </si>
  <si>
    <t>Petroleum Products</t>
  </si>
  <si>
    <t>INE040A01034</t>
  </si>
  <si>
    <t>HDFC Bank Ltd</t>
  </si>
  <si>
    <t>Banks</t>
  </si>
  <si>
    <t>INE062A01020</t>
  </si>
  <si>
    <t>State Bank of India</t>
  </si>
  <si>
    <t>INE090A01021</t>
  </si>
  <si>
    <t>ICICI Bank Ltd</t>
  </si>
  <si>
    <t>INE009A01021</t>
  </si>
  <si>
    <t>Infosys Ltd</t>
  </si>
  <si>
    <t>It - Software</t>
  </si>
  <si>
    <t>INE917I01010</t>
  </si>
  <si>
    <t>Bajaj Auto Ltd</t>
  </si>
  <si>
    <t>Automobiles</t>
  </si>
  <si>
    <t>INE860A01027</t>
  </si>
  <si>
    <t>HCL Technologies Ltd</t>
  </si>
  <si>
    <t>INE238A01034</t>
  </si>
  <si>
    <t>Axis Bank Ltd</t>
  </si>
  <si>
    <t>INE669C01036</t>
  </si>
  <si>
    <t>Tech Mahindra Ltd</t>
  </si>
  <si>
    <t>INE481G01011</t>
  </si>
  <si>
    <t>Ultratech Cement Ltd</t>
  </si>
  <si>
    <t>Cement &amp; Cement Products</t>
  </si>
  <si>
    <t>INE540L01014</t>
  </si>
  <si>
    <t>Alkem Laboratories Ltd</t>
  </si>
  <si>
    <t>Pharmaceuticals &amp; Biotechnology</t>
  </si>
  <si>
    <t>INE237A01036</t>
  </si>
  <si>
    <t>Kotak Mahindra Bank Ltd</t>
  </si>
  <si>
    <t>INE066F01020</t>
  </si>
  <si>
    <t>Hindustan Aeronautics Ltd</t>
  </si>
  <si>
    <t>Aerospace &amp; Defense</t>
  </si>
  <si>
    <t>INE101A01026</t>
  </si>
  <si>
    <t>Mahindra &amp; Mahindra Ltd</t>
  </si>
  <si>
    <t>INE018A01030</t>
  </si>
  <si>
    <t>Larsen &amp; Toubro Ltd</t>
  </si>
  <si>
    <t>Construction</t>
  </si>
  <si>
    <t>INE196A01026</t>
  </si>
  <si>
    <t>Marico Ltd</t>
  </si>
  <si>
    <t>Agricultural Food &amp; Other Products</t>
  </si>
  <si>
    <t>INE603J01030</t>
  </si>
  <si>
    <t>PI Industries Ltd</t>
  </si>
  <si>
    <t>Fertilizers &amp; Agrochemicals</t>
  </si>
  <si>
    <t>INE298A01020</t>
  </si>
  <si>
    <t>Cummins India Ltd</t>
  </si>
  <si>
    <t>Industrial Products</t>
  </si>
  <si>
    <t>INE797F01020</t>
  </si>
  <si>
    <t>Jubilant Foodworks Ltd</t>
  </si>
  <si>
    <t>Leisure Services</t>
  </si>
  <si>
    <t>INE1TAE01010</t>
  </si>
  <si>
    <t>TATA Motors Ltd</t>
  </si>
  <si>
    <t>Agricultural, Commercial &amp; Construction Vehicles</t>
  </si>
  <si>
    <t>INE326A01037</t>
  </si>
  <si>
    <t>Lupin Ltd</t>
  </si>
  <si>
    <t>Sundaram Overnight Fund</t>
  </si>
  <si>
    <t>INE514E14TE9</t>
  </si>
  <si>
    <t>Export Import Bank of India - 01/06/2026</t>
  </si>
  <si>
    <t>INE700G14ST9</t>
  </si>
  <si>
    <t>HDFC Securities Ltd - 01/06/2026</t>
  </si>
  <si>
    <t>INE028E14VG1</t>
  </si>
  <si>
    <t>Kotak Securities Ltd - 01/06/2026</t>
  </si>
  <si>
    <t>Index</t>
  </si>
  <si>
    <t>YTM (%)</t>
  </si>
  <si>
    <t>Yield to call date %</t>
  </si>
  <si>
    <t>State Bank of India - 6.93% - 20/10/2035**- Call Dt : 19-Oct-30</t>
  </si>
  <si>
    <t>(b) Corporate Debt Market Development Fund</t>
  </si>
  <si>
    <t>**Non Traded Securities - Wherever applicable</t>
  </si>
  <si>
    <t>^ Net current assets includes interest accrued on fixed income securities - Wherever applicable</t>
  </si>
  <si>
    <t># percentage to NAV of security is less than 0.01% - Wherever applicable</t>
  </si>
  <si>
    <t>At the beginning</t>
  </si>
  <si>
    <t>Direct Plan - IDCW</t>
  </si>
  <si>
    <t>Regular Plan - IDCW</t>
  </si>
  <si>
    <t>d) IDCW declared during the period (Rupees per unit)</t>
  </si>
  <si>
    <t>g) Repo in corporate debt</t>
  </si>
  <si>
    <t>Portfolio Information</t>
  </si>
  <si>
    <t>Scheme Name :</t>
  </si>
  <si>
    <t>Description (if any)</t>
  </si>
  <si>
    <t>Annualised Portfolio YTM %* :</t>
  </si>
  <si>
    <t>Macaulay Duration (years)</t>
  </si>
  <si>
    <t>Average Maturity (years)</t>
  </si>
  <si>
    <t xml:space="preserve">As on (Date) </t>
  </si>
  <si>
    <t>* in case of semi annual YTM,  it will be annualised </t>
  </si>
  <si>
    <t>Scheme Riskometer :</t>
  </si>
  <si>
    <t>Tier I Benchmark Riskometer :</t>
  </si>
  <si>
    <t xml:space="preserve">                    NIFTY Corporate Bond Index A-II</t>
  </si>
  <si>
    <t xml:space="preserve">           NIFTY Banking and PSU Debt Index A-II</t>
  </si>
  <si>
    <t>++ Aggregate Investments by Other schemes of Sundaram Mutual Fund - Rs. 24,057.98 Lakhs</t>
  </si>
  <si>
    <t xml:space="preserve">                    NIFTY Money Market Index A-I</t>
  </si>
  <si>
    <t>Refer below point h)</t>
  </si>
  <si>
    <t>Average Maturity  (years)</t>
  </si>
  <si>
    <t>ISIN</t>
  </si>
  <si>
    <t>NAME OF THE SECURITY</t>
  </si>
  <si>
    <t>VALUE OF THE SECURITY CONSIDERED UNDER NET RECEIVABLES</t>
  </si>
  <si>
    <t>% TO AUM</t>
  </si>
  <si>
    <t>INE202B07IK1</t>
  </si>
  <si>
    <t xml:space="preserve">Dewan Housing Finance Corporation Ltd-9.10%-09/09/2019 </t>
  </si>
  <si>
    <t>INE202B07HQ0</t>
  </si>
  <si>
    <t>9.10%-Dewan Housing Finance Corporation Ltd-16/08/2019</t>
  </si>
  <si>
    <t>INE202B07IJ3</t>
  </si>
  <si>
    <t xml:space="preserve">9.05% Dewan Housing Finance Corporation Ltd-NCD-09/09/2019 </t>
  </si>
  <si>
    <t>TOTAL AMOUNT INCLUDING INTEREST DUE TO AND RECOVERED BY THE SCHEME</t>
  </si>
  <si>
    <t>TOTAL AMOUNT DUE (Rs. in Lacs)</t>
  </si>
  <si>
    <t>Amount Recovered 30th Sep 2021</t>
  </si>
  <si>
    <t xml:space="preserve">Further amount received on 31-Aug-2024 </t>
  </si>
  <si>
    <t xml:space="preserve">Total settlement till date  </t>
  </si>
  <si>
    <t xml:space="preserve">PRINCIPAL </t>
  </si>
  <si>
    <t>Interest Accrued till 3rd June 2019</t>
  </si>
  <si>
    <t xml:space="preserve">Interest not accrued due to category by rating agency as default till maturity </t>
  </si>
  <si>
    <t xml:space="preserve">Total </t>
  </si>
  <si>
    <t xml:space="preserve"> ## (Rs. in Lacs)</t>
  </si>
  <si>
    <t xml:space="preserve">Total Cost  </t>
  </si>
  <si>
    <t xml:space="preserve">Discounting Charges / Interest accrued till maturity </t>
  </si>
  <si>
    <t>Total CP Outstanding</t>
  </si>
  <si>
    <t xml:space="preserve"> Amount Recovered - 06th Mar 2025</t>
  </si>
  <si>
    <t>Total settlement till date</t>
  </si>
  <si>
    <t>CASH</t>
  </si>
  <si>
    <t>INVIT Units</t>
  </si>
  <si>
    <t>INE121H14JU3</t>
  </si>
  <si>
    <t xml:space="preserve">IL&amp;FS Financial Services Ltd. 24SEP18 CP </t>
  </si>
  <si>
    <t>## The Boards of these companies have set February 17th as the record date for the allocation of InvIT units and cash distribution. Accordingly, on the 5th of March 2025, we received the Total cash of Rs. 3.17 Crs .Further as a part of the distribution we have received  INVITs amounting to Rs. 2 Crs having face value is Rs. 25,00,000 per unit subsequently in the month of April ’25. The above-mentioned cash and  INVITs units are allocated to respective scheme based  on their exposure.</t>
  </si>
  <si>
    <t>For Further details please refer the below Links for Rationale</t>
  </si>
  <si>
    <t>https://www.sundarammutual.com/pdf2/2021/Rationale_for_Valuation/DHFL_Valuation_impact_22_Sep_2021.pdf</t>
  </si>
  <si>
    <t>https://www.sundarammutual.com/pdf2/2021/Rationale_for_Valuation/Update_on_DHFL_Recovery_30_sep_2021.pdf</t>
  </si>
  <si>
    <t>https://www.sundarammutual.com/pdf2/2024/Rationale_for_Valuation/Update_on_DHFL_Recovery_31_Aug_2024_V1.pdf</t>
  </si>
  <si>
    <t>https://www.sundarammutual.com/pdf2/2025/Rationale_for_Valuation/Update_on_ILFS_Financial_Services_Recovery_06_03_2025.pdf</t>
  </si>
  <si>
    <t>https://www.sundarammutual.com/pdf2/2025/Rationale_for_Valuation/Update_on_Valuation_of_RoadStar_InVIT_Units_V1.pdf</t>
  </si>
  <si>
    <t>https://www.sundarammutual.com/pdf2/2025/Rationale_for_Valuation/Update_on_Valuation_of_RoadStar_InVIT_Units_22_Sep_2025.pdf</t>
  </si>
  <si>
    <t xml:space="preserve">              NIFTY Low Duration Debt Index A-I</t>
  </si>
  <si>
    <t>++ Aggregate Investments by Other schemes of Sundaram Mutual Fund - Rs. 7,352.11 Lakhs</t>
  </si>
  <si>
    <t>Amount Recovered - 06th Mar 2025</t>
  </si>
  <si>
    <t xml:space="preserve">                      NIFTY Liquid Index A-I</t>
  </si>
  <si>
    <t>++ Aggregate Investments by Other schemes of Sundaram Mutual Fund - Rs. 1,369.68 Lakhs</t>
  </si>
  <si>
    <t>9.05% Dewan Housing Finance Corporation Ltd-NCD-09/09/2019</t>
  </si>
  <si>
    <t>Dewan Housing Finance Corporation Ltd-9.10%-09/09/2019</t>
  </si>
  <si>
    <t>INE202B07654</t>
  </si>
  <si>
    <t>11.55%_Prev 11.45%-Dewan Housing Finance Corp Ltd-12/09/2019  ##</t>
  </si>
  <si>
    <t>9.10%-Dewan Housing Finance Corporation Ltd-16/08/2019 ##</t>
  </si>
  <si>
    <t>TOTAL AMOUNT DUE</t>
  </si>
  <si>
    <t>Amount Recovered 30th Sep 2021 (Rs. In Lacs)</t>
  </si>
  <si>
    <t>Further amount received on  31-Aug-2024   (Rs. In Lacs)</t>
  </si>
  <si>
    <t xml:space="preserve">Total settlement till date  ( Rs . In Lacs ) </t>
  </si>
  <si>
    <t>PRINCIPAL (Rs. in Lacs)</t>
  </si>
  <si>
    <t>Interest Accrued till 3rd June 2019
(Rs. in Lacs)</t>
  </si>
  <si>
    <t>Interest not accrued due to category by rating agency as default till maturity (Rs. in Lacs)</t>
  </si>
  <si>
    <t>Total
(Rs. in Lacs)</t>
  </si>
  <si>
    <t>11.55% Prev 11.45%-Dewan Housing Finance Corp Ltd-12/09/2019  ##</t>
  </si>
  <si>
    <t>## Sundaram Short Term Credit Risk Fund has been merged with Sundaram Short Term Debt Fund on 29th Dec 2020. Hence, the above Securities defaulted prior to the merger date have been moved to the Target scheme. Further with effect from 31st Dec 2021, Sundaram Short Term Debt Fund got merged into Principal Short Term Debt Fund and renamed as Sundaram Short Duration Fund.</t>
  </si>
  <si>
    <t xml:space="preserve">               Nifty Short Duration Debt Index A-II</t>
  </si>
  <si>
    <t>Interest Rate Swaps</t>
  </si>
  <si>
    <t>Interest Rate Swaps Pay Fix Receive Floating (26/02/2027) (FV 5000 Lacs)~</t>
  </si>
  <si>
    <t>Interest Rate Swaps Pay Fix Receive Floating (06/03/2027) (FV 5000 Lacs)~</t>
  </si>
  <si>
    <t>Interest Rate Swaps Pay Fix Receive Floating (09/03/2027) (FV 5000 Lacs)~</t>
  </si>
  <si>
    <t>Interest Rate Swaps Pay Fix Receive Floating (17/12/2026) (FV 2500 Lacs)~</t>
  </si>
  <si>
    <t>Interest Rate Swaps Pay Fix Receive Floating (08/07/2026) (FV 5000 Lacs)~</t>
  </si>
  <si>
    <t>#</t>
  </si>
  <si>
    <t>~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</si>
  <si>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Refer below point i)</t>
  </si>
  <si>
    <t>Swap Type</t>
  </si>
  <si>
    <t>Underlying Security</t>
  </si>
  <si>
    <t>Long Position</t>
  </si>
  <si>
    <t>Short Position</t>
  </si>
  <si>
    <t>Notional Value (Rs. in lacs.)</t>
  </si>
  <si>
    <t>Maturity date</t>
  </si>
  <si>
    <t>Fixed to Float</t>
  </si>
  <si>
    <t>The Federal Bank Ltd</t>
  </si>
  <si>
    <t>Receiving Floating</t>
  </si>
  <si>
    <t>Pay Fixed</t>
  </si>
  <si>
    <t>HDB Financial Services Ltd</t>
  </si>
  <si>
    <t>National Bank for Agriculture &amp; Rural Development</t>
  </si>
  <si>
    <t>LIC Housing Finance Ltd</t>
  </si>
  <si>
    <t>Bharti Telecom Ltd</t>
  </si>
  <si>
    <t>NABARD</t>
  </si>
  <si>
    <t xml:space="preserve">          NIFTY Ultra Short Duration Debt Index A-I</t>
  </si>
  <si>
    <t>INE528G08394</t>
  </si>
  <si>
    <t>9%-YES BANK LTD-NCD-Call opt-18/10/2022-Perpetual Bond $</t>
  </si>
  <si>
    <t>TOTAL AMOUNT INCLUDING INTEREST DUE TO THE SCHEME</t>
  </si>
  <si>
    <t>Interest Accrued till 05 Mar 2020
(Rs. in Lacs)</t>
  </si>
  <si>
    <t>Total 
(Rs. in Lacs)</t>
  </si>
  <si>
    <t>$ Yes Bank Limited Reconstruction Scheme 2020” was notified in the Official Gazette on March 13, 2020. Based on that, the Basel III Additional Tier I Bonds (ISIN - INE528G08394) were written down in the scheme along with the Interest accrued.</t>
  </si>
  <si>
    <t xml:space="preserve">          NIFTY Medium Duration Debt Index A-III</t>
  </si>
  <si>
    <t>Macaulay Duration - only for Debt portion (years)</t>
  </si>
  <si>
    <t>Average Maturity  - only for Debt portion (years)</t>
  </si>
  <si>
    <t>VALUE OF THE SECURITY CONSIDERED 
UNDER NET RECEIVABLES</t>
  </si>
  <si>
    <t xml:space="preserve">11.55% Prev 11.45%-Dewan Housing Finance Corp Ltd-12/09/2019  </t>
  </si>
  <si>
    <t>Amount Recovered (Rs. In Lacs) 30th Sep 2021</t>
  </si>
  <si>
    <t>Further amount received on 31/08/2024  (Rs. In Lacs)</t>
  </si>
  <si>
    <t xml:space="preserve">11.55%_Prev 11.45%-Dewan Housing Finance Corp Ltd-12/09/2019  </t>
  </si>
  <si>
    <t xml:space="preserve">      CRISIL Hybrid 85 Plus 15 - Conservative Index</t>
  </si>
  <si>
    <t>Direct Plan - Monthly IDCW</t>
  </si>
  <si>
    <t>Regular Plan - Monthly IDCW</t>
  </si>
  <si>
    <t>Macaulay Duration (Days)</t>
  </si>
  <si>
    <t>Average Maturity (Days)</t>
  </si>
  <si>
    <t xml:space="preserve">                        NIFTY 1D Rate Index</t>
  </si>
  <si>
    <t>S. No.</t>
  </si>
  <si>
    <t>ACRONYM</t>
  </si>
  <si>
    <t>SCHEME NAME</t>
  </si>
  <si>
    <t>SFRLTP</t>
  </si>
  <si>
    <t>SFRSTP</t>
  </si>
  <si>
    <t>SMMF</t>
  </si>
  <si>
    <t>SPLDF</t>
  </si>
  <si>
    <t>SPMON</t>
  </si>
  <si>
    <t>SPSDF</t>
  </si>
  <si>
    <t>SPUSDF</t>
  </si>
  <si>
    <t>SUNBDS</t>
  </si>
  <si>
    <t>SUNMIA</t>
  </si>
  <si>
    <t>SUNONF</t>
  </si>
  <si>
    <t>YTM (%)*</t>
  </si>
  <si>
    <t>31-May-2026</t>
  </si>
  <si>
    <t>h) Exposure to securities classified as below investment grade or default as on 31-May-2026:-</t>
  </si>
  <si>
    <t>h)  Hedging Positions through Swaps as on 31-May-2026:-</t>
  </si>
  <si>
    <t>i) Exposure to securities classified as below investment grade or default as on 31-May-2026:-</t>
  </si>
  <si>
    <t>% to AUM as on  31-May-2026</t>
  </si>
  <si>
    <t>++ Aggregate Investments by Other schemes of Sundaram Mutual Fund - Rs. 130.17 Lakhs</t>
  </si>
  <si>
    <t>Monthly Portfolio Statement for the month ended 31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</si>
</sst>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64" formatCode="[$-1014009]###0.00%;\(###0.00%\)"/>
    <numFmt numFmtId="165" formatCode="[$-1014009]###0.00;\(###0.00\)"/>
    <numFmt numFmtId="166" formatCode="[$-1014009]General"/>
    <numFmt numFmtId="167" formatCode="[$-1014009]###0;\(###0\)"/>
    <numFmt numFmtId="168" formatCode="[$-1014009]###0.0000;\(###0.0000\)"/>
    <numFmt numFmtId="169" formatCode="[$-1014009]#,##0.00\ %;\(#,##0.00\)"/>
    <numFmt numFmtId="170" formatCode="[$-1014009]#.0000"/>
    <numFmt numFmtId="171" formatCode="[$-1014009]#,##0.00;\(#,##0.00\)"/>
    <numFmt numFmtId="172" formatCode="dd\-mmm\-yyyy"/>
    <numFmt numFmtId="173" formatCode="[$-1014009]#,##0;\(#,##0\)"/>
    <numFmt numFmtId="174" formatCode="_(* #,##0.00_);_(* \(#,##0.00\);_(* &quot;-&quot;??_);_(@_)"/>
    <numFmt numFmtId="175" formatCode="dd/mmm/yyyy"/>
  </numFmts>
  <fonts count="35" x14ac:knownFonts="1">
    <font>
      <sz val="10"/>
      <name val="Arial"/>
      <charset val="1"/>
    </font>
    <font>
      <sz val="11"/>
      <color theme="1"/>
      <name val="Aptos Narrow"/>
      <family val="2"/>
      <scheme val="minor"/>
    </font>
    <font>
      <sz val="10"/>
      <color indexed="8"/>
      <name val="Calibri"/>
      <charset val="1"/>
    </font>
    <font>
      <b/>
      <sz val="10"/>
      <color indexed="8"/>
      <name val="Calibri"/>
      <charset val="1"/>
    </font>
    <font>
      <b/>
      <i/>
      <sz val="10"/>
      <color indexed="8"/>
      <name val="Calibri"/>
      <charset val="1"/>
    </font>
    <font>
      <sz val="10"/>
      <name val="Arial"/>
      <charset val="1"/>
    </font>
    <font>
      <u/>
      <sz val="10"/>
      <color theme="10"/>
      <name val="Arial"/>
      <family val="2"/>
    </font>
    <font>
      <u/>
      <sz val="11"/>
      <color rgb="FF002060"/>
      <name val="Aptos Narrow"/>
      <family val="2"/>
      <scheme val="minor"/>
    </font>
    <font>
      <sz val="10"/>
      <name val="Arial"/>
      <family val="2"/>
    </font>
    <font>
      <b/>
      <sz val="11"/>
      <color indexed="8"/>
      <name val="Calibri"/>
      <family val="2"/>
    </font>
    <font>
      <sz val="10"/>
      <color indexed="8"/>
      <name val="Calibri"/>
      <family val="2"/>
    </font>
    <font>
      <b/>
      <sz val="10"/>
      <color indexed="8"/>
      <name val="Calibri"/>
      <family val="2"/>
    </font>
    <font>
      <b/>
      <i/>
      <sz val="10"/>
      <color indexed="8"/>
      <name val="Calibri"/>
      <family val="2"/>
    </font>
    <font>
      <sz val="10"/>
      <name val="Calibri"/>
      <family val="2"/>
    </font>
    <font>
      <b/>
      <sz val="10"/>
      <name val="Calibri"/>
      <family val="2"/>
    </font>
    <font>
      <b/>
      <sz val="10"/>
      <name val="Arial"/>
      <family val="2"/>
    </font>
    <font>
      <b/>
      <sz val="10"/>
      <color theme="1"/>
      <name val="Aptos Narrow"/>
      <family val="2"/>
      <scheme val="minor"/>
    </font>
    <font>
      <sz val="10"/>
      <color theme="1"/>
      <name val="Aptos Narrow"/>
      <family val="2"/>
      <scheme val="minor"/>
    </font>
    <font>
      <sz val="11"/>
      <color indexed="8"/>
      <name val="Calibri"/>
      <family val="2"/>
    </font>
    <font>
      <b/>
      <sz val="10"/>
      <name val="Aptos Narrow"/>
      <family val="2"/>
      <scheme val="minor"/>
    </font>
    <font>
      <b/>
      <u/>
      <sz val="8.5"/>
      <name val="Verdana"/>
      <family val="2"/>
    </font>
    <font>
      <b/>
      <sz val="10"/>
      <color theme="1"/>
      <name val="Tahoma"/>
      <family val="2"/>
    </font>
    <font>
      <b/>
      <sz val="10"/>
      <color rgb="FF000000"/>
      <name val="Tahoma"/>
      <family val="2"/>
    </font>
    <font>
      <sz val="10"/>
      <color theme="1"/>
      <name val="Tahoma"/>
      <family val="2"/>
    </font>
    <font>
      <sz val="10"/>
      <color rgb="FF000000"/>
      <name val="Tahoma"/>
      <family val="2"/>
    </font>
    <font>
      <sz val="10"/>
      <color theme="1"/>
      <name val="Arial"/>
      <family val="2"/>
    </font>
    <font>
      <b/>
      <sz val="10"/>
      <color theme="1"/>
      <name val="Calibri"/>
      <family val="2"/>
    </font>
    <font>
      <sz val="10"/>
      <color theme="1"/>
      <name val="Calibri"/>
      <family val="2"/>
    </font>
    <font>
      <sz val="11"/>
      <name val="Aptos Narrow"/>
      <family val="2"/>
      <scheme val="minor"/>
    </font>
    <font>
      <b/>
      <sz val="11"/>
      <name val="Aptos Narrow"/>
      <family val="2"/>
      <scheme val="minor"/>
    </font>
    <font>
      <b/>
      <sz val="11"/>
      <color theme="1"/>
      <name val="Calibri"/>
      <family val="2"/>
    </font>
    <font>
      <b/>
      <sz val="11"/>
      <name val="Calibri"/>
      <family val="2"/>
    </font>
    <font>
      <sz val="11"/>
      <color theme="1"/>
      <name val="Calibri"/>
      <family val="2"/>
    </font>
    <font>
      <u/>
      <sz val="11"/>
      <color theme="10"/>
      <name val="Calibri"/>
      <family val="2"/>
    </font>
    <font>
      <sz val="11"/>
      <name val="Calibri"/>
      <family val="2"/>
    </font>
  </fonts>
  <fills count="2">
    <fill>
      <patternFill patternType="none"/>
    </fill>
    <fill>
      <patternFill patternType="gray125"/>
    </fill>
  </fills>
  <borders count="22">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s>
  <cellStyleXfs count="12">
    <xf numFmtId="0" fontId="0" fillId="0" borderId="0">
      <alignment wrapText="1"/>
    </xf>
    <xf numFmtId="9" fontId="5" fillId="0" borderId="0" applyFont="0" applyFill="0" applyBorder="0" applyAlignment="0" applyProtection="0"/>
    <xf numFmtId="0" fontId="6" fillId="0" borderId="0" applyNumberFormat="0" applyFill="0" applyBorder="0" applyAlignment="0" applyProtection="0">
      <alignment wrapText="1"/>
    </xf>
    <xf numFmtId="43" fontId="8" fillId="0" borderId="0" applyFont="0" applyFill="0" applyBorder="0" applyAlignment="0" applyProtection="0"/>
    <xf numFmtId="0" fontId="8" fillId="0" borderId="0">
      <alignment wrapText="1"/>
    </xf>
    <xf numFmtId="0" fontId="1" fillId="0" borderId="0"/>
    <xf numFmtId="43" fontId="8" fillId="0" borderId="0" applyFont="0" applyFill="0" applyBorder="0" applyAlignment="0" applyProtection="0"/>
    <xf numFmtId="9" fontId="1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cellStyleXfs>
  <cellXfs count="220">
    <xf numFmtId="0" fontId="0" fillId="0" borderId="0" xfId="0">
      <alignment wrapText="1"/>
    </xf>
    <xf numFmtId="0" fontId="7" fillId="0" borderId="0" xfId="2" applyFont="1" applyFill="1" applyBorder="1" applyAlignment="1">
      <alignment horizontal="center" vertical="center" wrapText="1"/>
    </xf>
    <xf numFmtId="4" fontId="17" fillId="0" borderId="13" xfId="7" applyNumberFormat="1" applyFont="1" applyFill="1" applyBorder="1"/>
    <xf numFmtId="4" fontId="17" fillId="0" borderId="0" xfId="7" applyNumberFormat="1" applyFont="1" applyFill="1" applyBorder="1"/>
    <xf numFmtId="43" fontId="17" fillId="0" borderId="13" xfId="8" applyFont="1" applyFill="1" applyBorder="1"/>
    <xf numFmtId="43" fontId="17" fillId="0" borderId="0" xfId="6" applyFont="1" applyFill="1" applyBorder="1"/>
    <xf numFmtId="0" fontId="30" fillId="0" borderId="13" xfId="5" applyFont="1" applyBorder="1" applyAlignment="1">
      <alignment horizontal="center"/>
    </xf>
    <xf numFmtId="0" fontId="31" fillId="0" borderId="13" xfId="5" applyFont="1" applyBorder="1" applyAlignment="1">
      <alignment horizontal="center" vertical="center"/>
    </xf>
    <xf numFmtId="0" fontId="32" fillId="0" borderId="0" xfId="11" applyFont="1"/>
    <xf numFmtId="0" fontId="32" fillId="0" borderId="13" xfId="5" applyFont="1" applyBorder="1" applyAlignment="1">
      <alignment horizontal="center"/>
    </xf>
    <xf numFmtId="0" fontId="33" fillId="0" borderId="13" xfId="2" applyFont="1" applyFill="1" applyBorder="1" applyAlignment="1">
      <alignment vertical="center"/>
    </xf>
    <xf numFmtId="0" fontId="34" fillId="0" borderId="13" xfId="5" applyFont="1" applyBorder="1" applyAlignment="1">
      <alignment vertical="top"/>
    </xf>
    <xf numFmtId="43" fontId="27" fillId="0" borderId="10" xfId="6" applyFont="1" applyFill="1" applyBorder="1" applyAlignment="1">
      <alignment horizontal="center" vertical="center"/>
    </xf>
    <xf numFmtId="43" fontId="27" fillId="0" borderId="12" xfId="6" applyFont="1" applyFill="1" applyBorder="1" applyAlignment="1">
      <alignment horizontal="center" vertical="center"/>
    </xf>
    <xf numFmtId="0" fontId="9" fillId="0" borderId="7" xfId="0" applyFont="1" applyFill="1" applyBorder="1" applyAlignment="1">
      <alignment horizontal="center" vertical="center" wrapText="1" readingOrder="1"/>
    </xf>
    <xf numFmtId="0" fontId="0" fillId="0" borderId="0" xfId="0" applyFill="1">
      <alignment wrapText="1"/>
    </xf>
    <xf numFmtId="0" fontId="9" fillId="0" borderId="7" xfId="0" applyFont="1" applyFill="1" applyBorder="1" applyAlignment="1">
      <alignment horizontal="center" vertical="center" wrapText="1" readingOrder="1"/>
    </xf>
    <xf numFmtId="43" fontId="9" fillId="0" borderId="7" xfId="3" applyFont="1" applyFill="1" applyBorder="1" applyAlignment="1">
      <alignment horizontal="center" vertical="center" wrapText="1" readingOrder="1"/>
    </xf>
    <xf numFmtId="0" fontId="0" fillId="0" borderId="0" xfId="0" applyFill="1" applyAlignment="1">
      <alignment horizontal="center" vertical="center" wrapText="1"/>
    </xf>
    <xf numFmtId="0" fontId="10" fillId="0" borderId="4" xfId="0" applyFont="1" applyFill="1" applyBorder="1" applyAlignment="1">
      <alignment horizontal="right" vertical="top" wrapText="1" readingOrder="1"/>
    </xf>
    <xf numFmtId="0" fontId="11" fillId="0" borderId="4" xfId="0" applyFont="1" applyFill="1" applyBorder="1" applyAlignment="1">
      <alignment horizontal="left" vertical="center" wrapText="1" readingOrder="1"/>
    </xf>
    <xf numFmtId="165" fontId="10" fillId="0" borderId="8" xfId="0" applyNumberFormat="1" applyFont="1" applyFill="1" applyBorder="1" applyAlignment="1">
      <alignment horizontal="right" vertical="center" wrapText="1" readingOrder="1"/>
    </xf>
    <xf numFmtId="0" fontId="2" fillId="0" borderId="4" xfId="0" applyFont="1" applyFill="1" applyBorder="1" applyAlignment="1">
      <alignment horizontal="right" vertical="top" wrapText="1" readingOrder="1"/>
    </xf>
    <xf numFmtId="0" fontId="3" fillId="0" borderId="4" xfId="0" applyFont="1" applyFill="1" applyBorder="1" applyAlignment="1">
      <alignment horizontal="left" vertical="center" wrapText="1" readingOrder="1"/>
    </xf>
    <xf numFmtId="0" fontId="3" fillId="0" borderId="4" xfId="0" applyFont="1" applyFill="1" applyBorder="1" applyAlignment="1">
      <alignment horizontal="right" vertical="center" wrapText="1" readingOrder="1"/>
    </xf>
    <xf numFmtId="164" fontId="3" fillId="0" borderId="4" xfId="0" applyNumberFormat="1" applyFont="1" applyFill="1" applyBorder="1" applyAlignment="1">
      <alignment horizontal="right" vertical="center" wrapText="1" readingOrder="1"/>
    </xf>
    <xf numFmtId="0" fontId="4" fillId="0" borderId="4" xfId="0" applyFont="1" applyFill="1" applyBorder="1" applyAlignment="1">
      <alignment horizontal="left" vertical="center" wrapText="1" readingOrder="1"/>
    </xf>
    <xf numFmtId="0" fontId="4" fillId="0" borderId="4" xfId="0" applyFont="1" applyFill="1" applyBorder="1" applyAlignment="1">
      <alignment horizontal="right" vertical="center" wrapText="1" readingOrder="1"/>
    </xf>
    <xf numFmtId="165" fontId="3" fillId="0" borderId="4" xfId="0" applyNumberFormat="1" applyFont="1" applyFill="1" applyBorder="1" applyAlignment="1">
      <alignment horizontal="right" vertical="center" wrapText="1" readingOrder="1"/>
    </xf>
    <xf numFmtId="166" fontId="2" fillId="0" borderId="4" xfId="0" applyNumberFormat="1" applyFont="1" applyFill="1" applyBorder="1" applyAlignment="1">
      <alignment horizontal="right" vertical="center" wrapText="1" readingOrder="1"/>
    </xf>
    <xf numFmtId="0" fontId="2" fillId="0" borderId="4" xfId="0" applyFont="1" applyFill="1" applyBorder="1" applyAlignment="1">
      <alignment horizontal="left" vertical="center" wrapText="1" readingOrder="1"/>
    </xf>
    <xf numFmtId="167" fontId="2" fillId="0" borderId="4" xfId="0" applyNumberFormat="1" applyFont="1" applyFill="1" applyBorder="1" applyAlignment="1">
      <alignment horizontal="right" vertical="center" wrapText="1" readingOrder="1"/>
    </xf>
    <xf numFmtId="165" fontId="2" fillId="0" borderId="4" xfId="0" applyNumberFormat="1" applyFont="1" applyFill="1" applyBorder="1" applyAlignment="1">
      <alignment horizontal="right" vertical="center" wrapText="1" readingOrder="1"/>
    </xf>
    <xf numFmtId="164" fontId="2" fillId="0" borderId="4" xfId="0" applyNumberFormat="1" applyFont="1" applyFill="1" applyBorder="1" applyAlignment="1">
      <alignment horizontal="right" vertical="center" wrapText="1" readingOrder="1"/>
    </xf>
    <xf numFmtId="0" fontId="2" fillId="0" borderId="4" xfId="0" applyFont="1" applyFill="1" applyBorder="1" applyAlignment="1">
      <alignment horizontal="right" vertical="center" wrapText="1" readingOrder="1"/>
    </xf>
    <xf numFmtId="169" fontId="3" fillId="0" borderId="4" xfId="0" applyNumberFormat="1" applyFont="1" applyFill="1" applyBorder="1" applyAlignment="1">
      <alignment horizontal="right" vertical="center" wrapText="1" readingOrder="1"/>
    </xf>
    <xf numFmtId="0" fontId="12" fillId="0" borderId="5" xfId="0" applyFont="1" applyFill="1" applyBorder="1" applyAlignment="1">
      <alignment horizontal="left" vertical="center" wrapText="1" readingOrder="1"/>
    </xf>
    <xf numFmtId="0" fontId="12" fillId="0" borderId="5" xfId="0" applyFont="1" applyFill="1" applyBorder="1" applyAlignment="1">
      <alignment horizontal="right" vertical="center" wrapText="1" readingOrder="1"/>
    </xf>
    <xf numFmtId="0" fontId="12" fillId="0" borderId="0" xfId="0" applyFont="1" applyFill="1" applyAlignment="1">
      <alignment horizontal="left" vertical="center" wrapText="1" readingOrder="1"/>
    </xf>
    <xf numFmtId="0" fontId="10" fillId="0" borderId="0" xfId="0" applyFont="1" applyFill="1" applyAlignment="1">
      <alignment horizontal="left" vertical="center" wrapText="1" readingOrder="1"/>
    </xf>
    <xf numFmtId="0" fontId="12" fillId="0" borderId="0" xfId="0" applyFont="1" applyFill="1" applyAlignment="1">
      <alignment horizontal="right" vertical="center" wrapText="1" readingOrder="1"/>
    </xf>
    <xf numFmtId="0" fontId="11" fillId="0" borderId="1" xfId="0" applyFont="1" applyFill="1" applyBorder="1" applyAlignment="1">
      <alignment horizontal="left" vertical="center" wrapText="1" readingOrder="1"/>
    </xf>
    <xf numFmtId="0" fontId="11" fillId="0" borderId="2" xfId="0" applyFont="1" applyFill="1" applyBorder="1" applyAlignment="1">
      <alignment horizontal="left" vertical="center" wrapText="1" readingOrder="1"/>
    </xf>
    <xf numFmtId="0" fontId="11" fillId="0" borderId="3" xfId="0" applyFont="1" applyFill="1" applyBorder="1" applyAlignment="1">
      <alignment horizontal="left" vertical="center" wrapText="1" readingOrder="1"/>
    </xf>
    <xf numFmtId="0" fontId="12" fillId="0" borderId="6" xfId="0" applyFont="1" applyFill="1" applyBorder="1" applyAlignment="1">
      <alignment horizontal="right" vertical="center" wrapText="1" readingOrder="1"/>
    </xf>
    <xf numFmtId="0" fontId="10" fillId="0" borderId="1" xfId="0" applyFont="1" applyFill="1" applyBorder="1" applyAlignment="1">
      <alignment horizontal="left" vertical="center" wrapText="1" readingOrder="1"/>
    </xf>
    <xf numFmtId="0" fontId="10" fillId="0" borderId="3" xfId="0" applyFont="1" applyFill="1" applyBorder="1" applyAlignment="1">
      <alignment horizontal="left" vertical="center" wrapText="1" readingOrder="1"/>
    </xf>
    <xf numFmtId="0" fontId="12" fillId="0" borderId="4" xfId="0" applyFont="1" applyFill="1" applyBorder="1" applyAlignment="1">
      <alignment horizontal="right" vertical="center" wrapText="1" readingOrder="1"/>
    </xf>
    <xf numFmtId="0" fontId="10" fillId="0" borderId="0" xfId="0" applyFont="1" applyFill="1" applyAlignment="1">
      <alignment horizontal="right" vertical="top" wrapText="1" readingOrder="1"/>
    </xf>
    <xf numFmtId="0" fontId="11" fillId="0" borderId="9" xfId="0" applyFont="1" applyFill="1" applyBorder="1" applyAlignment="1">
      <alignment horizontal="right" vertical="top" wrapText="1" readingOrder="1"/>
    </xf>
    <xf numFmtId="0" fontId="11" fillId="0" borderId="4" xfId="0" applyFont="1" applyFill="1" applyBorder="1" applyAlignment="1">
      <alignment horizontal="left" vertical="top" wrapText="1" readingOrder="1"/>
    </xf>
    <xf numFmtId="172" fontId="11" fillId="0" borderId="4" xfId="0" applyNumberFormat="1" applyFont="1" applyFill="1" applyBorder="1" applyAlignment="1">
      <alignment horizontal="right" vertical="top" wrapText="1" readingOrder="1"/>
    </xf>
    <xf numFmtId="0" fontId="2" fillId="0" borderId="0" xfId="0" applyFont="1" applyFill="1" applyAlignment="1">
      <alignment horizontal="right" vertical="top" wrapText="1" readingOrder="1"/>
    </xf>
    <xf numFmtId="0" fontId="10" fillId="0" borderId="4" xfId="0" applyFont="1" applyFill="1" applyBorder="1" applyAlignment="1">
      <alignment horizontal="left" vertical="center" wrapText="1" readingOrder="1"/>
    </xf>
    <xf numFmtId="170" fontId="2" fillId="0" borderId="4" xfId="0" applyNumberFormat="1" applyFont="1" applyFill="1" applyBorder="1" applyAlignment="1">
      <alignment horizontal="right" vertical="center" wrapText="1" readingOrder="1"/>
    </xf>
    <xf numFmtId="0" fontId="2" fillId="0" borderId="0" xfId="0" applyFont="1" applyFill="1" applyAlignment="1">
      <alignment horizontal="left" vertical="center" wrapText="1" readingOrder="1"/>
    </xf>
    <xf numFmtId="0" fontId="2" fillId="0" borderId="0" xfId="0" applyFont="1" applyFill="1" applyAlignment="1">
      <alignment horizontal="right" vertical="center" wrapText="1" readingOrder="1"/>
    </xf>
    <xf numFmtId="0" fontId="11" fillId="0" borderId="13" xfId="0" applyFont="1" applyFill="1" applyBorder="1" applyAlignment="1">
      <alignment horizontal="left" vertical="center" wrapText="1" readingOrder="1"/>
    </xf>
    <xf numFmtId="0" fontId="0" fillId="0" borderId="0" xfId="0" applyFill="1" applyAlignment="1">
      <alignment horizontal="center" vertical="top" readingOrder="1"/>
    </xf>
    <xf numFmtId="0" fontId="10" fillId="0" borderId="13" xfId="0" applyFont="1" applyFill="1" applyBorder="1" applyAlignment="1">
      <alignment horizontal="left" vertical="center" wrapText="1" readingOrder="1"/>
    </xf>
    <xf numFmtId="0" fontId="10" fillId="0" borderId="19" xfId="0" applyFont="1" applyFill="1" applyBorder="1" applyAlignment="1">
      <alignment horizontal="left" vertical="center" wrapText="1" readingOrder="1"/>
    </xf>
    <xf numFmtId="0" fontId="10" fillId="0" borderId="20" xfId="0" applyFont="1" applyFill="1" applyBorder="1" applyAlignment="1">
      <alignment horizontal="left" vertical="center" wrapText="1" readingOrder="1"/>
    </xf>
    <xf numFmtId="0" fontId="11" fillId="0" borderId="21" xfId="0" applyFont="1" applyFill="1" applyBorder="1" applyAlignment="1">
      <alignment horizontal="left" vertical="center" wrapText="1" readingOrder="1"/>
    </xf>
    <xf numFmtId="0" fontId="10" fillId="0" borderId="6" xfId="0" applyFont="1" applyFill="1" applyBorder="1" applyAlignment="1">
      <alignment horizontal="right" vertical="top" wrapText="1" readingOrder="1"/>
    </xf>
    <xf numFmtId="0" fontId="8" fillId="0" borderId="0" xfId="4" applyFill="1">
      <alignment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3" fillId="0" borderId="0" xfId="0" applyFont="1" applyFill="1" applyAlignment="1">
      <alignment vertical="center" wrapText="1"/>
    </xf>
    <xf numFmtId="0" fontId="0" fillId="0" borderId="0" xfId="0" applyFill="1" applyAlignment="1">
      <alignment vertical="center" wrapText="1"/>
    </xf>
    <xf numFmtId="0" fontId="11" fillId="0" borderId="13" xfId="0" applyFont="1" applyFill="1" applyBorder="1" applyAlignment="1">
      <alignment horizontal="center" vertical="center" wrapText="1" readingOrder="1"/>
    </xf>
    <xf numFmtId="0" fontId="14" fillId="0" borderId="13" xfId="0" applyFont="1" applyFill="1" applyBorder="1" applyAlignment="1">
      <alignment horizontal="center" vertical="center" wrapText="1"/>
    </xf>
    <xf numFmtId="0" fontId="13" fillId="0" borderId="13" xfId="0" applyFont="1" applyFill="1" applyBorder="1" applyAlignment="1">
      <alignment vertical="center" wrapText="1"/>
    </xf>
    <xf numFmtId="0" fontId="13" fillId="0" borderId="13" xfId="0" applyFont="1" applyFill="1" applyBorder="1" applyAlignment="1">
      <alignment horizontal="justify" vertical="center" wrapText="1"/>
    </xf>
    <xf numFmtId="171" fontId="11" fillId="0" borderId="4" xfId="0" applyNumberFormat="1" applyFont="1" applyFill="1" applyBorder="1" applyAlignment="1">
      <alignment horizontal="left" vertical="center" wrapText="1" readingOrder="1"/>
    </xf>
    <xf numFmtId="173" fontId="11" fillId="0" borderId="4" xfId="0" applyNumberFormat="1" applyFont="1" applyFill="1" applyBorder="1" applyAlignment="1">
      <alignment horizontal="left" vertical="center" wrapText="1" readingOrder="1"/>
    </xf>
    <xf numFmtId="173" fontId="11" fillId="0" borderId="4" xfId="0" quotePrefix="1" applyNumberFormat="1" applyFont="1" applyFill="1" applyBorder="1" applyAlignment="1">
      <alignment horizontal="left" vertical="center" wrapText="1" readingOrder="1"/>
    </xf>
    <xf numFmtId="0" fontId="10" fillId="0" borderId="10" xfId="0" applyFont="1" applyFill="1" applyBorder="1" applyAlignment="1">
      <alignment horizontal="left" vertical="center" wrapText="1" readingOrder="1"/>
    </xf>
    <xf numFmtId="0" fontId="10" fillId="0" borderId="11" xfId="0" applyFont="1" applyFill="1" applyBorder="1" applyAlignment="1">
      <alignment horizontal="left" vertical="center" wrapText="1" readingOrder="1"/>
    </xf>
    <xf numFmtId="0" fontId="10" fillId="0" borderId="12" xfId="0" applyFont="1" applyFill="1" applyBorder="1" applyAlignment="1">
      <alignment horizontal="left" vertical="center" wrapText="1" readingOrder="1"/>
    </xf>
    <xf numFmtId="43" fontId="0" fillId="0" borderId="0" xfId="6" applyFont="1" applyFill="1" applyAlignment="1">
      <alignment wrapText="1"/>
    </xf>
    <xf numFmtId="0" fontId="15" fillId="0" borderId="0" xfId="0" applyFont="1" applyFill="1" applyAlignment="1"/>
    <xf numFmtId="0" fontId="0" fillId="0" borderId="0" xfId="0" applyFill="1" applyAlignment="1"/>
    <xf numFmtId="0" fontId="12" fillId="0" borderId="4" xfId="0" applyFont="1" applyFill="1" applyBorder="1" applyAlignment="1">
      <alignment horizontal="left" vertical="center" wrapText="1" readingOrder="1"/>
    </xf>
    <xf numFmtId="0" fontId="13" fillId="0" borderId="0" xfId="0" applyFont="1" applyFill="1">
      <alignment wrapText="1"/>
    </xf>
    <xf numFmtId="166" fontId="10" fillId="0" borderId="4" xfId="0" applyNumberFormat="1" applyFont="1" applyFill="1" applyBorder="1" applyAlignment="1">
      <alignment horizontal="right" vertical="center" wrapText="1" readingOrder="1"/>
    </xf>
    <xf numFmtId="168" fontId="10" fillId="0" borderId="4" xfId="0" applyNumberFormat="1" applyFont="1" applyFill="1" applyBorder="1" applyAlignment="1">
      <alignment horizontal="right" vertical="center" wrapText="1" readingOrder="1"/>
    </xf>
    <xf numFmtId="165" fontId="10" fillId="0" borderId="4" xfId="0" applyNumberFormat="1" applyFont="1" applyFill="1" applyBorder="1" applyAlignment="1">
      <alignment horizontal="right" vertical="center" wrapText="1" readingOrder="1"/>
    </xf>
    <xf numFmtId="164" fontId="10" fillId="0" borderId="4" xfId="0" applyNumberFormat="1" applyFont="1" applyFill="1" applyBorder="1" applyAlignment="1">
      <alignment horizontal="right" vertical="center" wrapText="1" readingOrder="1"/>
    </xf>
    <xf numFmtId="165" fontId="11" fillId="0" borderId="4" xfId="0" applyNumberFormat="1" applyFont="1" applyFill="1" applyBorder="1" applyAlignment="1">
      <alignment horizontal="right" vertical="center" wrapText="1" readingOrder="1"/>
    </xf>
    <xf numFmtId="164" fontId="11" fillId="0" borderId="4" xfId="0" applyNumberFormat="1" applyFont="1" applyFill="1" applyBorder="1" applyAlignment="1">
      <alignment horizontal="right" vertical="center" wrapText="1" readingOrder="1"/>
    </xf>
    <xf numFmtId="0" fontId="19" fillId="0" borderId="13" xfId="0" applyFont="1" applyFill="1" applyBorder="1" applyAlignment="1">
      <alignment horizontal="left" vertical="top" readingOrder="1"/>
    </xf>
    <xf numFmtId="0" fontId="16" fillId="0" borderId="13" xfId="5" applyFont="1" applyFill="1" applyBorder="1" applyAlignment="1">
      <alignment horizontal="center" vertical="center"/>
    </xf>
    <xf numFmtId="0" fontId="16" fillId="0" borderId="13" xfId="5" applyFont="1" applyFill="1" applyBorder="1" applyAlignment="1">
      <alignment horizontal="center" vertical="center" wrapText="1"/>
    </xf>
    <xf numFmtId="0" fontId="16" fillId="0" borderId="13" xfId="5" applyFont="1" applyFill="1" applyBorder="1" applyAlignment="1">
      <alignment horizontal="center" vertical="center"/>
    </xf>
    <xf numFmtId="0" fontId="8" fillId="0" borderId="0" xfId="4" applyFill="1" applyAlignment="1">
      <alignment vertical="center" wrapText="1"/>
    </xf>
    <xf numFmtId="0" fontId="17" fillId="0" borderId="13" xfId="5" applyFont="1" applyFill="1" applyBorder="1" applyAlignment="1">
      <alignment vertical="center"/>
    </xf>
    <xf numFmtId="0" fontId="17" fillId="0" borderId="13" xfId="5" applyFont="1" applyFill="1" applyBorder="1" applyAlignment="1">
      <alignment wrapText="1"/>
    </xf>
    <xf numFmtId="43" fontId="17" fillId="0" borderId="13" xfId="6" applyFont="1" applyFill="1" applyBorder="1" applyAlignment="1">
      <alignment horizontal="center"/>
    </xf>
    <xf numFmtId="0" fontId="17" fillId="0" borderId="13" xfId="5" applyFont="1" applyFill="1" applyBorder="1"/>
    <xf numFmtId="0" fontId="17" fillId="0" borderId="13" xfId="5" applyFont="1" applyFill="1" applyBorder="1" applyAlignment="1">
      <alignment horizontal="center"/>
    </xf>
    <xf numFmtId="0" fontId="16" fillId="0" borderId="13" xfId="5" applyFont="1" applyFill="1" applyBorder="1" applyAlignment="1">
      <alignment horizontal="center"/>
    </xf>
    <xf numFmtId="0" fontId="16" fillId="0" borderId="13" xfId="5" applyFont="1" applyFill="1" applyBorder="1" applyAlignment="1">
      <alignment horizontal="center" vertical="center" wrapText="1"/>
    </xf>
    <xf numFmtId="4" fontId="17" fillId="0" borderId="13" xfId="5" applyNumberFormat="1" applyFont="1" applyFill="1" applyBorder="1"/>
    <xf numFmtId="2" fontId="17" fillId="0" borderId="13" xfId="5" applyNumberFormat="1" applyFont="1" applyFill="1" applyBorder="1"/>
    <xf numFmtId="4" fontId="8" fillId="0" borderId="13" xfId="4" applyNumberFormat="1" applyFill="1" applyBorder="1">
      <alignment wrapText="1"/>
    </xf>
    <xf numFmtId="0" fontId="19" fillId="0" borderId="0" xfId="0" applyFont="1" applyFill="1" applyAlignment="1"/>
    <xf numFmtId="0" fontId="6" fillId="0" borderId="0" xfId="2" applyFill="1" applyAlignment="1"/>
    <xf numFmtId="0" fontId="15" fillId="0" borderId="0" xfId="0" applyFont="1" applyFill="1">
      <alignment wrapText="1"/>
    </xf>
    <xf numFmtId="0" fontId="2" fillId="0" borderId="1" xfId="0" applyFont="1" applyFill="1" applyBorder="1" applyAlignment="1">
      <alignment horizontal="left" vertical="center" wrapText="1" readingOrder="1"/>
    </xf>
    <xf numFmtId="0" fontId="2" fillId="0" borderId="3" xfId="0" applyFont="1" applyFill="1" applyBorder="1" applyAlignment="1">
      <alignment horizontal="left" vertical="center" wrapText="1" readingOrder="1"/>
    </xf>
    <xf numFmtId="0" fontId="10" fillId="0" borderId="5" xfId="0" applyFont="1" applyFill="1" applyBorder="1" applyAlignment="1">
      <alignment horizontal="left" vertical="center" wrapText="1" readingOrder="1"/>
    </xf>
    <xf numFmtId="0" fontId="11" fillId="0" borderId="5" xfId="0" applyFont="1" applyFill="1" applyBorder="1" applyAlignment="1">
      <alignment horizontal="left" vertical="center" wrapText="1" readingOrder="1"/>
    </xf>
    <xf numFmtId="0" fontId="10" fillId="0" borderId="0" xfId="0" applyFont="1" applyFill="1" applyAlignment="1">
      <alignment horizontal="left" vertical="center" wrapText="1" readingOrder="1"/>
    </xf>
    <xf numFmtId="0" fontId="10" fillId="0" borderId="0" xfId="0" applyFont="1" applyFill="1" applyAlignment="1">
      <alignment horizontal="right" vertical="center" wrapText="1" readingOrder="1"/>
    </xf>
    <xf numFmtId="0" fontId="14" fillId="0" borderId="10" xfId="0" applyFont="1" applyFill="1" applyBorder="1" applyAlignment="1">
      <alignment horizontal="left" vertical="center" readingOrder="1"/>
    </xf>
    <xf numFmtId="0" fontId="14" fillId="0" borderId="11" xfId="0" applyFont="1" applyFill="1" applyBorder="1" applyAlignment="1">
      <alignment horizontal="left" vertical="center" readingOrder="1"/>
    </xf>
    <xf numFmtId="0" fontId="14" fillId="0" borderId="12" xfId="0" applyFont="1" applyFill="1" applyBorder="1" applyAlignment="1">
      <alignment horizontal="left" vertical="center" readingOrder="1"/>
    </xf>
    <xf numFmtId="0" fontId="1" fillId="0" borderId="0" xfId="10" applyFill="1" applyAlignment="1">
      <alignment wrapText="1"/>
    </xf>
    <xf numFmtId="0" fontId="26" fillId="0" borderId="13" xfId="10" applyFont="1" applyFill="1" applyBorder="1" applyAlignment="1">
      <alignment horizontal="center" vertical="center"/>
    </xf>
    <xf numFmtId="0" fontId="26" fillId="0" borderId="10" xfId="10" applyFont="1" applyFill="1" applyBorder="1" applyAlignment="1">
      <alignment horizontal="center" vertical="center" wrapText="1"/>
    </xf>
    <xf numFmtId="0" fontId="26" fillId="0" borderId="12" xfId="10" applyFont="1" applyFill="1" applyBorder="1" applyAlignment="1">
      <alignment horizontal="center" vertical="center" wrapText="1"/>
    </xf>
    <xf numFmtId="0" fontId="26" fillId="0" borderId="13" xfId="10" applyFont="1" applyFill="1" applyBorder="1" applyAlignment="1">
      <alignment horizontal="center" vertical="center"/>
    </xf>
    <xf numFmtId="0" fontId="26" fillId="0" borderId="0" xfId="10" applyFont="1" applyFill="1" applyAlignment="1">
      <alignment horizontal="center" vertical="center"/>
    </xf>
    <xf numFmtId="0" fontId="27" fillId="0" borderId="13" xfId="10" applyFont="1" applyFill="1" applyBorder="1" applyAlignment="1">
      <alignment vertical="center"/>
    </xf>
    <xf numFmtId="0" fontId="27" fillId="0" borderId="13" xfId="10" applyFont="1" applyFill="1" applyBorder="1" applyAlignment="1">
      <alignment vertical="center" wrapText="1"/>
    </xf>
    <xf numFmtId="0" fontId="27" fillId="0" borderId="0" xfId="10" applyFont="1" applyFill="1" applyAlignment="1">
      <alignment horizontal="center" vertical="center"/>
    </xf>
    <xf numFmtId="0" fontId="26" fillId="0" borderId="10" xfId="10" applyFont="1" applyFill="1" applyBorder="1" applyAlignment="1">
      <alignment horizontal="center" vertical="center"/>
    </xf>
    <xf numFmtId="0" fontId="26" fillId="0" borderId="11" xfId="10" applyFont="1" applyFill="1" applyBorder="1" applyAlignment="1">
      <alignment horizontal="center" vertical="center"/>
    </xf>
    <xf numFmtId="0" fontId="26" fillId="0" borderId="12" xfId="10" applyFont="1" applyFill="1" applyBorder="1" applyAlignment="1">
      <alignment horizontal="center" vertical="center"/>
    </xf>
    <xf numFmtId="0" fontId="28" fillId="0" borderId="0" xfId="10" applyFont="1" applyFill="1" applyAlignment="1">
      <alignment wrapText="1"/>
    </xf>
    <xf numFmtId="0" fontId="26" fillId="0" borderId="13" xfId="10" applyFont="1" applyFill="1" applyBorder="1" applyAlignment="1">
      <alignment horizontal="center" vertical="center" wrapText="1"/>
    </xf>
    <xf numFmtId="0" fontId="29" fillId="0" borderId="0" xfId="10" applyFont="1" applyFill="1" applyAlignment="1">
      <alignment horizontal="center" vertical="center"/>
    </xf>
    <xf numFmtId="0" fontId="27" fillId="0" borderId="13" xfId="10" applyFont="1" applyFill="1" applyBorder="1" applyAlignment="1">
      <alignment horizontal="left" vertical="center"/>
    </xf>
    <xf numFmtId="4" fontId="27" fillId="0" borderId="13" xfId="10" applyNumberFormat="1" applyFont="1" applyFill="1" applyBorder="1" applyAlignment="1">
      <alignment horizontal="right" vertical="center"/>
    </xf>
    <xf numFmtId="10" fontId="27" fillId="0" borderId="13" xfId="7" applyNumberFormat="1" applyFont="1" applyFill="1" applyBorder="1" applyAlignment="1">
      <alignment vertical="center"/>
    </xf>
    <xf numFmtId="43" fontId="28" fillId="0" borderId="0" xfId="6" applyFont="1" applyFill="1" applyAlignment="1">
      <alignment vertical="center"/>
    </xf>
    <xf numFmtId="0" fontId="27" fillId="0" borderId="10" xfId="10" applyFont="1" applyFill="1" applyBorder="1" applyAlignment="1">
      <alignment horizontal="left" vertical="center" wrapText="1"/>
    </xf>
    <xf numFmtId="0" fontId="27" fillId="0" borderId="11" xfId="10" applyFont="1" applyFill="1" applyBorder="1" applyAlignment="1">
      <alignment horizontal="left" vertical="center" wrapText="1"/>
    </xf>
    <xf numFmtId="0" fontId="27" fillId="0" borderId="12" xfId="10" applyFont="1" applyFill="1" applyBorder="1" applyAlignment="1">
      <alignment horizontal="left" vertical="center" wrapText="1"/>
    </xf>
    <xf numFmtId="43" fontId="27" fillId="0" borderId="0" xfId="6" applyFont="1" applyFill="1" applyAlignment="1">
      <alignment horizontal="center" vertical="center"/>
    </xf>
    <xf numFmtId="0" fontId="12" fillId="0" borderId="13" xfId="0" applyFont="1" applyFill="1" applyBorder="1" applyAlignment="1">
      <alignment horizontal="left" vertical="center" wrapText="1" readingOrder="1"/>
    </xf>
    <xf numFmtId="0" fontId="20" fillId="0" borderId="13" xfId="0" applyFont="1" applyFill="1" applyBorder="1">
      <alignment wrapText="1"/>
    </xf>
    <xf numFmtId="0" fontId="12" fillId="0" borderId="13" xfId="0" applyFont="1" applyFill="1" applyBorder="1" applyAlignment="1">
      <alignment horizontal="right" vertical="center" wrapText="1" readingOrder="1"/>
    </xf>
    <xf numFmtId="0" fontId="0" fillId="0" borderId="13" xfId="0" applyFill="1" applyBorder="1">
      <alignment wrapText="1"/>
    </xf>
    <xf numFmtId="167" fontId="10" fillId="0" borderId="4" xfId="0" applyNumberFormat="1" applyFont="1" applyFill="1" applyBorder="1" applyAlignment="1">
      <alignment horizontal="right" vertical="center" wrapText="1" readingOrder="1"/>
    </xf>
    <xf numFmtId="0" fontId="10" fillId="0" borderId="0" xfId="0" applyFont="1" applyFill="1" applyAlignment="1">
      <alignment horizontal="justify" vertical="top" wrapText="1" readingOrder="1"/>
    </xf>
    <xf numFmtId="10" fontId="0" fillId="0" borderId="0" xfId="1" applyNumberFormat="1" applyFont="1" applyFill="1" applyAlignment="1">
      <alignment wrapText="1"/>
    </xf>
    <xf numFmtId="0" fontId="10" fillId="0" borderId="0" xfId="0" quotePrefix="1" applyFont="1" applyFill="1" applyAlignment="1">
      <alignment horizontal="left" vertical="center" wrapText="1" readingOrder="1"/>
    </xf>
    <xf numFmtId="0" fontId="19" fillId="0" borderId="0" xfId="9" applyFont="1" applyFill="1"/>
    <xf numFmtId="0" fontId="0" fillId="0" borderId="0" xfId="0" applyFill="1" applyAlignment="1">
      <alignment horizontal="center" vertical="center"/>
    </xf>
    <xf numFmtId="0" fontId="21" fillId="0" borderId="7" xfId="0" applyFont="1" applyFill="1" applyBorder="1" applyAlignment="1">
      <alignment horizontal="center" vertical="center" wrapText="1"/>
    </xf>
    <xf numFmtId="0" fontId="22" fillId="0" borderId="7" xfId="0" applyFont="1" applyFill="1" applyBorder="1" applyAlignment="1">
      <alignment horizontal="center" vertical="center" wrapText="1"/>
    </xf>
    <xf numFmtId="10" fontId="0" fillId="0" borderId="0" xfId="1" applyNumberFormat="1" applyFont="1" applyFill="1" applyAlignment="1">
      <alignment horizontal="center" vertical="center" wrapText="1"/>
    </xf>
    <xf numFmtId="0" fontId="0" fillId="0" borderId="0" xfId="0" applyFill="1" applyAlignment="1">
      <alignment vertical="center"/>
    </xf>
    <xf numFmtId="0" fontId="23" fillId="0" borderId="7" xfId="0" applyFont="1" applyFill="1" applyBorder="1" applyAlignment="1">
      <alignment vertical="center"/>
    </xf>
    <xf numFmtId="0" fontId="24" fillId="0" borderId="7" xfId="0" applyFont="1" applyFill="1" applyBorder="1" applyAlignment="1">
      <alignment vertical="center" wrapText="1"/>
    </xf>
    <xf numFmtId="0" fontId="24" fillId="0" borderId="7" xfId="0" applyFont="1" applyFill="1" applyBorder="1" applyAlignment="1">
      <alignment vertical="center"/>
    </xf>
    <xf numFmtId="43" fontId="23" fillId="0" borderId="7" xfId="6" applyFont="1" applyFill="1" applyBorder="1" applyAlignment="1">
      <alignment vertical="center"/>
    </xf>
    <xf numFmtId="175" fontId="23" fillId="0" borderId="7" xfId="0" applyNumberFormat="1" applyFont="1" applyFill="1" applyBorder="1" applyAlignment="1">
      <alignment vertical="center"/>
    </xf>
    <xf numFmtId="164" fontId="13" fillId="0" borderId="4" xfId="0" applyNumberFormat="1" applyFont="1" applyFill="1" applyBorder="1" applyAlignment="1">
      <alignment horizontal="right" vertical="center" wrapText="1" readingOrder="1"/>
    </xf>
    <xf numFmtId="10" fontId="0" fillId="0" borderId="0" xfId="1" applyNumberFormat="1" applyFont="1" applyFill="1" applyAlignment="1">
      <alignment vertical="center" wrapText="1"/>
    </xf>
    <xf numFmtId="10" fontId="25" fillId="0" borderId="0" xfId="1" applyNumberFormat="1" applyFont="1" applyFill="1" applyAlignment="1"/>
    <xf numFmtId="0" fontId="25" fillId="0" borderId="0" xfId="0" applyFont="1" applyFill="1" applyAlignment="1"/>
    <xf numFmtId="0" fontId="14" fillId="0" borderId="0" xfId="0" applyFont="1" applyFill="1" applyAlignment="1">
      <alignment vertical="center" readingOrder="1"/>
    </xf>
    <xf numFmtId="0" fontId="16" fillId="0" borderId="15" xfId="5" applyFont="1" applyFill="1" applyBorder="1" applyAlignment="1">
      <alignment horizontal="center" vertical="center"/>
    </xf>
    <xf numFmtId="0" fontId="16" fillId="0" borderId="10" xfId="5" applyFont="1" applyFill="1" applyBorder="1" applyAlignment="1">
      <alignment horizontal="center" vertical="center"/>
    </xf>
    <xf numFmtId="0" fontId="16" fillId="0" borderId="11" xfId="5" applyFont="1" applyFill="1" applyBorder="1" applyAlignment="1">
      <alignment horizontal="center" vertical="center"/>
    </xf>
    <xf numFmtId="0" fontId="16" fillId="0" borderId="12" xfId="5" applyFont="1" applyFill="1" applyBorder="1" applyAlignment="1">
      <alignment horizontal="center" vertical="center"/>
    </xf>
    <xf numFmtId="0" fontId="16" fillId="0" borderId="10" xfId="5" applyFont="1" applyFill="1" applyBorder="1" applyAlignment="1">
      <alignment horizontal="center" vertical="center" wrapText="1"/>
    </xf>
    <xf numFmtId="0" fontId="16" fillId="0" borderId="11" xfId="5" applyFont="1" applyFill="1" applyBorder="1" applyAlignment="1">
      <alignment horizontal="center" vertical="center" wrapText="1"/>
    </xf>
    <xf numFmtId="0" fontId="16" fillId="0" borderId="12" xfId="5" applyFont="1" applyFill="1" applyBorder="1" applyAlignment="1">
      <alignment horizontal="center" vertical="center" wrapText="1"/>
    </xf>
    <xf numFmtId="0" fontId="16" fillId="0" borderId="16" xfId="5" applyFont="1" applyFill="1" applyBorder="1" applyAlignment="1">
      <alignment horizontal="center" vertical="center"/>
    </xf>
    <xf numFmtId="0" fontId="16" fillId="0" borderId="15" xfId="5" applyFont="1" applyFill="1" applyBorder="1" applyAlignment="1">
      <alignment horizontal="center" vertical="center" wrapText="1"/>
    </xf>
    <xf numFmtId="0" fontId="16" fillId="0" borderId="8" xfId="5" applyFont="1" applyFill="1" applyBorder="1" applyAlignment="1">
      <alignment horizontal="center" vertical="center"/>
    </xf>
    <xf numFmtId="0" fontId="16" fillId="0" borderId="8" xfId="5" applyFont="1" applyFill="1" applyBorder="1" applyAlignment="1">
      <alignment horizontal="center" vertical="center" wrapText="1"/>
    </xf>
    <xf numFmtId="4" fontId="13" fillId="0" borderId="13" xfId="0" applyNumberFormat="1" applyFont="1" applyFill="1" applyBorder="1" applyAlignment="1">
      <alignment vertical="center"/>
    </xf>
    <xf numFmtId="174" fontId="17" fillId="0" borderId="13" xfId="5" applyNumberFormat="1" applyFont="1" applyFill="1" applyBorder="1"/>
    <xf numFmtId="0" fontId="17" fillId="0" borderId="0" xfId="5" applyFont="1" applyFill="1"/>
    <xf numFmtId="0" fontId="17" fillId="0" borderId="0" xfId="5" applyFont="1" applyFill="1" applyAlignment="1">
      <alignment wrapText="1"/>
    </xf>
    <xf numFmtId="4" fontId="13" fillId="0" borderId="0" xfId="0" applyNumberFormat="1" applyFont="1" applyFill="1" applyAlignment="1">
      <alignment vertical="center"/>
    </xf>
    <xf numFmtId="174" fontId="17" fillId="0" borderId="0" xfId="5" applyNumberFormat="1" applyFont="1" applyFill="1"/>
    <xf numFmtId="0" fontId="17" fillId="0" borderId="0" xfId="5" applyFont="1" applyFill="1" applyAlignment="1">
      <alignment horizontal="left" vertical="center" wrapText="1"/>
    </xf>
    <xf numFmtId="0" fontId="17" fillId="0" borderId="0" xfId="5" applyFont="1" applyFill="1" applyAlignment="1">
      <alignment vertical="center"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1" fillId="0" borderId="13" xfId="0" applyFont="1" applyFill="1" applyBorder="1" applyAlignment="1">
      <alignment horizontal="center" vertical="center" wrapText="1" readingOrder="1"/>
    </xf>
    <xf numFmtId="0" fontId="10" fillId="0" borderId="13" xfId="0" applyFont="1" applyFill="1" applyBorder="1" applyAlignment="1">
      <alignment horizontal="left" vertical="center" wrapText="1" readingOrder="1"/>
    </xf>
    <xf numFmtId="0" fontId="10" fillId="0" borderId="10" xfId="0" applyFont="1" applyFill="1" applyBorder="1" applyAlignment="1">
      <alignment horizontal="left" vertical="center" wrapText="1" readingOrder="1"/>
    </xf>
    <xf numFmtId="0" fontId="10" fillId="0" borderId="11" xfId="0" applyFont="1" applyFill="1" applyBorder="1" applyAlignment="1">
      <alignment horizontal="left" vertical="center" wrapText="1" readingOrder="1"/>
    </xf>
    <xf numFmtId="0" fontId="10" fillId="0" borderId="12" xfId="0" applyFont="1" applyFill="1" applyBorder="1" applyAlignment="1">
      <alignment horizontal="left" vertical="center" wrapText="1" readingOrder="1"/>
    </xf>
    <xf numFmtId="0" fontId="19" fillId="0" borderId="0" xfId="0" applyFont="1" applyFill="1" applyAlignment="1">
      <alignment horizontal="left" vertical="top" readingOrder="1"/>
    </xf>
    <xf numFmtId="0" fontId="19" fillId="0" borderId="0" xfId="0" applyFont="1" applyFill="1" applyAlignment="1">
      <alignment horizontal="left" vertical="top" readingOrder="1"/>
    </xf>
    <xf numFmtId="0" fontId="16" fillId="0" borderId="13" xfId="5" applyFont="1" applyFill="1" applyBorder="1" applyAlignment="1">
      <alignment horizontal="center"/>
    </xf>
    <xf numFmtId="0" fontId="16" fillId="0" borderId="10" xfId="5" applyFont="1" applyFill="1" applyBorder="1" applyAlignment="1">
      <alignment horizontal="center" wrapText="1"/>
    </xf>
    <xf numFmtId="0" fontId="16" fillId="0" borderId="11" xfId="5" applyFont="1" applyFill="1" applyBorder="1" applyAlignment="1">
      <alignment horizontal="center" wrapText="1"/>
    </xf>
    <xf numFmtId="0" fontId="16" fillId="0" borderId="12" xfId="5" applyFont="1" applyFill="1" applyBorder="1" applyAlignment="1">
      <alignment horizontal="center" wrapText="1"/>
    </xf>
    <xf numFmtId="0" fontId="16" fillId="0" borderId="10" xfId="5" applyFont="1" applyFill="1" applyBorder="1" applyAlignment="1">
      <alignment horizontal="center"/>
    </xf>
    <xf numFmtId="0" fontId="16" fillId="0" borderId="12" xfId="5" applyFont="1" applyFill="1" applyBorder="1" applyAlignment="1">
      <alignment horizontal="center"/>
    </xf>
    <xf numFmtId="43" fontId="17" fillId="0" borderId="10" xfId="6" applyFont="1" applyFill="1" applyBorder="1" applyAlignment="1">
      <alignment horizontal="center"/>
    </xf>
    <xf numFmtId="43" fontId="17" fillId="0" borderId="11" xfId="6" applyFont="1" applyFill="1" applyBorder="1" applyAlignment="1">
      <alignment horizontal="center"/>
    </xf>
    <xf numFmtId="43" fontId="17" fillId="0" borderId="12" xfId="6" applyFont="1" applyFill="1" applyBorder="1" applyAlignment="1">
      <alignment horizontal="center"/>
    </xf>
    <xf numFmtId="0" fontId="17" fillId="0" borderId="0" xfId="5" applyFont="1" applyFill="1" applyAlignment="1">
      <alignment horizontal="center"/>
    </xf>
    <xf numFmtId="0" fontId="16" fillId="0" borderId="0" xfId="5" applyFont="1" applyFill="1" applyAlignment="1">
      <alignment horizontal="center"/>
    </xf>
    <xf numFmtId="43" fontId="17" fillId="0" borderId="13" xfId="6" applyFont="1" applyFill="1" applyBorder="1"/>
    <xf numFmtId="4" fontId="17" fillId="0" borderId="0" xfId="5" applyNumberFormat="1" applyFont="1" applyFill="1"/>
    <xf numFmtId="0" fontId="2" fillId="0" borderId="5" xfId="0" applyFont="1" applyFill="1" applyBorder="1" applyAlignment="1">
      <alignment horizontal="left" vertical="center" wrapText="1" readingOrder="1"/>
    </xf>
    <xf numFmtId="0" fontId="3" fillId="0" borderId="5" xfId="0" applyFont="1" applyFill="1" applyBorder="1" applyAlignment="1">
      <alignment horizontal="left" vertical="center" wrapText="1" readingOrder="1"/>
    </xf>
    <xf numFmtId="0" fontId="16" fillId="0" borderId="17" xfId="5" applyFont="1" applyFill="1" applyBorder="1" applyAlignment="1">
      <alignment horizontal="center" vertical="center" wrapText="1"/>
    </xf>
    <xf numFmtId="0" fontId="16" fillId="0" borderId="18" xfId="5" applyFont="1" applyFill="1" applyBorder="1" applyAlignment="1">
      <alignment horizontal="center" vertical="center" wrapText="1"/>
    </xf>
    <xf numFmtId="0" fontId="17" fillId="0" borderId="0" xfId="5" applyFont="1" applyFill="1" applyAlignment="1">
      <alignment horizontal="justify" vertical="center" wrapText="1"/>
    </xf>
    <xf numFmtId="0" fontId="11" fillId="0" borderId="0" xfId="0" applyFont="1" applyFill="1" applyAlignment="1">
      <alignment horizontal="left" vertical="center" wrapText="1" readingOrder="1"/>
    </xf>
    <xf numFmtId="0" fontId="16" fillId="0" borderId="13" xfId="5" applyFont="1" applyFill="1" applyBorder="1" applyAlignment="1">
      <alignment horizontal="center" wrapText="1"/>
    </xf>
    <xf numFmtId="0" fontId="11" fillId="0" borderId="10" xfId="0" applyFont="1" applyFill="1" applyBorder="1" applyAlignment="1">
      <alignment horizontal="center" vertical="center" wrapText="1" readingOrder="1"/>
    </xf>
    <xf numFmtId="0" fontId="11" fillId="0" borderId="12" xfId="0" applyFont="1" applyFill="1" applyBorder="1" applyAlignment="1">
      <alignment horizontal="center" vertical="center" wrapText="1" readingOrder="1"/>
    </xf>
    <xf numFmtId="0" fontId="10" fillId="0" borderId="14" xfId="0" applyFont="1" applyFill="1" applyBorder="1" applyAlignment="1">
      <alignment horizontal="left" vertical="center" wrapText="1" readingOrder="1"/>
    </xf>
    <xf numFmtId="0" fontId="9" fillId="0" borderId="13" xfId="0" applyFont="1" applyFill="1" applyBorder="1" applyAlignment="1">
      <alignment horizontal="center" vertical="center" wrapText="1" readingOrder="1"/>
    </xf>
    <xf numFmtId="0" fontId="9" fillId="0" borderId="13" xfId="0" applyFont="1" applyFill="1" applyBorder="1" applyAlignment="1">
      <alignment horizontal="center" vertical="center" wrapText="1" readingOrder="1"/>
    </xf>
    <xf numFmtId="43" fontId="9" fillId="0" borderId="13" xfId="3" applyFont="1" applyFill="1" applyBorder="1" applyAlignment="1">
      <alignment horizontal="center" vertical="center" wrapText="1" readingOrder="1"/>
    </xf>
  </cellXfs>
  <cellStyles count="12">
    <cellStyle name="Comma 2" xfId="6" xr:uid="{756B9D3E-85EB-4496-A485-184B58014519}"/>
    <cellStyle name="Comma 2 2" xfId="8" xr:uid="{83E688A2-845F-4668-8F67-AF6FDD06D458}"/>
    <cellStyle name="Comma 3" xfId="3" xr:uid="{14A0E230-F455-4A6E-9938-17904AE35B0C}"/>
    <cellStyle name="Hyperlink 2" xfId="2" xr:uid="{69163D72-5B63-4053-AFD4-0831E959A5BD}"/>
    <cellStyle name="Normal" xfId="0" builtinId="0"/>
    <cellStyle name="Normal 2 2 2 2" xfId="5" xr:uid="{5B538B1E-A358-4044-A8E2-32B6C1F6E9D5}"/>
    <cellStyle name="Normal 2 2 3" xfId="10" xr:uid="{3AA9BA9E-4ED2-440C-8884-8E95CB06729D}"/>
    <cellStyle name="Normal 2 3" xfId="11" xr:uid="{3B93D5DD-EDE0-4E21-8768-320FD3CCBDAE}"/>
    <cellStyle name="Normal 3" xfId="4" xr:uid="{42B6F992-868A-4669-AF69-9A2EAA571AA3}"/>
    <cellStyle name="Normal 4" xfId="9" xr:uid="{03396B5A-7DF2-41A9-A9DA-C23FEEFB4AF9}"/>
    <cellStyle name="Percent" xfId="1" builtinId="5"/>
    <cellStyle name="Percent 2" xfId="7" xr:uid="{95C37B87-0D43-4155-9547-163EF1C15C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138</xdr:row>
      <xdr:rowOff>0</xdr:rowOff>
    </xdr:from>
    <xdr:to>
      <xdr:col>2</xdr:col>
      <xdr:colOff>2247450</xdr:colOff>
      <xdr:row>139</xdr:row>
      <xdr:rowOff>27375</xdr:rowOff>
    </xdr:to>
    <xdr:pic>
      <xdr:nvPicPr>
        <xdr:cNvPr id="2" name="Picture 1">
          <a:extLst>
            <a:ext uri="{FF2B5EF4-FFF2-40B4-BE49-F238E27FC236}">
              <a16:creationId xmlns:a16="http://schemas.microsoft.com/office/drawing/2014/main" id="{88C28DD4-4FD8-4D4C-8FF5-BEF459144DF7}"/>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298275"/>
          <a:ext cx="37143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371475</xdr:colOff>
      <xdr:row>143</xdr:row>
      <xdr:rowOff>66675</xdr:rowOff>
    </xdr:from>
    <xdr:to>
      <xdr:col>2</xdr:col>
      <xdr:colOff>2228400</xdr:colOff>
      <xdr:row>143</xdr:row>
      <xdr:rowOff>2046675</xdr:rowOff>
    </xdr:to>
    <xdr:pic>
      <xdr:nvPicPr>
        <xdr:cNvPr id="3" name="Picture 2">
          <a:extLst>
            <a:ext uri="{FF2B5EF4-FFF2-40B4-BE49-F238E27FC236}">
              <a16:creationId xmlns:a16="http://schemas.microsoft.com/office/drawing/2014/main" id="{92502929-9972-4E7A-AAC3-EE258D389A3C}"/>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26965275"/>
          <a:ext cx="37143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361949</xdr:colOff>
      <xdr:row>115</xdr:row>
      <xdr:rowOff>95249</xdr:rowOff>
    </xdr:from>
    <xdr:to>
      <xdr:col>2</xdr:col>
      <xdr:colOff>2465549</xdr:colOff>
      <xdr:row>127</xdr:row>
      <xdr:rowOff>132149</xdr:rowOff>
    </xdr:to>
    <xdr:pic>
      <xdr:nvPicPr>
        <xdr:cNvPr id="2" name="Picture 1">
          <a:extLst>
            <a:ext uri="{FF2B5EF4-FFF2-40B4-BE49-F238E27FC236}">
              <a16:creationId xmlns:a16="http://schemas.microsoft.com/office/drawing/2014/main" id="{7E5F9B09-91E0-4CF1-A643-E2CD19839055}"/>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9" y="21135974"/>
          <a:ext cx="396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19048</xdr:colOff>
      <xdr:row>109</xdr:row>
      <xdr:rowOff>95249</xdr:rowOff>
    </xdr:from>
    <xdr:to>
      <xdr:col>2</xdr:col>
      <xdr:colOff>2693173</xdr:colOff>
      <xdr:row>110</xdr:row>
      <xdr:rowOff>1913324</xdr:rowOff>
    </xdr:to>
    <xdr:pic>
      <xdr:nvPicPr>
        <xdr:cNvPr id="4" name="Picture 3">
          <a:extLst>
            <a:ext uri="{FF2B5EF4-FFF2-40B4-BE49-F238E27FC236}">
              <a16:creationId xmlns:a16="http://schemas.microsoft.com/office/drawing/2014/main" id="{0BC34E38-5576-4EED-AE64-A03DBAD66090}"/>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3" y="18859499"/>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138</xdr:row>
      <xdr:rowOff>0</xdr:rowOff>
    </xdr:from>
    <xdr:to>
      <xdr:col>2</xdr:col>
      <xdr:colOff>2314126</xdr:colOff>
      <xdr:row>150</xdr:row>
      <xdr:rowOff>36900</xdr:rowOff>
    </xdr:to>
    <xdr:pic>
      <xdr:nvPicPr>
        <xdr:cNvPr id="2" name="Picture 1">
          <a:extLst>
            <a:ext uri="{FF2B5EF4-FFF2-40B4-BE49-F238E27FC236}">
              <a16:creationId xmlns:a16="http://schemas.microsoft.com/office/drawing/2014/main" id="{04DAC2BC-2DAE-4B77-B111-5EE0FB620EBB}"/>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6" y="26184225"/>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132</xdr:row>
      <xdr:rowOff>66674</xdr:rowOff>
    </xdr:from>
    <xdr:to>
      <xdr:col>2</xdr:col>
      <xdr:colOff>2314125</xdr:colOff>
      <xdr:row>133</xdr:row>
      <xdr:rowOff>1979999</xdr:rowOff>
    </xdr:to>
    <xdr:pic>
      <xdr:nvPicPr>
        <xdr:cNvPr id="3" name="Picture 2">
          <a:extLst>
            <a:ext uri="{FF2B5EF4-FFF2-40B4-BE49-F238E27FC236}">
              <a16:creationId xmlns:a16="http://schemas.microsoft.com/office/drawing/2014/main" id="{3B66BF7D-94B5-4CF4-8223-4D536CF92AA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23402924"/>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390524</xdr:colOff>
      <xdr:row>153</xdr:row>
      <xdr:rowOff>0</xdr:rowOff>
    </xdr:from>
    <xdr:to>
      <xdr:col>2</xdr:col>
      <xdr:colOff>2314124</xdr:colOff>
      <xdr:row>153</xdr:row>
      <xdr:rowOff>1980000</xdr:rowOff>
    </xdr:to>
    <xdr:pic>
      <xdr:nvPicPr>
        <xdr:cNvPr id="2" name="Picture 1">
          <a:extLst>
            <a:ext uri="{FF2B5EF4-FFF2-40B4-BE49-F238E27FC236}">
              <a16:creationId xmlns:a16="http://schemas.microsoft.com/office/drawing/2014/main" id="{5E55576D-D70F-47B8-9920-8A6C5E07A72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8994100"/>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153</xdr:row>
      <xdr:rowOff>0</xdr:rowOff>
    </xdr:from>
    <xdr:to>
      <xdr:col>2</xdr:col>
      <xdr:colOff>2314124</xdr:colOff>
      <xdr:row>153</xdr:row>
      <xdr:rowOff>1980000</xdr:rowOff>
    </xdr:to>
    <xdr:pic>
      <xdr:nvPicPr>
        <xdr:cNvPr id="3" name="Picture 2">
          <a:extLst>
            <a:ext uri="{FF2B5EF4-FFF2-40B4-BE49-F238E27FC236}">
              <a16:creationId xmlns:a16="http://schemas.microsoft.com/office/drawing/2014/main" id="{858B0662-D326-458F-91AF-3FDB6CB39684}"/>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8994100"/>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147</xdr:row>
      <xdr:rowOff>0</xdr:rowOff>
    </xdr:from>
    <xdr:to>
      <xdr:col>2</xdr:col>
      <xdr:colOff>2494125</xdr:colOff>
      <xdr:row>148</xdr:row>
      <xdr:rowOff>27375</xdr:rowOff>
    </xdr:to>
    <xdr:pic>
      <xdr:nvPicPr>
        <xdr:cNvPr id="4" name="Picture 3">
          <a:extLst>
            <a:ext uri="{FF2B5EF4-FFF2-40B4-BE49-F238E27FC236}">
              <a16:creationId xmlns:a16="http://schemas.microsoft.com/office/drawing/2014/main" id="{3507C49D-7313-4404-A1E9-56DC1BE68C3C}"/>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26231850"/>
          <a:ext cx="396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177</xdr:row>
      <xdr:rowOff>200025</xdr:rowOff>
    </xdr:from>
    <xdr:to>
      <xdr:col>2</xdr:col>
      <xdr:colOff>2314125</xdr:colOff>
      <xdr:row>177</xdr:row>
      <xdr:rowOff>2180025</xdr:rowOff>
    </xdr:to>
    <xdr:pic>
      <xdr:nvPicPr>
        <xdr:cNvPr id="2" name="Picture 1">
          <a:extLst>
            <a:ext uri="{FF2B5EF4-FFF2-40B4-BE49-F238E27FC236}">
              <a16:creationId xmlns:a16="http://schemas.microsoft.com/office/drawing/2014/main" id="{5FBF514F-172D-42ED-913C-E5A3E243AEBA}"/>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35852100"/>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172</xdr:row>
      <xdr:rowOff>76200</xdr:rowOff>
    </xdr:from>
    <xdr:to>
      <xdr:col>2</xdr:col>
      <xdr:colOff>2314124</xdr:colOff>
      <xdr:row>173</xdr:row>
      <xdr:rowOff>103575</xdr:rowOff>
    </xdr:to>
    <xdr:pic>
      <xdr:nvPicPr>
        <xdr:cNvPr id="3" name="Picture 2">
          <a:extLst>
            <a:ext uri="{FF2B5EF4-FFF2-40B4-BE49-F238E27FC236}">
              <a16:creationId xmlns:a16="http://schemas.microsoft.com/office/drawing/2014/main" id="{21C6CF6B-1357-4390-913C-225574AC0198}"/>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33127950"/>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177</xdr:row>
      <xdr:rowOff>200025</xdr:rowOff>
    </xdr:from>
    <xdr:to>
      <xdr:col>2</xdr:col>
      <xdr:colOff>2314125</xdr:colOff>
      <xdr:row>177</xdr:row>
      <xdr:rowOff>2180025</xdr:rowOff>
    </xdr:to>
    <xdr:pic>
      <xdr:nvPicPr>
        <xdr:cNvPr id="4" name="Picture 3">
          <a:extLst>
            <a:ext uri="{FF2B5EF4-FFF2-40B4-BE49-F238E27FC236}">
              <a16:creationId xmlns:a16="http://schemas.microsoft.com/office/drawing/2014/main" id="{0E23D9AC-9599-4581-9638-890BE9EA58BE}"/>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35852100"/>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172</xdr:row>
      <xdr:rowOff>76200</xdr:rowOff>
    </xdr:from>
    <xdr:to>
      <xdr:col>2</xdr:col>
      <xdr:colOff>2314124</xdr:colOff>
      <xdr:row>173</xdr:row>
      <xdr:rowOff>103575</xdr:rowOff>
    </xdr:to>
    <xdr:pic>
      <xdr:nvPicPr>
        <xdr:cNvPr id="5" name="Picture 4">
          <a:extLst>
            <a:ext uri="{FF2B5EF4-FFF2-40B4-BE49-F238E27FC236}">
              <a16:creationId xmlns:a16="http://schemas.microsoft.com/office/drawing/2014/main" id="{26537CEF-3BF7-4D8C-81E1-74E520E0B4A4}"/>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33127950"/>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352425</xdr:colOff>
      <xdr:row>221</xdr:row>
      <xdr:rowOff>66675</xdr:rowOff>
    </xdr:from>
    <xdr:to>
      <xdr:col>2</xdr:col>
      <xdr:colOff>2276025</xdr:colOff>
      <xdr:row>221</xdr:row>
      <xdr:rowOff>2046675</xdr:rowOff>
    </xdr:to>
    <xdr:pic>
      <xdr:nvPicPr>
        <xdr:cNvPr id="2" name="Picture 1">
          <a:extLst>
            <a:ext uri="{FF2B5EF4-FFF2-40B4-BE49-F238E27FC236}">
              <a16:creationId xmlns:a16="http://schemas.microsoft.com/office/drawing/2014/main" id="{02E944C4-F903-423A-9E6F-FF116C7FBD96}"/>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40557450"/>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215</xdr:row>
      <xdr:rowOff>142875</xdr:rowOff>
    </xdr:from>
    <xdr:to>
      <xdr:col>2</xdr:col>
      <xdr:colOff>2333175</xdr:colOff>
      <xdr:row>217</xdr:row>
      <xdr:rowOff>8325</xdr:rowOff>
    </xdr:to>
    <xdr:pic>
      <xdr:nvPicPr>
        <xdr:cNvPr id="3" name="Picture 2">
          <a:extLst>
            <a:ext uri="{FF2B5EF4-FFF2-40B4-BE49-F238E27FC236}">
              <a16:creationId xmlns:a16="http://schemas.microsoft.com/office/drawing/2014/main" id="{F298B02A-B249-4309-A5AD-58A4AE6106E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37871400"/>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19049</xdr:colOff>
      <xdr:row>161</xdr:row>
      <xdr:rowOff>22860</xdr:rowOff>
    </xdr:from>
    <xdr:to>
      <xdr:col>2</xdr:col>
      <xdr:colOff>2333174</xdr:colOff>
      <xdr:row>162</xdr:row>
      <xdr:rowOff>50235</xdr:rowOff>
    </xdr:to>
    <xdr:pic>
      <xdr:nvPicPr>
        <xdr:cNvPr id="2" name="Picture 1">
          <a:extLst>
            <a:ext uri="{FF2B5EF4-FFF2-40B4-BE49-F238E27FC236}">
              <a16:creationId xmlns:a16="http://schemas.microsoft.com/office/drawing/2014/main" id="{FB102D93-AA94-4ADE-954C-F5C6F5ABABFC}"/>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4" y="30245685"/>
          <a:ext cx="37809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166</xdr:row>
      <xdr:rowOff>123825</xdr:rowOff>
    </xdr:from>
    <xdr:to>
      <xdr:col>2</xdr:col>
      <xdr:colOff>2323650</xdr:colOff>
      <xdr:row>167</xdr:row>
      <xdr:rowOff>8325</xdr:rowOff>
    </xdr:to>
    <xdr:pic>
      <xdr:nvPicPr>
        <xdr:cNvPr id="4" name="Picture 3">
          <a:extLst>
            <a:ext uri="{FF2B5EF4-FFF2-40B4-BE49-F238E27FC236}">
              <a16:creationId xmlns:a16="http://schemas.microsoft.com/office/drawing/2014/main" id="{6D426DB0-6DCE-49EB-8ED6-078E9D9C33A9}"/>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33613725"/>
          <a:ext cx="360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390524</xdr:colOff>
      <xdr:row>210</xdr:row>
      <xdr:rowOff>0</xdr:rowOff>
    </xdr:from>
    <xdr:to>
      <xdr:col>2</xdr:col>
      <xdr:colOff>2161724</xdr:colOff>
      <xdr:row>210</xdr:row>
      <xdr:rowOff>1980000</xdr:rowOff>
    </xdr:to>
    <xdr:pic>
      <xdr:nvPicPr>
        <xdr:cNvPr id="2" name="Picture 1">
          <a:extLst>
            <a:ext uri="{FF2B5EF4-FFF2-40B4-BE49-F238E27FC236}">
              <a16:creationId xmlns:a16="http://schemas.microsoft.com/office/drawing/2014/main" id="{80AF712B-F80C-4FE2-814E-C52002AF396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39328725"/>
          <a:ext cx="36285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204</xdr:row>
      <xdr:rowOff>0</xdr:rowOff>
    </xdr:from>
    <xdr:to>
      <xdr:col>2</xdr:col>
      <xdr:colOff>2161724</xdr:colOff>
      <xdr:row>205</xdr:row>
      <xdr:rowOff>27375</xdr:rowOff>
    </xdr:to>
    <xdr:pic>
      <xdr:nvPicPr>
        <xdr:cNvPr id="3" name="Picture 2">
          <a:extLst>
            <a:ext uri="{FF2B5EF4-FFF2-40B4-BE49-F238E27FC236}">
              <a16:creationId xmlns:a16="http://schemas.microsoft.com/office/drawing/2014/main" id="{DA80D4AD-DC75-4B2F-AD31-80A062623C97}"/>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36404550"/>
          <a:ext cx="36285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390524</xdr:colOff>
      <xdr:row>130</xdr:row>
      <xdr:rowOff>0</xdr:rowOff>
    </xdr:from>
    <xdr:to>
      <xdr:col>2</xdr:col>
      <xdr:colOff>2285549</xdr:colOff>
      <xdr:row>131</xdr:row>
      <xdr:rowOff>27375</xdr:rowOff>
    </xdr:to>
    <xdr:pic>
      <xdr:nvPicPr>
        <xdr:cNvPr id="2" name="Picture 1">
          <a:extLst>
            <a:ext uri="{FF2B5EF4-FFF2-40B4-BE49-F238E27FC236}">
              <a16:creationId xmlns:a16="http://schemas.microsoft.com/office/drawing/2014/main" id="{F20D7F40-0965-4BBB-8142-49A6D28E5DD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3945850"/>
          <a:ext cx="37524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135</xdr:row>
      <xdr:rowOff>38101</xdr:rowOff>
    </xdr:from>
    <xdr:to>
      <xdr:col>2</xdr:col>
      <xdr:colOff>2295075</xdr:colOff>
      <xdr:row>135</xdr:row>
      <xdr:rowOff>2018101</xdr:rowOff>
    </xdr:to>
    <xdr:pic>
      <xdr:nvPicPr>
        <xdr:cNvPr id="3" name="Picture 2">
          <a:extLst>
            <a:ext uri="{FF2B5EF4-FFF2-40B4-BE49-F238E27FC236}">
              <a16:creationId xmlns:a16="http://schemas.microsoft.com/office/drawing/2014/main" id="{FDF66FF6-93B3-4846-A822-5E29B722E45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26584276"/>
          <a:ext cx="37524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28574</xdr:colOff>
      <xdr:row>159</xdr:row>
      <xdr:rowOff>161925</xdr:rowOff>
    </xdr:from>
    <xdr:to>
      <xdr:col>2</xdr:col>
      <xdr:colOff>2456024</xdr:colOff>
      <xdr:row>160</xdr:row>
      <xdr:rowOff>46425</xdr:rowOff>
    </xdr:to>
    <xdr:pic>
      <xdr:nvPicPr>
        <xdr:cNvPr id="2" name="Picture 1">
          <a:extLst>
            <a:ext uri="{FF2B5EF4-FFF2-40B4-BE49-F238E27FC236}">
              <a16:creationId xmlns:a16="http://schemas.microsoft.com/office/drawing/2014/main" id="{3400A689-E52F-427D-8D0C-4F1AD939DB81}"/>
            </a:ext>
          </a:extLst>
        </xdr:cNvPr>
        <xdr:cNvPicPr>
          <a:picLocks/>
        </xdr:cNvPicPr>
      </xdr:nvPicPr>
      <xdr:blipFill>
        <a:blip xmlns:r="http://schemas.openxmlformats.org/officeDocument/2006/relationships" r:embed="rId1"/>
        <a:stretch>
          <a:fillRect/>
        </a:stretch>
      </xdr:blipFill>
      <xdr:spPr>
        <a:xfrm>
          <a:off x="419099" y="32861250"/>
          <a:ext cx="3894300" cy="1980000"/>
        </a:xfrm>
        <a:prstGeom prst="rect">
          <a:avLst/>
        </a:prstGeom>
        <a:noFill/>
      </xdr:spPr>
    </xdr:pic>
    <xdr:clientData/>
  </xdr:twoCellAnchor>
  <xdr:twoCellAnchor>
    <xdr:from>
      <xdr:col>1</xdr:col>
      <xdr:colOff>0</xdr:colOff>
      <xdr:row>154</xdr:row>
      <xdr:rowOff>0</xdr:rowOff>
    </xdr:from>
    <xdr:to>
      <xdr:col>2</xdr:col>
      <xdr:colOff>2427450</xdr:colOff>
      <xdr:row>155</xdr:row>
      <xdr:rowOff>27375</xdr:rowOff>
    </xdr:to>
    <xdr:pic>
      <xdr:nvPicPr>
        <xdr:cNvPr id="3" name="Picture 2">
          <a:extLst>
            <a:ext uri="{FF2B5EF4-FFF2-40B4-BE49-F238E27FC236}">
              <a16:creationId xmlns:a16="http://schemas.microsoft.com/office/drawing/2014/main" id="{279F52F0-1B78-48D4-AA78-0DDD60F828B9}"/>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30099000"/>
          <a:ext cx="38943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0A27B-1B0F-4C8E-A41F-E9CC3D5134D5}">
  <dimension ref="A1:C11"/>
  <sheetViews>
    <sheetView tabSelected="1" workbookViewId="0">
      <selection activeCell="C16" sqref="C16"/>
    </sheetView>
  </sheetViews>
  <sheetFormatPr defaultColWidth="8.85546875" defaultRowHeight="15" x14ac:dyDescent="0.25"/>
  <cols>
    <col min="1" max="1" width="6.140625" style="8" bestFit="1" customWidth="1"/>
    <col min="2" max="2" width="10.85546875" style="8" bestFit="1" customWidth="1"/>
    <col min="3" max="3" width="35" style="8" bestFit="1" customWidth="1"/>
    <col min="4" max="16384" width="8.85546875" style="8"/>
  </cols>
  <sheetData>
    <row r="1" spans="1:3" x14ac:dyDescent="0.25">
      <c r="A1" s="6" t="s">
        <v>712</v>
      </c>
      <c r="B1" s="7" t="s">
        <v>713</v>
      </c>
      <c r="C1" s="7" t="s">
        <v>714</v>
      </c>
    </row>
    <row r="2" spans="1:3" x14ac:dyDescent="0.25">
      <c r="A2" s="9">
        <v>1</v>
      </c>
      <c r="B2" s="10" t="s">
        <v>715</v>
      </c>
      <c r="C2" s="11" t="s">
        <v>1</v>
      </c>
    </row>
    <row r="3" spans="1:3" x14ac:dyDescent="0.25">
      <c r="A3" s="9">
        <v>2</v>
      </c>
      <c r="B3" s="10" t="s">
        <v>716</v>
      </c>
      <c r="C3" s="11" t="s">
        <v>115</v>
      </c>
    </row>
    <row r="4" spans="1:3" x14ac:dyDescent="0.25">
      <c r="A4" s="9">
        <v>3</v>
      </c>
      <c r="B4" s="10" t="s">
        <v>717</v>
      </c>
      <c r="C4" s="11" t="s">
        <v>136</v>
      </c>
    </row>
    <row r="5" spans="1:3" x14ac:dyDescent="0.25">
      <c r="A5" s="9">
        <v>4</v>
      </c>
      <c r="B5" s="10" t="s">
        <v>718</v>
      </c>
      <c r="C5" s="11" t="s">
        <v>213</v>
      </c>
    </row>
    <row r="6" spans="1:3" x14ac:dyDescent="0.25">
      <c r="A6" s="9">
        <v>5</v>
      </c>
      <c r="B6" s="10" t="s">
        <v>719</v>
      </c>
      <c r="C6" s="11" t="s">
        <v>246</v>
      </c>
    </row>
    <row r="7" spans="1:3" x14ac:dyDescent="0.25">
      <c r="A7" s="9">
        <v>6</v>
      </c>
      <c r="B7" s="10" t="s">
        <v>720</v>
      </c>
      <c r="C7" s="11" t="s">
        <v>426</v>
      </c>
    </row>
    <row r="8" spans="1:3" x14ac:dyDescent="0.25">
      <c r="A8" s="9">
        <v>7</v>
      </c>
      <c r="B8" s="10" t="s">
        <v>721</v>
      </c>
      <c r="C8" s="11" t="s">
        <v>446</v>
      </c>
    </row>
    <row r="9" spans="1:3" x14ac:dyDescent="0.25">
      <c r="A9" s="9">
        <v>8</v>
      </c>
      <c r="B9" s="10" t="s">
        <v>722</v>
      </c>
      <c r="C9" s="11" t="s">
        <v>511</v>
      </c>
    </row>
    <row r="10" spans="1:3" x14ac:dyDescent="0.25">
      <c r="A10" s="9">
        <v>9</v>
      </c>
      <c r="B10" s="10" t="s">
        <v>723</v>
      </c>
      <c r="C10" s="11" t="s">
        <v>514</v>
      </c>
    </row>
    <row r="11" spans="1:3" x14ac:dyDescent="0.25">
      <c r="A11" s="9">
        <v>10</v>
      </c>
      <c r="B11" s="10" t="s">
        <v>724</v>
      </c>
      <c r="C11" s="11" t="s">
        <v>573</v>
      </c>
    </row>
  </sheetData>
  <hyperlinks>
    <hyperlink ref="B3" location="SFRSTP!A1" display="SFRSTP" xr:uid="{6FF176BB-BAD2-4A96-B44E-638DC64075E7}"/>
    <hyperlink ref="B4" location="SMMF!A1" display="SMMF" xr:uid="{98818135-41D8-4EDD-A243-87F6B726B7FC}"/>
    <hyperlink ref="B5" location="SPLDF!A1" display="SPLDF" xr:uid="{D51D162D-10A6-4780-B19B-530CDAE9C76C}"/>
    <hyperlink ref="B6" location="SPMON!A1" display="SPMON" xr:uid="{81EA0686-3F49-4B9B-AE96-166250D1BD47}"/>
    <hyperlink ref="B7" location="SPSDF!A1" display="SPSDF" xr:uid="{AE530280-6703-4BEB-8C4D-57B39A0E2A52}"/>
    <hyperlink ref="B8" location="SPUSDF!A1" display="SPUSDF" xr:uid="{A9B7A853-D3AD-4B5A-9B26-54459A859F9F}"/>
    <hyperlink ref="B9" location="SUNBDS!A1" display="SUNBDS" xr:uid="{2D350E94-526F-403A-BE79-61C997B793E5}"/>
    <hyperlink ref="B10" location="SUNMIA!A1" display="SUNMIA" xr:uid="{6431C0A7-CFBF-4F33-8161-F9B83E75C939}"/>
    <hyperlink ref="B11" location="SUNONF!A1" display="SUNONF" xr:uid="{753E1B2E-43FC-4B3E-8CAE-F481B7ADB7D8}"/>
    <hyperlink ref="B2" location="SFRLTP!A1" display="SFRLTP" xr:uid="{EDC9E50C-E8C5-4675-87E2-AFAB0A02E04A}"/>
  </hyperlinks>
  <pageMargins left="0.7" right="0.7" top="0.75" bottom="0.75" header="0.3" footer="0.3"/>
  <headerFooter>
    <oddHeader>&amp;L&amp;"Calibri"&amp;10&amp;KFF0000 "Sensitivity: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40DAF-C8C5-4B48-84C4-10D7D811F896}">
  <sheetPr>
    <outlinePr summaryBelow="0" summaryRight="0"/>
  </sheetPr>
  <dimension ref="A1:R164"/>
  <sheetViews>
    <sheetView showGridLines="0" workbookViewId="0">
      <selection sqref="A1:H1"/>
    </sheetView>
  </sheetViews>
  <sheetFormatPr defaultRowHeight="12.75" x14ac:dyDescent="0.2"/>
  <cols>
    <col min="1" max="1" width="5.85546875" style="15" bestFit="1" customWidth="1"/>
    <col min="2" max="2" width="20.28515625" style="15" bestFit="1" customWidth="1"/>
    <col min="3" max="3" width="49" style="15" customWidth="1"/>
    <col min="4" max="4" width="17.7109375" style="15" bestFit="1" customWidth="1"/>
    <col min="5" max="5" width="9.42578125" style="15" bestFit="1" customWidth="1"/>
    <col min="6" max="6" width="10.140625" style="15" bestFit="1" customWidth="1"/>
    <col min="7" max="7" width="14" style="15" bestFit="1" customWidth="1"/>
    <col min="8" max="8" width="11" style="15" customWidth="1"/>
    <col min="9" max="9" width="8.140625" style="15" customWidth="1"/>
    <col min="10" max="10" width="10.140625" style="15" customWidth="1"/>
    <col min="11" max="16384" width="9.140625" style="15"/>
  </cols>
  <sheetData>
    <row r="1" spans="1:9" ht="15" x14ac:dyDescent="0.2">
      <c r="A1" s="14" t="s">
        <v>0</v>
      </c>
      <c r="B1" s="14"/>
      <c r="C1" s="14"/>
      <c r="D1" s="14"/>
      <c r="E1" s="14"/>
      <c r="F1" s="14"/>
      <c r="G1" s="14"/>
      <c r="H1" s="14"/>
      <c r="I1" s="1" t="s">
        <v>580</v>
      </c>
    </row>
    <row r="2" spans="1:9" ht="15" x14ac:dyDescent="0.2">
      <c r="A2" s="14" t="s">
        <v>514</v>
      </c>
      <c r="B2" s="14"/>
      <c r="C2" s="14"/>
      <c r="D2" s="14"/>
      <c r="E2" s="14"/>
      <c r="F2" s="14"/>
      <c r="G2" s="14"/>
      <c r="H2" s="14"/>
    </row>
    <row r="3" spans="1:9" ht="15" x14ac:dyDescent="0.2">
      <c r="A3" s="14" t="s">
        <v>732</v>
      </c>
      <c r="B3" s="14"/>
      <c r="C3" s="14"/>
      <c r="D3" s="14"/>
      <c r="E3" s="14"/>
      <c r="F3" s="14"/>
      <c r="G3" s="14"/>
      <c r="H3" s="14"/>
    </row>
    <row r="4" spans="1:9" s="18" customFormat="1" ht="30" x14ac:dyDescent="0.2">
      <c r="A4" s="16" t="s">
        <v>2</v>
      </c>
      <c r="B4" s="16" t="s">
        <v>3</v>
      </c>
      <c r="C4" s="16" t="s">
        <v>4</v>
      </c>
      <c r="D4" s="16" t="s">
        <v>5</v>
      </c>
      <c r="E4" s="16" t="s">
        <v>6</v>
      </c>
      <c r="F4" s="16" t="s">
        <v>7</v>
      </c>
      <c r="G4" s="16" t="s">
        <v>8</v>
      </c>
      <c r="H4" s="17" t="s">
        <v>725</v>
      </c>
    </row>
    <row r="5" spans="1:9" x14ac:dyDescent="0.2">
      <c r="A5" s="19"/>
      <c r="B5" s="19"/>
      <c r="C5" s="20" t="s">
        <v>9</v>
      </c>
      <c r="D5" s="19"/>
      <c r="E5" s="19"/>
      <c r="F5" s="19"/>
      <c r="G5" s="19"/>
      <c r="H5" s="21" t="s">
        <v>12</v>
      </c>
    </row>
    <row r="6" spans="1:9" x14ac:dyDescent="0.2">
      <c r="A6" s="19"/>
      <c r="B6" s="19"/>
      <c r="C6" s="20" t="s">
        <v>10</v>
      </c>
      <c r="D6" s="19"/>
      <c r="E6" s="19"/>
      <c r="F6" s="19"/>
      <c r="G6" s="19"/>
      <c r="H6" s="21" t="s">
        <v>12</v>
      </c>
    </row>
    <row r="7" spans="1:9" x14ac:dyDescent="0.2">
      <c r="A7" s="29">
        <v>1</v>
      </c>
      <c r="B7" s="30" t="s">
        <v>515</v>
      </c>
      <c r="C7" s="30" t="s">
        <v>516</v>
      </c>
      <c r="D7" s="30" t="s">
        <v>517</v>
      </c>
      <c r="E7" s="31">
        <v>2400</v>
      </c>
      <c r="F7" s="32">
        <v>43.896000000000001</v>
      </c>
      <c r="G7" s="33">
        <v>2.3645309999999999E-2</v>
      </c>
      <c r="H7" s="21" t="s">
        <v>12</v>
      </c>
    </row>
    <row r="8" spans="1:9" x14ac:dyDescent="0.2">
      <c r="A8" s="29">
        <v>2</v>
      </c>
      <c r="B8" s="30" t="s">
        <v>518</v>
      </c>
      <c r="C8" s="30" t="s">
        <v>519</v>
      </c>
      <c r="D8" s="30" t="s">
        <v>520</v>
      </c>
      <c r="E8" s="31">
        <v>3000</v>
      </c>
      <c r="F8" s="32">
        <v>39.636000000000003</v>
      </c>
      <c r="G8" s="33">
        <v>2.1350589999999999E-2</v>
      </c>
      <c r="H8" s="21" t="s">
        <v>12</v>
      </c>
    </row>
    <row r="9" spans="1:9" x14ac:dyDescent="0.2">
      <c r="A9" s="29">
        <v>3</v>
      </c>
      <c r="B9" s="30" t="s">
        <v>521</v>
      </c>
      <c r="C9" s="30" t="s">
        <v>522</v>
      </c>
      <c r="D9" s="30" t="s">
        <v>523</v>
      </c>
      <c r="E9" s="31">
        <v>5000</v>
      </c>
      <c r="F9" s="32">
        <v>37.227499999999999</v>
      </c>
      <c r="G9" s="33">
        <v>2.0053209999999998E-2</v>
      </c>
      <c r="H9" s="21" t="s">
        <v>12</v>
      </c>
    </row>
    <row r="10" spans="1:9" x14ac:dyDescent="0.2">
      <c r="A10" s="29">
        <v>4</v>
      </c>
      <c r="B10" s="30" t="s">
        <v>524</v>
      </c>
      <c r="C10" s="30" t="s">
        <v>525</v>
      </c>
      <c r="D10" s="30" t="s">
        <v>523</v>
      </c>
      <c r="E10" s="31">
        <v>2400</v>
      </c>
      <c r="F10" s="32">
        <v>23.145600000000002</v>
      </c>
      <c r="G10" s="33">
        <v>1.246776E-2</v>
      </c>
      <c r="H10" s="21" t="s">
        <v>12</v>
      </c>
    </row>
    <row r="11" spans="1:9" x14ac:dyDescent="0.2">
      <c r="A11" s="29">
        <v>5</v>
      </c>
      <c r="B11" s="30" t="s">
        <v>526</v>
      </c>
      <c r="C11" s="30" t="s">
        <v>527</v>
      </c>
      <c r="D11" s="30" t="s">
        <v>523</v>
      </c>
      <c r="E11" s="31">
        <v>1600</v>
      </c>
      <c r="F11" s="32">
        <v>20.102399999999999</v>
      </c>
      <c r="G11" s="33">
        <v>1.082849E-2</v>
      </c>
      <c r="H11" s="21" t="s">
        <v>12</v>
      </c>
    </row>
    <row r="12" spans="1:9" x14ac:dyDescent="0.2">
      <c r="A12" s="29">
        <v>6</v>
      </c>
      <c r="B12" s="30" t="s">
        <v>528</v>
      </c>
      <c r="C12" s="30" t="s">
        <v>529</v>
      </c>
      <c r="D12" s="30" t="s">
        <v>530</v>
      </c>
      <c r="E12" s="31">
        <v>1707</v>
      </c>
      <c r="F12" s="32">
        <v>19.816562999999999</v>
      </c>
      <c r="G12" s="33">
        <v>1.067452E-2</v>
      </c>
      <c r="H12" s="21" t="s">
        <v>12</v>
      </c>
    </row>
    <row r="13" spans="1:9" x14ac:dyDescent="0.2">
      <c r="A13" s="29">
        <v>7</v>
      </c>
      <c r="B13" s="30" t="s">
        <v>531</v>
      </c>
      <c r="C13" s="30" t="s">
        <v>532</v>
      </c>
      <c r="D13" s="30" t="s">
        <v>533</v>
      </c>
      <c r="E13" s="31">
        <v>160</v>
      </c>
      <c r="F13" s="32">
        <v>16.736000000000001</v>
      </c>
      <c r="G13" s="33">
        <v>9.0151299999999997E-3</v>
      </c>
      <c r="H13" s="21" t="s">
        <v>12</v>
      </c>
    </row>
    <row r="14" spans="1:9" x14ac:dyDescent="0.2">
      <c r="A14" s="29">
        <v>8</v>
      </c>
      <c r="B14" s="30" t="s">
        <v>534</v>
      </c>
      <c r="C14" s="30" t="s">
        <v>535</v>
      </c>
      <c r="D14" s="30" t="s">
        <v>530</v>
      </c>
      <c r="E14" s="31">
        <v>1400</v>
      </c>
      <c r="F14" s="32">
        <v>16.5732</v>
      </c>
      <c r="G14" s="33">
        <v>8.9274300000000001E-3</v>
      </c>
      <c r="H14" s="21" t="s">
        <v>12</v>
      </c>
    </row>
    <row r="15" spans="1:9" x14ac:dyDescent="0.2">
      <c r="A15" s="29">
        <v>9</v>
      </c>
      <c r="B15" s="30" t="s">
        <v>536</v>
      </c>
      <c r="C15" s="30" t="s">
        <v>537</v>
      </c>
      <c r="D15" s="30" t="s">
        <v>523</v>
      </c>
      <c r="E15" s="31">
        <v>1200</v>
      </c>
      <c r="F15" s="32">
        <v>15.4392</v>
      </c>
      <c r="G15" s="33">
        <v>8.3165800000000005E-3</v>
      </c>
      <c r="H15" s="21" t="s">
        <v>12</v>
      </c>
    </row>
    <row r="16" spans="1:9" x14ac:dyDescent="0.2">
      <c r="A16" s="29">
        <v>10</v>
      </c>
      <c r="B16" s="30" t="s">
        <v>538</v>
      </c>
      <c r="C16" s="30" t="s">
        <v>539</v>
      </c>
      <c r="D16" s="30" t="s">
        <v>530</v>
      </c>
      <c r="E16" s="31">
        <v>1000</v>
      </c>
      <c r="F16" s="32">
        <v>14.839</v>
      </c>
      <c r="G16" s="33">
        <v>7.9932700000000002E-3</v>
      </c>
      <c r="H16" s="21" t="s">
        <v>12</v>
      </c>
    </row>
    <row r="17" spans="1:8" ht="25.5" x14ac:dyDescent="0.2">
      <c r="A17" s="29">
        <v>11</v>
      </c>
      <c r="B17" s="30" t="s">
        <v>540</v>
      </c>
      <c r="C17" s="30" t="s">
        <v>541</v>
      </c>
      <c r="D17" s="30" t="s">
        <v>542</v>
      </c>
      <c r="E17" s="31">
        <v>125</v>
      </c>
      <c r="F17" s="32">
        <v>14.352499999999999</v>
      </c>
      <c r="G17" s="33">
        <v>7.7312099999999996E-3</v>
      </c>
      <c r="H17" s="21" t="s">
        <v>12</v>
      </c>
    </row>
    <row r="18" spans="1:8" ht="25.5" x14ac:dyDescent="0.2">
      <c r="A18" s="29">
        <v>12</v>
      </c>
      <c r="B18" s="30" t="s">
        <v>543</v>
      </c>
      <c r="C18" s="30" t="s">
        <v>544</v>
      </c>
      <c r="D18" s="30" t="s">
        <v>545</v>
      </c>
      <c r="E18" s="31">
        <v>250</v>
      </c>
      <c r="F18" s="32">
        <v>13.744999999999999</v>
      </c>
      <c r="G18" s="33">
        <v>7.4039700000000002E-3</v>
      </c>
      <c r="H18" s="21" t="s">
        <v>12</v>
      </c>
    </row>
    <row r="19" spans="1:8" x14ac:dyDescent="0.2">
      <c r="A19" s="29">
        <v>13</v>
      </c>
      <c r="B19" s="30" t="s">
        <v>546</v>
      </c>
      <c r="C19" s="30" t="s">
        <v>547</v>
      </c>
      <c r="D19" s="30" t="s">
        <v>523</v>
      </c>
      <c r="E19" s="31">
        <v>3375</v>
      </c>
      <c r="F19" s="32">
        <v>12.966749999999999</v>
      </c>
      <c r="G19" s="33">
        <v>6.9847599999999996E-3</v>
      </c>
      <c r="H19" s="21" t="s">
        <v>12</v>
      </c>
    </row>
    <row r="20" spans="1:8" x14ac:dyDescent="0.2">
      <c r="A20" s="29">
        <v>14</v>
      </c>
      <c r="B20" s="30" t="s">
        <v>548</v>
      </c>
      <c r="C20" s="30" t="s">
        <v>549</v>
      </c>
      <c r="D20" s="30" t="s">
        <v>550</v>
      </c>
      <c r="E20" s="31">
        <v>250</v>
      </c>
      <c r="F20" s="32">
        <v>10.759499999999999</v>
      </c>
      <c r="G20" s="33">
        <v>5.7957800000000004E-3</v>
      </c>
      <c r="H20" s="21" t="s">
        <v>12</v>
      </c>
    </row>
    <row r="21" spans="1:8" x14ac:dyDescent="0.2">
      <c r="A21" s="29">
        <v>15</v>
      </c>
      <c r="B21" s="30" t="s">
        <v>551</v>
      </c>
      <c r="C21" s="30" t="s">
        <v>552</v>
      </c>
      <c r="D21" s="30" t="s">
        <v>533</v>
      </c>
      <c r="E21" s="31">
        <v>350</v>
      </c>
      <c r="F21" s="32">
        <v>10.659599999999999</v>
      </c>
      <c r="G21" s="33">
        <v>5.7419699999999999E-3</v>
      </c>
      <c r="H21" s="21" t="s">
        <v>12</v>
      </c>
    </row>
    <row r="22" spans="1:8" x14ac:dyDescent="0.2">
      <c r="A22" s="29">
        <v>16</v>
      </c>
      <c r="B22" s="30" t="s">
        <v>553</v>
      </c>
      <c r="C22" s="30" t="s">
        <v>554</v>
      </c>
      <c r="D22" s="30" t="s">
        <v>555</v>
      </c>
      <c r="E22" s="31">
        <v>250</v>
      </c>
      <c r="F22" s="32">
        <v>10.19125</v>
      </c>
      <c r="G22" s="33">
        <v>5.4896900000000002E-3</v>
      </c>
      <c r="H22" s="21" t="s">
        <v>12</v>
      </c>
    </row>
    <row r="23" spans="1:8" ht="25.5" x14ac:dyDescent="0.2">
      <c r="A23" s="29">
        <v>17</v>
      </c>
      <c r="B23" s="30" t="s">
        <v>556</v>
      </c>
      <c r="C23" s="30" t="s">
        <v>557</v>
      </c>
      <c r="D23" s="30" t="s">
        <v>558</v>
      </c>
      <c r="E23" s="31">
        <v>1100</v>
      </c>
      <c r="F23" s="32">
        <v>9.0387000000000004</v>
      </c>
      <c r="G23" s="33">
        <v>4.8688500000000001E-3</v>
      </c>
      <c r="H23" s="21" t="s">
        <v>12</v>
      </c>
    </row>
    <row r="24" spans="1:8" ht="25.5" x14ac:dyDescent="0.2">
      <c r="A24" s="29">
        <v>18</v>
      </c>
      <c r="B24" s="30" t="s">
        <v>559</v>
      </c>
      <c r="C24" s="30" t="s">
        <v>560</v>
      </c>
      <c r="D24" s="30" t="s">
        <v>561</v>
      </c>
      <c r="E24" s="31">
        <v>320</v>
      </c>
      <c r="F24" s="32">
        <v>8.8800000000000008</v>
      </c>
      <c r="G24" s="33">
        <v>4.7833600000000004E-3</v>
      </c>
      <c r="H24" s="21" t="s">
        <v>12</v>
      </c>
    </row>
    <row r="25" spans="1:8" x14ac:dyDescent="0.2">
      <c r="A25" s="29">
        <v>19</v>
      </c>
      <c r="B25" s="30" t="s">
        <v>562</v>
      </c>
      <c r="C25" s="30" t="s">
        <v>563</v>
      </c>
      <c r="D25" s="30" t="s">
        <v>564</v>
      </c>
      <c r="E25" s="31">
        <v>150</v>
      </c>
      <c r="F25" s="32">
        <v>8.8215000000000003</v>
      </c>
      <c r="G25" s="33">
        <v>4.7518500000000002E-3</v>
      </c>
      <c r="H25" s="21" t="s">
        <v>12</v>
      </c>
    </row>
    <row r="26" spans="1:8" x14ac:dyDescent="0.2">
      <c r="A26" s="29">
        <v>20</v>
      </c>
      <c r="B26" s="30" t="s">
        <v>565</v>
      </c>
      <c r="C26" s="30" t="s">
        <v>566</v>
      </c>
      <c r="D26" s="30" t="s">
        <v>567</v>
      </c>
      <c r="E26" s="31">
        <v>2000</v>
      </c>
      <c r="F26" s="32">
        <v>8.5500000000000007</v>
      </c>
      <c r="G26" s="33">
        <v>4.6055999999999996E-3</v>
      </c>
      <c r="H26" s="21" t="s">
        <v>12</v>
      </c>
    </row>
    <row r="27" spans="1:8" ht="51" x14ac:dyDescent="0.2">
      <c r="A27" s="29">
        <v>21</v>
      </c>
      <c r="B27" s="30" t="s">
        <v>568</v>
      </c>
      <c r="C27" s="30" t="s">
        <v>569</v>
      </c>
      <c r="D27" s="30" t="s">
        <v>570</v>
      </c>
      <c r="E27" s="31">
        <v>2000</v>
      </c>
      <c r="F27" s="32">
        <v>7.59</v>
      </c>
      <c r="G27" s="33">
        <v>4.0884800000000002E-3</v>
      </c>
      <c r="H27" s="21" t="s">
        <v>12</v>
      </c>
    </row>
    <row r="28" spans="1:8" ht="25.5" x14ac:dyDescent="0.2">
      <c r="A28" s="29">
        <v>22</v>
      </c>
      <c r="B28" s="30" t="s">
        <v>571</v>
      </c>
      <c r="C28" s="30" t="s">
        <v>572</v>
      </c>
      <c r="D28" s="30" t="s">
        <v>545</v>
      </c>
      <c r="E28" s="31">
        <v>200</v>
      </c>
      <c r="F28" s="32">
        <v>4.5354000000000001</v>
      </c>
      <c r="G28" s="33">
        <v>2.4430699999999999E-3</v>
      </c>
      <c r="H28" s="21" t="s">
        <v>12</v>
      </c>
    </row>
    <row r="29" spans="1:8" x14ac:dyDescent="0.2">
      <c r="A29" s="22"/>
      <c r="B29" s="22"/>
      <c r="C29" s="23" t="s">
        <v>11</v>
      </c>
      <c r="D29" s="22"/>
      <c r="E29" s="22" t="s">
        <v>12</v>
      </c>
      <c r="F29" s="28">
        <v>367.50166300000001</v>
      </c>
      <c r="G29" s="25">
        <v>0.19796088000000001</v>
      </c>
      <c r="H29" s="21" t="s">
        <v>12</v>
      </c>
    </row>
    <row r="30" spans="1:8" x14ac:dyDescent="0.2">
      <c r="A30" s="22"/>
      <c r="B30" s="22"/>
      <c r="C30" s="26"/>
      <c r="D30" s="22"/>
      <c r="E30" s="22"/>
      <c r="F30" s="27"/>
      <c r="G30" s="27"/>
      <c r="H30" s="21" t="s">
        <v>12</v>
      </c>
    </row>
    <row r="31" spans="1:8" x14ac:dyDescent="0.2">
      <c r="A31" s="22"/>
      <c r="B31" s="22"/>
      <c r="C31" s="23" t="s">
        <v>14</v>
      </c>
      <c r="D31" s="22"/>
      <c r="E31" s="22"/>
      <c r="F31" s="22"/>
      <c r="G31" s="22"/>
      <c r="H31" s="21" t="s">
        <v>12</v>
      </c>
    </row>
    <row r="32" spans="1:8" x14ac:dyDescent="0.2">
      <c r="A32" s="22"/>
      <c r="B32" s="22"/>
      <c r="C32" s="23" t="s">
        <v>11</v>
      </c>
      <c r="D32" s="22"/>
      <c r="E32" s="22" t="s">
        <v>12</v>
      </c>
      <c r="F32" s="24" t="s">
        <v>13</v>
      </c>
      <c r="G32" s="25">
        <v>0</v>
      </c>
      <c r="H32" s="21" t="s">
        <v>12</v>
      </c>
    </row>
    <row r="33" spans="1:8" x14ac:dyDescent="0.2">
      <c r="A33" s="22"/>
      <c r="B33" s="22"/>
      <c r="C33" s="26"/>
      <c r="D33" s="22"/>
      <c r="E33" s="22"/>
      <c r="F33" s="27"/>
      <c r="G33" s="27"/>
      <c r="H33" s="21" t="s">
        <v>12</v>
      </c>
    </row>
    <row r="34" spans="1:8" x14ac:dyDescent="0.2">
      <c r="A34" s="22"/>
      <c r="B34" s="22"/>
      <c r="C34" s="23" t="s">
        <v>15</v>
      </c>
      <c r="D34" s="22"/>
      <c r="E34" s="22"/>
      <c r="F34" s="22"/>
      <c r="G34" s="22"/>
      <c r="H34" s="21" t="s">
        <v>12</v>
      </c>
    </row>
    <row r="35" spans="1:8" x14ac:dyDescent="0.2">
      <c r="A35" s="22"/>
      <c r="B35" s="22"/>
      <c r="C35" s="23" t="s">
        <v>11</v>
      </c>
      <c r="D35" s="22"/>
      <c r="E35" s="22" t="s">
        <v>12</v>
      </c>
      <c r="F35" s="24" t="s">
        <v>13</v>
      </c>
      <c r="G35" s="25">
        <v>0</v>
      </c>
      <c r="H35" s="21" t="s">
        <v>12</v>
      </c>
    </row>
    <row r="36" spans="1:8" x14ac:dyDescent="0.2">
      <c r="A36" s="22"/>
      <c r="B36" s="22"/>
      <c r="C36" s="26"/>
      <c r="D36" s="22"/>
      <c r="E36" s="22"/>
      <c r="F36" s="27"/>
      <c r="G36" s="27"/>
      <c r="H36" s="21" t="s">
        <v>12</v>
      </c>
    </row>
    <row r="37" spans="1:8" x14ac:dyDescent="0.2">
      <c r="A37" s="22"/>
      <c r="B37" s="22"/>
      <c r="C37" s="23" t="s">
        <v>16</v>
      </c>
      <c r="D37" s="22"/>
      <c r="E37" s="22"/>
      <c r="F37" s="22"/>
      <c r="G37" s="22"/>
      <c r="H37" s="21" t="s">
        <v>12</v>
      </c>
    </row>
    <row r="38" spans="1:8" x14ac:dyDescent="0.2">
      <c r="A38" s="22"/>
      <c r="B38" s="22"/>
      <c r="C38" s="23" t="s">
        <v>11</v>
      </c>
      <c r="D38" s="22"/>
      <c r="E38" s="22" t="s">
        <v>12</v>
      </c>
      <c r="F38" s="24" t="s">
        <v>13</v>
      </c>
      <c r="G38" s="25">
        <v>0</v>
      </c>
      <c r="H38" s="21" t="s">
        <v>12</v>
      </c>
    </row>
    <row r="39" spans="1:8" x14ac:dyDescent="0.2">
      <c r="A39" s="22"/>
      <c r="B39" s="22"/>
      <c r="C39" s="26"/>
      <c r="D39" s="22"/>
      <c r="E39" s="22"/>
      <c r="F39" s="27"/>
      <c r="G39" s="27"/>
      <c r="H39" s="21" t="s">
        <v>12</v>
      </c>
    </row>
    <row r="40" spans="1:8" x14ac:dyDescent="0.2">
      <c r="A40" s="22"/>
      <c r="B40" s="22"/>
      <c r="C40" s="23" t="s">
        <v>17</v>
      </c>
      <c r="D40" s="22"/>
      <c r="E40" s="22"/>
      <c r="F40" s="27"/>
      <c r="G40" s="27"/>
      <c r="H40" s="21" t="s">
        <v>12</v>
      </c>
    </row>
    <row r="41" spans="1:8" x14ac:dyDescent="0.2">
      <c r="A41" s="22"/>
      <c r="B41" s="22"/>
      <c r="C41" s="23" t="s">
        <v>11</v>
      </c>
      <c r="D41" s="22"/>
      <c r="E41" s="22" t="s">
        <v>12</v>
      </c>
      <c r="F41" s="24" t="s">
        <v>13</v>
      </c>
      <c r="G41" s="25">
        <v>0</v>
      </c>
      <c r="H41" s="21" t="s">
        <v>12</v>
      </c>
    </row>
    <row r="42" spans="1:8" x14ac:dyDescent="0.2">
      <c r="A42" s="22"/>
      <c r="B42" s="22"/>
      <c r="C42" s="26"/>
      <c r="D42" s="22"/>
      <c r="E42" s="22"/>
      <c r="F42" s="27"/>
      <c r="G42" s="27"/>
      <c r="H42" s="21" t="s">
        <v>12</v>
      </c>
    </row>
    <row r="43" spans="1:8" x14ac:dyDescent="0.2">
      <c r="A43" s="22"/>
      <c r="B43" s="22"/>
      <c r="C43" s="23" t="s">
        <v>18</v>
      </c>
      <c r="D43" s="22"/>
      <c r="E43" s="22"/>
      <c r="F43" s="27"/>
      <c r="G43" s="27"/>
      <c r="H43" s="21" t="s">
        <v>12</v>
      </c>
    </row>
    <row r="44" spans="1:8" x14ac:dyDescent="0.2">
      <c r="A44" s="22"/>
      <c r="B44" s="22"/>
      <c r="C44" s="23" t="s">
        <v>11</v>
      </c>
      <c r="D44" s="22"/>
      <c r="E44" s="22" t="s">
        <v>12</v>
      </c>
      <c r="F44" s="24" t="s">
        <v>13</v>
      </c>
      <c r="G44" s="25">
        <v>0</v>
      </c>
      <c r="H44" s="21" t="s">
        <v>12</v>
      </c>
    </row>
    <row r="45" spans="1:8" x14ac:dyDescent="0.2">
      <c r="A45" s="22"/>
      <c r="B45" s="22"/>
      <c r="C45" s="26"/>
      <c r="D45" s="22"/>
      <c r="E45" s="22"/>
      <c r="F45" s="27"/>
      <c r="G45" s="27"/>
      <c r="H45" s="21" t="s">
        <v>12</v>
      </c>
    </row>
    <row r="46" spans="1:8" x14ac:dyDescent="0.2">
      <c r="A46" s="22"/>
      <c r="B46" s="22"/>
      <c r="C46" s="23" t="s">
        <v>19</v>
      </c>
      <c r="D46" s="22"/>
      <c r="E46" s="22"/>
      <c r="F46" s="28">
        <v>367.50166300000001</v>
      </c>
      <c r="G46" s="25">
        <v>0.19796088000000001</v>
      </c>
      <c r="H46" s="21" t="s">
        <v>12</v>
      </c>
    </row>
    <row r="47" spans="1:8" x14ac:dyDescent="0.2">
      <c r="A47" s="22"/>
      <c r="B47" s="22"/>
      <c r="C47" s="26"/>
      <c r="D47" s="22"/>
      <c r="E47" s="22"/>
      <c r="F47" s="27"/>
      <c r="G47" s="27"/>
      <c r="H47" s="21" t="s">
        <v>12</v>
      </c>
    </row>
    <row r="48" spans="1:8" x14ac:dyDescent="0.2">
      <c r="A48" s="22"/>
      <c r="B48" s="22"/>
      <c r="C48" s="23" t="s">
        <v>20</v>
      </c>
      <c r="D48" s="22"/>
      <c r="E48" s="22"/>
      <c r="F48" s="27"/>
      <c r="G48" s="27"/>
      <c r="H48" s="21" t="s">
        <v>12</v>
      </c>
    </row>
    <row r="49" spans="1:8" x14ac:dyDescent="0.2">
      <c r="A49" s="22"/>
      <c r="B49" s="22"/>
      <c r="C49" s="23" t="s">
        <v>10</v>
      </c>
      <c r="D49" s="22"/>
      <c r="E49" s="22"/>
      <c r="F49" s="27"/>
      <c r="G49" s="27"/>
      <c r="H49" s="21" t="s">
        <v>12</v>
      </c>
    </row>
    <row r="50" spans="1:8" x14ac:dyDescent="0.2">
      <c r="A50" s="22"/>
      <c r="B50" s="22"/>
      <c r="C50" s="23" t="s">
        <v>11</v>
      </c>
      <c r="D50" s="22"/>
      <c r="E50" s="22" t="s">
        <v>12</v>
      </c>
      <c r="F50" s="24" t="s">
        <v>13</v>
      </c>
      <c r="G50" s="25">
        <v>0</v>
      </c>
      <c r="H50" s="21" t="s">
        <v>12</v>
      </c>
    </row>
    <row r="51" spans="1:8" x14ac:dyDescent="0.2">
      <c r="A51" s="22"/>
      <c r="B51" s="22"/>
      <c r="C51" s="26"/>
      <c r="D51" s="22"/>
      <c r="E51" s="22"/>
      <c r="F51" s="27"/>
      <c r="G51" s="27"/>
      <c r="H51" s="21" t="s">
        <v>12</v>
      </c>
    </row>
    <row r="52" spans="1:8" x14ac:dyDescent="0.2">
      <c r="A52" s="22"/>
      <c r="B52" s="22"/>
      <c r="C52" s="23" t="s">
        <v>70</v>
      </c>
      <c r="D52" s="22"/>
      <c r="E52" s="22"/>
      <c r="F52" s="22"/>
      <c r="G52" s="22"/>
      <c r="H52" s="21" t="s">
        <v>12</v>
      </c>
    </row>
    <row r="53" spans="1:8" x14ac:dyDescent="0.2">
      <c r="A53" s="22"/>
      <c r="B53" s="22"/>
      <c r="C53" s="23" t="s">
        <v>11</v>
      </c>
      <c r="D53" s="22"/>
      <c r="E53" s="22" t="s">
        <v>12</v>
      </c>
      <c r="F53" s="24" t="s">
        <v>13</v>
      </c>
      <c r="G53" s="25">
        <v>0</v>
      </c>
      <c r="H53" s="21" t="s">
        <v>12</v>
      </c>
    </row>
    <row r="54" spans="1:8" x14ac:dyDescent="0.2">
      <c r="A54" s="22"/>
      <c r="B54" s="22"/>
      <c r="C54" s="26"/>
      <c r="D54" s="22"/>
      <c r="E54" s="22"/>
      <c r="F54" s="27"/>
      <c r="G54" s="27"/>
      <c r="H54" s="21" t="s">
        <v>12</v>
      </c>
    </row>
    <row r="55" spans="1:8" x14ac:dyDescent="0.2">
      <c r="A55" s="22"/>
      <c r="B55" s="22"/>
      <c r="C55" s="23" t="s">
        <v>71</v>
      </c>
      <c r="D55" s="22"/>
      <c r="E55" s="22"/>
      <c r="F55" s="22"/>
      <c r="G55" s="22"/>
      <c r="H55" s="21" t="s">
        <v>12</v>
      </c>
    </row>
    <row r="56" spans="1:8" x14ac:dyDescent="0.2">
      <c r="A56" s="29">
        <v>1</v>
      </c>
      <c r="B56" s="30" t="s">
        <v>444</v>
      </c>
      <c r="C56" s="30" t="s">
        <v>445</v>
      </c>
      <c r="D56" s="30" t="s">
        <v>74</v>
      </c>
      <c r="E56" s="31">
        <v>500000</v>
      </c>
      <c r="F56" s="32">
        <v>490.79349999999999</v>
      </c>
      <c r="G56" s="33">
        <v>0.26437409000000001</v>
      </c>
      <c r="H56" s="21">
        <v>6.9367999999999999</v>
      </c>
    </row>
    <row r="57" spans="1:8" x14ac:dyDescent="0.2">
      <c r="A57" s="22"/>
      <c r="B57" s="22"/>
      <c r="C57" s="23" t="s">
        <v>11</v>
      </c>
      <c r="D57" s="22"/>
      <c r="E57" s="22" t="s">
        <v>12</v>
      </c>
      <c r="F57" s="28">
        <v>490.79349999999999</v>
      </c>
      <c r="G57" s="25">
        <v>0.26437409000000001</v>
      </c>
      <c r="H57" s="21" t="s">
        <v>12</v>
      </c>
    </row>
    <row r="58" spans="1:8" x14ac:dyDescent="0.2">
      <c r="A58" s="22"/>
      <c r="B58" s="22"/>
      <c r="C58" s="26"/>
      <c r="D58" s="22"/>
      <c r="E58" s="22"/>
      <c r="F58" s="27"/>
      <c r="G58" s="27"/>
      <c r="H58" s="21" t="s">
        <v>12</v>
      </c>
    </row>
    <row r="59" spans="1:8" x14ac:dyDescent="0.2">
      <c r="A59" s="22"/>
      <c r="B59" s="22"/>
      <c r="C59" s="23" t="s">
        <v>77</v>
      </c>
      <c r="D59" s="22"/>
      <c r="E59" s="22"/>
      <c r="F59" s="27"/>
      <c r="G59" s="27"/>
      <c r="H59" s="21" t="s">
        <v>12</v>
      </c>
    </row>
    <row r="60" spans="1:8" x14ac:dyDescent="0.2">
      <c r="A60" s="22"/>
      <c r="B60" s="22"/>
      <c r="C60" s="23" t="s">
        <v>11</v>
      </c>
      <c r="D60" s="22"/>
      <c r="E60" s="22" t="s">
        <v>12</v>
      </c>
      <c r="F60" s="24" t="s">
        <v>13</v>
      </c>
      <c r="G60" s="25">
        <v>0</v>
      </c>
      <c r="H60" s="21" t="s">
        <v>12</v>
      </c>
    </row>
    <row r="61" spans="1:8" x14ac:dyDescent="0.2">
      <c r="A61" s="22"/>
      <c r="B61" s="22"/>
      <c r="C61" s="26"/>
      <c r="D61" s="22"/>
      <c r="E61" s="22"/>
      <c r="F61" s="27"/>
      <c r="G61" s="27"/>
      <c r="H61" s="21" t="s">
        <v>12</v>
      </c>
    </row>
    <row r="62" spans="1:8" x14ac:dyDescent="0.2">
      <c r="A62" s="22"/>
      <c r="B62" s="22"/>
      <c r="C62" s="23" t="s">
        <v>78</v>
      </c>
      <c r="D62" s="22"/>
      <c r="E62" s="22"/>
      <c r="F62" s="28">
        <v>490.79349999999999</v>
      </c>
      <c r="G62" s="25">
        <v>0.26437409000000001</v>
      </c>
      <c r="H62" s="21" t="s">
        <v>12</v>
      </c>
    </row>
    <row r="63" spans="1:8" x14ac:dyDescent="0.2">
      <c r="A63" s="22"/>
      <c r="B63" s="22"/>
      <c r="C63" s="26"/>
      <c r="D63" s="22"/>
      <c r="E63" s="22"/>
      <c r="F63" s="27"/>
      <c r="G63" s="27"/>
      <c r="H63" s="21" t="s">
        <v>12</v>
      </c>
    </row>
    <row r="64" spans="1:8" x14ac:dyDescent="0.2">
      <c r="A64" s="22"/>
      <c r="B64" s="22"/>
      <c r="C64" s="23" t="s">
        <v>79</v>
      </c>
      <c r="D64" s="22"/>
      <c r="E64" s="22"/>
      <c r="F64" s="27"/>
      <c r="G64" s="27"/>
      <c r="H64" s="21" t="s">
        <v>12</v>
      </c>
    </row>
    <row r="65" spans="1:8" x14ac:dyDescent="0.2">
      <c r="A65" s="22"/>
      <c r="B65" s="22"/>
      <c r="C65" s="23" t="s">
        <v>80</v>
      </c>
      <c r="D65" s="22"/>
      <c r="E65" s="22"/>
      <c r="F65" s="27"/>
      <c r="G65" s="27"/>
      <c r="H65" s="21" t="s">
        <v>12</v>
      </c>
    </row>
    <row r="66" spans="1:8" x14ac:dyDescent="0.2">
      <c r="A66" s="22"/>
      <c r="B66" s="22"/>
      <c r="C66" s="23" t="s">
        <v>11</v>
      </c>
      <c r="D66" s="22"/>
      <c r="E66" s="22" t="s">
        <v>12</v>
      </c>
      <c r="F66" s="24" t="s">
        <v>13</v>
      </c>
      <c r="G66" s="25">
        <v>0</v>
      </c>
      <c r="H66" s="21" t="s">
        <v>12</v>
      </c>
    </row>
    <row r="67" spans="1:8" x14ac:dyDescent="0.2">
      <c r="A67" s="22"/>
      <c r="B67" s="22"/>
      <c r="C67" s="26"/>
      <c r="D67" s="22"/>
      <c r="E67" s="22"/>
      <c r="F67" s="27"/>
      <c r="G67" s="27"/>
      <c r="H67" s="21" t="s">
        <v>12</v>
      </c>
    </row>
    <row r="68" spans="1:8" x14ac:dyDescent="0.2">
      <c r="A68" s="22"/>
      <c r="B68" s="22"/>
      <c r="C68" s="23" t="s">
        <v>89</v>
      </c>
      <c r="D68" s="22"/>
      <c r="E68" s="22"/>
      <c r="F68" s="27"/>
      <c r="G68" s="27"/>
      <c r="H68" s="21" t="s">
        <v>12</v>
      </c>
    </row>
    <row r="69" spans="1:8" x14ac:dyDescent="0.2">
      <c r="A69" s="22"/>
      <c r="B69" s="22"/>
      <c r="C69" s="23" t="s">
        <v>11</v>
      </c>
      <c r="D69" s="22"/>
      <c r="E69" s="22" t="s">
        <v>12</v>
      </c>
      <c r="F69" s="24" t="s">
        <v>13</v>
      </c>
      <c r="G69" s="25">
        <v>0</v>
      </c>
      <c r="H69" s="21" t="s">
        <v>12</v>
      </c>
    </row>
    <row r="70" spans="1:8" x14ac:dyDescent="0.2">
      <c r="A70" s="22"/>
      <c r="B70" s="22"/>
      <c r="C70" s="26"/>
      <c r="D70" s="22"/>
      <c r="E70" s="22"/>
      <c r="F70" s="27"/>
      <c r="G70" s="27"/>
      <c r="H70" s="21" t="s">
        <v>12</v>
      </c>
    </row>
    <row r="71" spans="1:8" x14ac:dyDescent="0.2">
      <c r="A71" s="22"/>
      <c r="B71" s="22"/>
      <c r="C71" s="23" t="s">
        <v>90</v>
      </c>
      <c r="D71" s="22"/>
      <c r="E71" s="22"/>
      <c r="F71" s="27"/>
      <c r="G71" s="27"/>
      <c r="H71" s="21" t="s">
        <v>12</v>
      </c>
    </row>
    <row r="72" spans="1:8" x14ac:dyDescent="0.2">
      <c r="A72" s="22"/>
      <c r="B72" s="22"/>
      <c r="C72" s="23" t="s">
        <v>11</v>
      </c>
      <c r="D72" s="22"/>
      <c r="E72" s="22" t="s">
        <v>12</v>
      </c>
      <c r="F72" s="24" t="s">
        <v>13</v>
      </c>
      <c r="G72" s="25">
        <v>0</v>
      </c>
      <c r="H72" s="21" t="s">
        <v>12</v>
      </c>
    </row>
    <row r="73" spans="1:8" x14ac:dyDescent="0.2">
      <c r="A73" s="22"/>
      <c r="B73" s="22"/>
      <c r="C73" s="26"/>
      <c r="D73" s="22"/>
      <c r="E73" s="22"/>
      <c r="F73" s="27"/>
      <c r="G73" s="27"/>
      <c r="H73" s="21" t="s">
        <v>12</v>
      </c>
    </row>
    <row r="74" spans="1:8" x14ac:dyDescent="0.2">
      <c r="A74" s="22"/>
      <c r="B74" s="22"/>
      <c r="C74" s="23" t="s">
        <v>91</v>
      </c>
      <c r="D74" s="22"/>
      <c r="E74" s="22"/>
      <c r="F74" s="27"/>
      <c r="G74" s="27"/>
      <c r="H74" s="21" t="s">
        <v>12</v>
      </c>
    </row>
    <row r="75" spans="1:8" x14ac:dyDescent="0.2">
      <c r="A75" s="29">
        <v>1</v>
      </c>
      <c r="B75" s="30"/>
      <c r="C75" s="30" t="s">
        <v>92</v>
      </c>
      <c r="D75" s="30"/>
      <c r="E75" s="34"/>
      <c r="F75" s="32">
        <v>958.66649900300001</v>
      </c>
      <c r="G75" s="33">
        <v>0.51640167000000003</v>
      </c>
      <c r="H75" s="21">
        <v>5.32</v>
      </c>
    </row>
    <row r="76" spans="1:8" x14ac:dyDescent="0.2">
      <c r="A76" s="22"/>
      <c r="B76" s="22"/>
      <c r="C76" s="23" t="s">
        <v>11</v>
      </c>
      <c r="D76" s="22"/>
      <c r="E76" s="22" t="s">
        <v>12</v>
      </c>
      <c r="F76" s="28">
        <v>958.66649900300001</v>
      </c>
      <c r="G76" s="25">
        <v>0.51640167000000003</v>
      </c>
      <c r="H76" s="21" t="s">
        <v>12</v>
      </c>
    </row>
    <row r="77" spans="1:8" x14ac:dyDescent="0.2">
      <c r="A77" s="22"/>
      <c r="B77" s="22"/>
      <c r="C77" s="26"/>
      <c r="D77" s="22"/>
      <c r="E77" s="22"/>
      <c r="F77" s="27"/>
      <c r="G77" s="27"/>
      <c r="H77" s="21" t="s">
        <v>12</v>
      </c>
    </row>
    <row r="78" spans="1:8" x14ac:dyDescent="0.2">
      <c r="A78" s="22"/>
      <c r="B78" s="22"/>
      <c r="C78" s="23" t="s">
        <v>93</v>
      </c>
      <c r="D78" s="22"/>
      <c r="E78" s="22"/>
      <c r="F78" s="28">
        <v>958.66649900300001</v>
      </c>
      <c r="G78" s="25">
        <v>0.51640167000000003</v>
      </c>
      <c r="H78" s="21" t="s">
        <v>12</v>
      </c>
    </row>
    <row r="79" spans="1:8" x14ac:dyDescent="0.2">
      <c r="A79" s="22"/>
      <c r="B79" s="22"/>
      <c r="C79" s="27"/>
      <c r="D79" s="22"/>
      <c r="E79" s="22"/>
      <c r="F79" s="22"/>
      <c r="G79" s="22"/>
      <c r="H79" s="21" t="s">
        <v>12</v>
      </c>
    </row>
    <row r="80" spans="1:8" x14ac:dyDescent="0.2">
      <c r="A80" s="22"/>
      <c r="B80" s="22"/>
      <c r="C80" s="23" t="s">
        <v>94</v>
      </c>
      <c r="D80" s="22"/>
      <c r="E80" s="22"/>
      <c r="F80" s="22"/>
      <c r="G80" s="22"/>
      <c r="H80" s="21" t="s">
        <v>12</v>
      </c>
    </row>
    <row r="81" spans="1:16" x14ac:dyDescent="0.2">
      <c r="A81" s="22"/>
      <c r="B81" s="22"/>
      <c r="C81" s="23" t="s">
        <v>95</v>
      </c>
      <c r="D81" s="22"/>
      <c r="E81" s="22"/>
      <c r="F81" s="22"/>
      <c r="G81" s="22"/>
      <c r="H81" s="21" t="s">
        <v>12</v>
      </c>
    </row>
    <row r="82" spans="1:16" x14ac:dyDescent="0.2">
      <c r="A82" s="22"/>
      <c r="B82" s="22"/>
      <c r="C82" s="23" t="s">
        <v>11</v>
      </c>
      <c r="D82" s="22"/>
      <c r="E82" s="22" t="s">
        <v>12</v>
      </c>
      <c r="F82" s="24" t="s">
        <v>13</v>
      </c>
      <c r="G82" s="25">
        <v>0</v>
      </c>
      <c r="H82" s="21" t="s">
        <v>12</v>
      </c>
    </row>
    <row r="83" spans="1:16" x14ac:dyDescent="0.2">
      <c r="A83" s="19"/>
      <c r="B83" s="19"/>
      <c r="C83" s="83"/>
      <c r="D83" s="19"/>
      <c r="E83" s="19"/>
      <c r="F83" s="47"/>
      <c r="G83" s="47"/>
      <c r="H83" s="21" t="s">
        <v>12</v>
      </c>
    </row>
    <row r="84" spans="1:16" x14ac:dyDescent="0.2">
      <c r="A84" s="19"/>
      <c r="B84" s="19"/>
      <c r="C84" s="20" t="s">
        <v>584</v>
      </c>
      <c r="D84" s="19"/>
      <c r="E84" s="19"/>
      <c r="F84" s="47"/>
      <c r="G84" s="47"/>
      <c r="H84" s="21" t="s">
        <v>12</v>
      </c>
      <c r="I84" s="64"/>
      <c r="J84" s="64"/>
      <c r="K84" s="64"/>
      <c r="L84" s="64"/>
      <c r="M84" s="64"/>
      <c r="N84" s="84"/>
      <c r="O84" s="84"/>
      <c r="P84" s="84"/>
    </row>
    <row r="85" spans="1:16" x14ac:dyDescent="0.2">
      <c r="A85" s="85">
        <v>1</v>
      </c>
      <c r="B85" s="53" t="s">
        <v>96</v>
      </c>
      <c r="C85" s="53" t="s">
        <v>97</v>
      </c>
      <c r="D85" s="53"/>
      <c r="E85" s="86">
        <v>76.796000000000006</v>
      </c>
      <c r="F85" s="87">
        <v>9.0533859040000007</v>
      </c>
      <c r="G85" s="88">
        <v>4.8767599999999999E-3</v>
      </c>
      <c r="H85" s="21"/>
    </row>
    <row r="86" spans="1:16" x14ac:dyDescent="0.2">
      <c r="A86" s="19"/>
      <c r="B86" s="19"/>
      <c r="C86" s="20" t="s">
        <v>11</v>
      </c>
      <c r="D86" s="19"/>
      <c r="E86" s="19" t="s">
        <v>12</v>
      </c>
      <c r="F86" s="89">
        <f>SUM(F85)</f>
        <v>9.0533859040000007</v>
      </c>
      <c r="G86" s="90">
        <f>SUM(G85)</f>
        <v>4.8767599999999999E-3</v>
      </c>
      <c r="H86" s="21" t="s">
        <v>12</v>
      </c>
    </row>
    <row r="87" spans="1:16" x14ac:dyDescent="0.2">
      <c r="A87" s="22"/>
      <c r="B87" s="22"/>
      <c r="C87" s="26"/>
      <c r="D87" s="22"/>
      <c r="E87" s="22"/>
      <c r="F87" s="27"/>
      <c r="G87" s="27"/>
      <c r="H87" s="21" t="s">
        <v>12</v>
      </c>
    </row>
    <row r="88" spans="1:16" x14ac:dyDescent="0.2">
      <c r="A88" s="22"/>
      <c r="B88" s="22"/>
      <c r="C88" s="23" t="s">
        <v>98</v>
      </c>
      <c r="D88" s="22"/>
      <c r="E88" s="22"/>
      <c r="F88" s="22"/>
      <c r="G88" s="22"/>
      <c r="H88" s="21" t="s">
        <v>12</v>
      </c>
    </row>
    <row r="89" spans="1:16" x14ac:dyDescent="0.2">
      <c r="A89" s="22"/>
      <c r="B89" s="22"/>
      <c r="C89" s="23" t="s">
        <v>99</v>
      </c>
      <c r="D89" s="22"/>
      <c r="E89" s="22"/>
      <c r="F89" s="22"/>
      <c r="G89" s="22"/>
      <c r="H89" s="21" t="s">
        <v>12</v>
      </c>
    </row>
    <row r="90" spans="1:16" x14ac:dyDescent="0.2">
      <c r="A90" s="22"/>
      <c r="B90" s="22"/>
      <c r="C90" s="23" t="s">
        <v>11</v>
      </c>
      <c r="D90" s="22"/>
      <c r="E90" s="22" t="s">
        <v>12</v>
      </c>
      <c r="F90" s="24" t="s">
        <v>13</v>
      </c>
      <c r="G90" s="25">
        <v>0</v>
      </c>
      <c r="H90" s="21" t="s">
        <v>12</v>
      </c>
    </row>
    <row r="91" spans="1:16" x14ac:dyDescent="0.2">
      <c r="A91" s="22"/>
      <c r="B91" s="22"/>
      <c r="C91" s="26"/>
      <c r="D91" s="22"/>
      <c r="E91" s="22"/>
      <c r="F91" s="27"/>
      <c r="G91" s="27"/>
      <c r="H91" s="21" t="s">
        <v>12</v>
      </c>
    </row>
    <row r="92" spans="1:16" x14ac:dyDescent="0.2">
      <c r="A92" s="22"/>
      <c r="B92" s="22"/>
      <c r="C92" s="23" t="s">
        <v>100</v>
      </c>
      <c r="D92" s="22"/>
      <c r="E92" s="22"/>
      <c r="F92" s="27"/>
      <c r="G92" s="27"/>
      <c r="H92" s="21" t="s">
        <v>12</v>
      </c>
    </row>
    <row r="93" spans="1:16" x14ac:dyDescent="0.2">
      <c r="A93" s="22"/>
      <c r="B93" s="22"/>
      <c r="C93" s="23" t="s">
        <v>11</v>
      </c>
      <c r="D93" s="22"/>
      <c r="E93" s="22" t="s">
        <v>12</v>
      </c>
      <c r="F93" s="24" t="s">
        <v>13</v>
      </c>
      <c r="G93" s="25">
        <v>0</v>
      </c>
      <c r="H93" s="21" t="s">
        <v>12</v>
      </c>
    </row>
    <row r="94" spans="1:16" x14ac:dyDescent="0.2">
      <c r="A94" s="22"/>
      <c r="B94" s="22"/>
      <c r="C94" s="26"/>
      <c r="D94" s="22"/>
      <c r="E94" s="22"/>
      <c r="F94" s="27"/>
      <c r="G94" s="27"/>
      <c r="H94" s="21" t="s">
        <v>12</v>
      </c>
    </row>
    <row r="95" spans="1:16" x14ac:dyDescent="0.2">
      <c r="A95" s="34"/>
      <c r="B95" s="30"/>
      <c r="C95" s="30" t="s">
        <v>101</v>
      </c>
      <c r="D95" s="30"/>
      <c r="E95" s="34"/>
      <c r="F95" s="32">
        <v>30.420666170000001</v>
      </c>
      <c r="G95" s="33">
        <v>1.6386600000000001E-2</v>
      </c>
      <c r="H95" s="21" t="s">
        <v>12</v>
      </c>
    </row>
    <row r="96" spans="1:16" x14ac:dyDescent="0.2">
      <c r="A96" s="26"/>
      <c r="B96" s="26"/>
      <c r="C96" s="23" t="s">
        <v>102</v>
      </c>
      <c r="D96" s="27"/>
      <c r="E96" s="27"/>
      <c r="F96" s="28">
        <v>1856.4357140770001</v>
      </c>
      <c r="G96" s="35">
        <v>1</v>
      </c>
      <c r="H96" s="21" t="s">
        <v>12</v>
      </c>
    </row>
    <row r="97" spans="1:8" x14ac:dyDescent="0.2">
      <c r="A97" s="36"/>
      <c r="B97" s="36"/>
      <c r="C97" s="36"/>
      <c r="D97" s="37"/>
      <c r="E97" s="37"/>
      <c r="F97" s="37"/>
      <c r="G97" s="37"/>
    </row>
    <row r="98" spans="1:8" x14ac:dyDescent="0.2">
      <c r="A98" s="38"/>
      <c r="B98" s="39" t="s">
        <v>585</v>
      </c>
      <c r="C98" s="39"/>
      <c r="D98" s="39"/>
      <c r="E98" s="39"/>
      <c r="F98" s="39"/>
      <c r="G98" s="39"/>
      <c r="H98" s="39"/>
    </row>
    <row r="99" spans="1:8" x14ac:dyDescent="0.2">
      <c r="A99" s="38"/>
      <c r="B99" s="39" t="s">
        <v>586</v>
      </c>
      <c r="C99" s="39"/>
      <c r="D99" s="39"/>
      <c r="E99" s="39"/>
      <c r="F99" s="39"/>
      <c r="G99" s="39"/>
      <c r="H99" s="39"/>
    </row>
    <row r="100" spans="1:8" x14ac:dyDescent="0.2">
      <c r="A100" s="38"/>
      <c r="B100" s="39" t="s">
        <v>587</v>
      </c>
      <c r="C100" s="39"/>
      <c r="D100" s="39"/>
      <c r="E100" s="39"/>
      <c r="F100" s="39"/>
      <c r="G100" s="39"/>
      <c r="H100" s="39"/>
    </row>
    <row r="101" spans="1:8" x14ac:dyDescent="0.2">
      <c r="A101" s="38"/>
      <c r="B101" s="38"/>
      <c r="C101" s="38"/>
      <c r="D101" s="40"/>
      <c r="E101" s="40"/>
      <c r="F101" s="40"/>
      <c r="G101" s="40"/>
    </row>
    <row r="102" spans="1:8" x14ac:dyDescent="0.2">
      <c r="A102" s="38"/>
      <c r="B102" s="41" t="s">
        <v>103</v>
      </c>
      <c r="C102" s="42"/>
      <c r="D102" s="43"/>
      <c r="E102" s="44"/>
      <c r="F102" s="40"/>
      <c r="G102" s="40"/>
    </row>
    <row r="103" spans="1:8" ht="25.5" customHeight="1" x14ac:dyDescent="0.2">
      <c r="A103" s="38"/>
      <c r="B103" s="45" t="s">
        <v>104</v>
      </c>
      <c r="C103" s="46"/>
      <c r="D103" s="20" t="s">
        <v>607</v>
      </c>
      <c r="E103" s="44"/>
      <c r="F103" s="40"/>
      <c r="G103" s="40"/>
    </row>
    <row r="104" spans="1:8" x14ac:dyDescent="0.2">
      <c r="A104" s="38"/>
      <c r="B104" s="45" t="s">
        <v>106</v>
      </c>
      <c r="C104" s="46"/>
      <c r="D104" s="20" t="s">
        <v>105</v>
      </c>
      <c r="E104" s="44"/>
      <c r="F104" s="40"/>
      <c r="G104" s="40"/>
    </row>
    <row r="105" spans="1:8" x14ac:dyDescent="0.2">
      <c r="A105" s="38"/>
      <c r="B105" s="45" t="s">
        <v>107</v>
      </c>
      <c r="C105" s="46"/>
      <c r="D105" s="47" t="s">
        <v>12</v>
      </c>
      <c r="E105" s="44"/>
      <c r="F105" s="40"/>
      <c r="G105" s="40"/>
    </row>
    <row r="106" spans="1:8" x14ac:dyDescent="0.2">
      <c r="A106" s="48"/>
      <c r="B106" s="49" t="s">
        <v>12</v>
      </c>
      <c r="C106" s="49" t="s">
        <v>588</v>
      </c>
      <c r="D106" s="49" t="s">
        <v>108</v>
      </c>
      <c r="E106" s="48"/>
      <c r="F106" s="48"/>
      <c r="G106" s="48"/>
    </row>
    <row r="107" spans="1:8" x14ac:dyDescent="0.2">
      <c r="A107" s="48"/>
      <c r="B107" s="50" t="s">
        <v>109</v>
      </c>
      <c r="C107" s="51">
        <v>46142</v>
      </c>
      <c r="D107" s="51">
        <v>46173</v>
      </c>
      <c r="E107" s="48"/>
      <c r="F107" s="48"/>
      <c r="G107" s="48"/>
    </row>
    <row r="108" spans="1:8" x14ac:dyDescent="0.2">
      <c r="A108" s="52"/>
      <c r="B108" s="53" t="s">
        <v>110</v>
      </c>
      <c r="C108" s="54">
        <v>32.302700000000002</v>
      </c>
      <c r="D108" s="54">
        <v>32.224899999999998</v>
      </c>
      <c r="E108" s="52"/>
      <c r="F108" s="55"/>
      <c r="G108" s="56"/>
    </row>
    <row r="109" spans="1:8" x14ac:dyDescent="0.2">
      <c r="A109" s="52"/>
      <c r="B109" s="53" t="s">
        <v>589</v>
      </c>
      <c r="C109" s="54">
        <v>20.294499999999999</v>
      </c>
      <c r="D109" s="54">
        <v>20.2456</v>
      </c>
      <c r="E109" s="52"/>
      <c r="F109" s="55"/>
      <c r="G109" s="56"/>
    </row>
    <row r="110" spans="1:8" x14ac:dyDescent="0.2">
      <c r="A110" s="52"/>
      <c r="B110" s="53" t="s">
        <v>111</v>
      </c>
      <c r="C110" s="54">
        <v>29.121200000000002</v>
      </c>
      <c r="D110" s="54">
        <v>29.032900000000001</v>
      </c>
      <c r="E110" s="52"/>
      <c r="F110" s="55"/>
      <c r="G110" s="56"/>
    </row>
    <row r="111" spans="1:8" x14ac:dyDescent="0.2">
      <c r="A111" s="52"/>
      <c r="B111" s="53" t="s">
        <v>590</v>
      </c>
      <c r="C111" s="54">
        <v>18.185600000000001</v>
      </c>
      <c r="D111" s="54">
        <v>18.130400000000002</v>
      </c>
      <c r="E111" s="52"/>
      <c r="F111" s="55"/>
      <c r="G111" s="56"/>
    </row>
    <row r="112" spans="1:8" x14ac:dyDescent="0.2">
      <c r="A112" s="52"/>
      <c r="B112" s="52"/>
      <c r="C112" s="52"/>
      <c r="D112" s="52"/>
      <c r="E112" s="52"/>
      <c r="F112" s="52"/>
      <c r="G112" s="52"/>
    </row>
    <row r="113" spans="1:18" x14ac:dyDescent="0.2">
      <c r="A113" s="48"/>
      <c r="B113" s="45" t="s">
        <v>591</v>
      </c>
      <c r="C113" s="46"/>
      <c r="D113" s="20" t="s">
        <v>105</v>
      </c>
      <c r="E113" s="48"/>
      <c r="F113" s="48"/>
      <c r="G113" s="48"/>
    </row>
    <row r="114" spans="1:18" x14ac:dyDescent="0.2">
      <c r="A114" s="48"/>
      <c r="B114" s="58"/>
      <c r="C114" s="58"/>
      <c r="D114" s="58"/>
      <c r="E114" s="48"/>
      <c r="F114" s="48"/>
      <c r="G114" s="48"/>
    </row>
    <row r="115" spans="1:18" x14ac:dyDescent="0.2">
      <c r="A115" s="48"/>
      <c r="B115" s="45" t="s">
        <v>113</v>
      </c>
      <c r="C115" s="46"/>
      <c r="D115" s="20" t="s">
        <v>105</v>
      </c>
      <c r="E115" s="63"/>
      <c r="F115" s="48"/>
      <c r="G115" s="48"/>
      <c r="J115" s="18"/>
    </row>
    <row r="116" spans="1:18" x14ac:dyDescent="0.2">
      <c r="A116" s="48"/>
      <c r="B116" s="45" t="s">
        <v>114</v>
      </c>
      <c r="C116" s="46"/>
      <c r="D116" s="20" t="s">
        <v>105</v>
      </c>
      <c r="E116" s="63"/>
      <c r="F116" s="48"/>
      <c r="G116" s="48"/>
      <c r="J116" s="18"/>
    </row>
    <row r="117" spans="1:18" x14ac:dyDescent="0.2">
      <c r="A117" s="48"/>
      <c r="B117" s="45" t="s">
        <v>592</v>
      </c>
      <c r="C117" s="46"/>
      <c r="D117" s="20" t="s">
        <v>105</v>
      </c>
      <c r="E117" s="63"/>
      <c r="F117" s="48"/>
      <c r="G117" s="48"/>
      <c r="J117" s="18"/>
    </row>
    <row r="118" spans="1:18" x14ac:dyDescent="0.2">
      <c r="A118" s="58"/>
      <c r="B118" s="58"/>
      <c r="C118" s="58"/>
      <c r="D118" s="58"/>
      <c r="E118" s="58"/>
      <c r="F118" s="58"/>
      <c r="G118" s="58"/>
      <c r="J118" s="18"/>
    </row>
    <row r="119" spans="1:18" s="68" customFormat="1" x14ac:dyDescent="0.2">
      <c r="B119" s="65" t="s">
        <v>593</v>
      </c>
      <c r="C119" s="66"/>
      <c r="D119" s="67"/>
      <c r="I119" s="15"/>
      <c r="J119" s="18"/>
      <c r="K119" s="64"/>
      <c r="L119" s="64"/>
      <c r="M119" s="64"/>
      <c r="N119" s="64"/>
      <c r="O119" s="15"/>
      <c r="R119" s="15"/>
    </row>
    <row r="120" spans="1:18" s="68" customFormat="1" ht="38.25" x14ac:dyDescent="0.2">
      <c r="B120" s="70" t="s">
        <v>594</v>
      </c>
      <c r="C120" s="70"/>
      <c r="D120" s="71" t="s">
        <v>514</v>
      </c>
      <c r="I120" s="15"/>
      <c r="J120" s="18"/>
      <c r="K120" s="64"/>
      <c r="L120" s="64"/>
      <c r="M120" s="64"/>
      <c r="N120" s="64"/>
      <c r="O120" s="15"/>
      <c r="R120" s="15"/>
    </row>
    <row r="121" spans="1:18" s="68" customFormat="1" x14ac:dyDescent="0.2">
      <c r="B121" s="59" t="s">
        <v>595</v>
      </c>
      <c r="C121" s="59"/>
      <c r="D121" s="72"/>
      <c r="I121" s="15"/>
      <c r="J121" s="18"/>
      <c r="K121" s="64"/>
      <c r="L121" s="64"/>
      <c r="M121" s="64"/>
      <c r="N121" s="64"/>
      <c r="O121" s="15"/>
      <c r="R121" s="15"/>
    </row>
    <row r="122" spans="1:18" s="68" customFormat="1" x14ac:dyDescent="0.2">
      <c r="B122" s="59"/>
      <c r="C122" s="59"/>
      <c r="D122" s="73"/>
      <c r="I122" s="15"/>
      <c r="J122" s="18"/>
      <c r="K122" s="64"/>
      <c r="L122" s="64"/>
      <c r="M122" s="64"/>
      <c r="N122" s="64"/>
      <c r="O122" s="15"/>
    </row>
    <row r="123" spans="1:18" s="68" customFormat="1" x14ac:dyDescent="0.2">
      <c r="B123" s="59" t="s">
        <v>596</v>
      </c>
      <c r="C123" s="59"/>
      <c r="D123" s="74">
        <v>5.8730235683168379</v>
      </c>
      <c r="I123" s="15"/>
      <c r="J123" s="18"/>
      <c r="K123" s="64"/>
      <c r="L123" s="64"/>
      <c r="M123" s="64"/>
      <c r="N123" s="64"/>
      <c r="O123" s="15"/>
    </row>
    <row r="124" spans="1:18" s="68" customFormat="1" x14ac:dyDescent="0.2">
      <c r="B124" s="59"/>
      <c r="C124" s="59"/>
      <c r="D124" s="73"/>
      <c r="I124" s="15"/>
      <c r="J124" s="18"/>
      <c r="K124" s="64"/>
      <c r="L124" s="64"/>
      <c r="M124" s="64"/>
      <c r="N124" s="64"/>
      <c r="O124" s="15"/>
    </row>
    <row r="125" spans="1:18" s="68" customFormat="1" x14ac:dyDescent="0.2">
      <c r="B125" s="59" t="s">
        <v>699</v>
      </c>
      <c r="C125" s="59"/>
      <c r="D125" s="74">
        <v>1.3725959766664571</v>
      </c>
      <c r="I125" s="15"/>
      <c r="J125" s="18"/>
      <c r="K125" s="64"/>
      <c r="L125" s="64"/>
      <c r="M125" s="64"/>
      <c r="N125" s="64"/>
      <c r="O125" s="15"/>
    </row>
    <row r="126" spans="1:18" s="68" customFormat="1" x14ac:dyDescent="0.2">
      <c r="B126" s="59" t="s">
        <v>700</v>
      </c>
      <c r="C126" s="59"/>
      <c r="D126" s="74">
        <v>1.5949416567862325</v>
      </c>
      <c r="I126" s="15"/>
      <c r="J126" s="18"/>
      <c r="K126" s="64"/>
      <c r="L126" s="64"/>
      <c r="M126" s="64"/>
      <c r="N126" s="64"/>
      <c r="O126" s="15"/>
    </row>
    <row r="127" spans="1:18" s="68" customFormat="1" x14ac:dyDescent="0.2">
      <c r="B127" s="59"/>
      <c r="C127" s="59"/>
      <c r="D127" s="73"/>
      <c r="I127" s="15"/>
      <c r="J127" s="18"/>
      <c r="K127" s="64"/>
      <c r="L127" s="64"/>
      <c r="M127" s="64"/>
      <c r="N127" s="64"/>
      <c r="O127" s="15"/>
    </row>
    <row r="128" spans="1:18" s="68" customFormat="1" x14ac:dyDescent="0.2">
      <c r="B128" s="59" t="s">
        <v>599</v>
      </c>
      <c r="C128" s="59"/>
      <c r="D128" s="76" t="s">
        <v>726</v>
      </c>
      <c r="I128" s="15"/>
      <c r="J128" s="18"/>
      <c r="K128" s="64"/>
      <c r="L128" s="64"/>
      <c r="M128" s="64"/>
      <c r="N128" s="64"/>
      <c r="O128" s="15"/>
    </row>
    <row r="129" spans="2:16" s="68" customFormat="1" x14ac:dyDescent="0.2">
      <c r="B129" s="77" t="s">
        <v>600</v>
      </c>
      <c r="C129" s="78"/>
      <c r="D129" s="79"/>
      <c r="I129" s="15"/>
      <c r="J129" s="18"/>
      <c r="K129" s="64"/>
      <c r="L129" s="64"/>
      <c r="M129" s="64"/>
      <c r="N129" s="64"/>
      <c r="O129" s="15"/>
    </row>
    <row r="130" spans="2:16" x14ac:dyDescent="0.2">
      <c r="J130" s="18"/>
    </row>
    <row r="131" spans="2:16" ht="13.5" x14ac:dyDescent="0.2">
      <c r="B131" s="91" t="s">
        <v>727</v>
      </c>
      <c r="C131" s="91"/>
      <c r="D131" s="91"/>
      <c r="E131" s="91"/>
      <c r="F131" s="91"/>
      <c r="G131" s="91"/>
      <c r="H131" s="91"/>
      <c r="I131" s="64"/>
      <c r="J131" s="18"/>
      <c r="K131" s="64"/>
      <c r="L131" s="64"/>
      <c r="M131" s="64"/>
      <c r="N131" s="64"/>
      <c r="O131" s="64"/>
      <c r="P131" s="64"/>
    </row>
    <row r="132" spans="2:16" s="69" customFormat="1" ht="26.25" customHeight="1" x14ac:dyDescent="0.2">
      <c r="B132" s="92" t="s">
        <v>609</v>
      </c>
      <c r="C132" s="92" t="s">
        <v>610</v>
      </c>
      <c r="D132" s="93" t="s">
        <v>701</v>
      </c>
      <c r="E132" s="93"/>
      <c r="F132" s="93"/>
      <c r="G132" s="94" t="s">
        <v>612</v>
      </c>
      <c r="H132" s="94"/>
      <c r="J132" s="18"/>
      <c r="K132" s="95"/>
      <c r="L132" s="95"/>
      <c r="M132" s="95"/>
      <c r="N132" s="95"/>
      <c r="O132" s="95"/>
      <c r="P132" s="95"/>
    </row>
    <row r="133" spans="2:16" ht="27" x14ac:dyDescent="0.25">
      <c r="B133" s="96" t="s">
        <v>653</v>
      </c>
      <c r="C133" s="97" t="s">
        <v>702</v>
      </c>
      <c r="D133" s="98">
        <v>0</v>
      </c>
      <c r="E133" s="98"/>
      <c r="F133" s="98"/>
      <c r="G133" s="98">
        <v>0</v>
      </c>
      <c r="H133" s="98"/>
      <c r="J133" s="18"/>
      <c r="K133" s="64"/>
      <c r="L133" s="64"/>
      <c r="M133" s="64"/>
      <c r="N133" s="64"/>
      <c r="O133" s="64"/>
      <c r="P133" s="64"/>
    </row>
    <row r="134" spans="2:16" ht="13.5" x14ac:dyDescent="0.25">
      <c r="B134" s="99"/>
      <c r="C134" s="99"/>
      <c r="D134" s="100"/>
      <c r="E134" s="100"/>
      <c r="F134" s="100"/>
      <c r="G134" s="100"/>
      <c r="H134" s="100"/>
      <c r="J134" s="18"/>
      <c r="K134" s="64"/>
      <c r="L134" s="64"/>
      <c r="M134" s="64"/>
      <c r="N134" s="64"/>
      <c r="O134" s="64"/>
      <c r="P134" s="64"/>
    </row>
    <row r="135" spans="2:16" ht="13.5" x14ac:dyDescent="0.25">
      <c r="B135" s="101" t="s">
        <v>619</v>
      </c>
      <c r="C135" s="101"/>
      <c r="D135" s="101"/>
      <c r="E135" s="101"/>
      <c r="F135" s="101"/>
      <c r="G135" s="101"/>
      <c r="H135" s="101"/>
      <c r="J135" s="18"/>
      <c r="K135" s="64"/>
      <c r="L135" s="64"/>
      <c r="M135" s="64"/>
      <c r="N135" s="64"/>
      <c r="O135" s="64"/>
      <c r="P135" s="64"/>
    </row>
    <row r="136" spans="2:16" ht="13.5" customHeight="1" x14ac:dyDescent="0.2">
      <c r="B136" s="94" t="s">
        <v>609</v>
      </c>
      <c r="C136" s="94" t="s">
        <v>610</v>
      </c>
      <c r="D136" s="94" t="s">
        <v>656</v>
      </c>
      <c r="E136" s="94"/>
      <c r="F136" s="94"/>
      <c r="G136" s="94"/>
      <c r="H136" s="93" t="s">
        <v>703</v>
      </c>
      <c r="I136" s="93" t="s">
        <v>704</v>
      </c>
      <c r="J136" s="93" t="s">
        <v>659</v>
      </c>
      <c r="K136" s="64"/>
      <c r="L136" s="64"/>
      <c r="M136" s="64"/>
      <c r="N136" s="64"/>
      <c r="O136" s="64"/>
      <c r="P136" s="64"/>
    </row>
    <row r="137" spans="2:16" ht="121.5" x14ac:dyDescent="0.2">
      <c r="B137" s="94"/>
      <c r="C137" s="94"/>
      <c r="D137" s="102" t="s">
        <v>660</v>
      </c>
      <c r="E137" s="102" t="s">
        <v>661</v>
      </c>
      <c r="F137" s="102" t="s">
        <v>662</v>
      </c>
      <c r="G137" s="102" t="s">
        <v>696</v>
      </c>
      <c r="H137" s="93"/>
      <c r="I137" s="93"/>
      <c r="J137" s="93"/>
      <c r="K137" s="64"/>
      <c r="L137" s="64"/>
      <c r="M137" s="64"/>
      <c r="N137" s="64"/>
      <c r="O137" s="64"/>
    </row>
    <row r="138" spans="2:16" ht="27" x14ac:dyDescent="0.25">
      <c r="B138" s="99" t="s">
        <v>653</v>
      </c>
      <c r="C138" s="97" t="s">
        <v>705</v>
      </c>
      <c r="D138" s="103">
        <v>500</v>
      </c>
      <c r="E138" s="103">
        <v>9.9405737999999992</v>
      </c>
      <c r="F138" s="104">
        <v>16.00737140547945</v>
      </c>
      <c r="G138" s="103">
        <v>525.94794520547941</v>
      </c>
      <c r="H138" s="2">
        <v>233.40679</v>
      </c>
      <c r="I138" s="2">
        <v>4.01</v>
      </c>
      <c r="J138" s="105">
        <f>H138+I138</f>
        <v>237.41678999999999</v>
      </c>
      <c r="K138" s="64"/>
      <c r="L138" s="64"/>
      <c r="M138" s="64"/>
      <c r="N138" s="64"/>
      <c r="O138" s="64"/>
      <c r="P138" s="64"/>
    </row>
    <row r="139" spans="2:16" x14ac:dyDescent="0.2">
      <c r="J139" s="18"/>
      <c r="P139" s="64"/>
    </row>
    <row r="140" spans="2:16" x14ac:dyDescent="0.2">
      <c r="J140" s="18"/>
      <c r="K140" s="64"/>
      <c r="L140" s="64"/>
      <c r="M140" s="64"/>
      <c r="N140" s="64"/>
      <c r="O140" s="64"/>
      <c r="P140" s="64"/>
    </row>
    <row r="141" spans="2:16" ht="13.5" x14ac:dyDescent="0.25">
      <c r="B141" s="106" t="s">
        <v>639</v>
      </c>
      <c r="J141" s="18"/>
      <c r="K141" s="64"/>
      <c r="L141" s="64"/>
      <c r="M141" s="64"/>
      <c r="N141" s="64"/>
      <c r="O141" s="64"/>
      <c r="P141" s="64"/>
    </row>
    <row r="142" spans="2:16" x14ac:dyDescent="0.2">
      <c r="B142" s="64"/>
      <c r="C142" s="64"/>
      <c r="D142" s="64"/>
      <c r="E142" s="64"/>
      <c r="F142" s="64"/>
      <c r="G142" s="64"/>
      <c r="H142" s="64"/>
      <c r="J142" s="18"/>
      <c r="K142" s="64"/>
      <c r="L142" s="64"/>
      <c r="M142" s="64"/>
      <c r="N142" s="64"/>
      <c r="O142" s="64"/>
      <c r="P142" s="64"/>
    </row>
    <row r="143" spans="2:16" x14ac:dyDescent="0.2">
      <c r="B143" s="107" t="s">
        <v>640</v>
      </c>
      <c r="C143" s="64"/>
      <c r="D143" s="64"/>
      <c r="E143" s="64"/>
      <c r="F143" s="64"/>
      <c r="G143" s="64"/>
      <c r="H143" s="64"/>
      <c r="J143" s="18"/>
      <c r="K143" s="64"/>
      <c r="L143" s="64"/>
      <c r="M143" s="64"/>
      <c r="N143" s="64"/>
      <c r="O143" s="64"/>
      <c r="P143" s="64"/>
    </row>
    <row r="144" spans="2:16" x14ac:dyDescent="0.2">
      <c r="B144" s="64"/>
      <c r="C144" s="64"/>
      <c r="D144" s="64"/>
      <c r="E144" s="64"/>
      <c r="F144" s="64"/>
      <c r="G144" s="64"/>
      <c r="H144" s="64"/>
      <c r="J144" s="18"/>
      <c r="K144" s="64"/>
      <c r="L144" s="64"/>
      <c r="M144" s="64"/>
      <c r="N144" s="64"/>
      <c r="O144" s="64"/>
      <c r="P144" s="64"/>
    </row>
    <row r="145" spans="2:16" x14ac:dyDescent="0.2">
      <c r="B145" s="107" t="s">
        <v>641</v>
      </c>
      <c r="C145" s="64"/>
      <c r="D145" s="64"/>
      <c r="E145" s="64"/>
      <c r="F145" s="64"/>
      <c r="G145" s="64"/>
      <c r="H145" s="64"/>
      <c r="J145" s="18"/>
      <c r="K145" s="64"/>
      <c r="L145" s="64"/>
      <c r="M145" s="64"/>
      <c r="N145" s="64"/>
      <c r="O145" s="64"/>
      <c r="P145" s="64"/>
    </row>
    <row r="146" spans="2:16" x14ac:dyDescent="0.2">
      <c r="J146" s="18"/>
      <c r="K146" s="64"/>
      <c r="L146" s="64"/>
      <c r="M146" s="64"/>
      <c r="N146" s="64"/>
      <c r="O146" s="64"/>
    </row>
    <row r="147" spans="2:16" x14ac:dyDescent="0.2">
      <c r="B147" s="107" t="s">
        <v>642</v>
      </c>
      <c r="J147" s="18"/>
      <c r="K147" s="64"/>
      <c r="L147" s="64"/>
      <c r="M147" s="64"/>
      <c r="N147" s="64"/>
      <c r="O147" s="64"/>
    </row>
    <row r="148" spans="2:16" x14ac:dyDescent="0.2">
      <c r="B148" s="107"/>
      <c r="J148" s="18"/>
      <c r="K148" s="64"/>
      <c r="L148" s="64"/>
      <c r="M148" s="64"/>
      <c r="N148" s="64"/>
      <c r="O148" s="64"/>
    </row>
    <row r="149" spans="2:16" x14ac:dyDescent="0.2">
      <c r="B149" s="107" t="s">
        <v>644</v>
      </c>
      <c r="J149" s="18"/>
      <c r="L149" s="64"/>
      <c r="M149" s="64"/>
      <c r="N149" s="64"/>
      <c r="O149" s="64"/>
    </row>
    <row r="150" spans="2:16" x14ac:dyDescent="0.2">
      <c r="B150" s="107"/>
      <c r="J150" s="18"/>
      <c r="K150" s="64"/>
      <c r="L150" s="64"/>
      <c r="M150" s="64"/>
      <c r="N150" s="64"/>
      <c r="O150" s="64"/>
    </row>
    <row r="151" spans="2:16" x14ac:dyDescent="0.2">
      <c r="B151" s="107" t="s">
        <v>645</v>
      </c>
      <c r="J151" s="18"/>
    </row>
    <row r="152" spans="2:16" x14ac:dyDescent="0.2">
      <c r="B152" s="107"/>
      <c r="J152" s="18"/>
    </row>
    <row r="153" spans="2:16" ht="25.5" x14ac:dyDescent="0.2">
      <c r="B153" s="108" t="s">
        <v>601</v>
      </c>
    </row>
    <row r="155" spans="2:16" ht="153.75" customHeight="1" x14ac:dyDescent="0.2"/>
    <row r="158" spans="2:16" x14ac:dyDescent="0.2">
      <c r="B158" s="81" t="s">
        <v>602</v>
      </c>
      <c r="C158" s="82"/>
      <c r="D158" s="81"/>
    </row>
    <row r="159" spans="2:16" x14ac:dyDescent="0.2">
      <c r="B159" s="81" t="s">
        <v>706</v>
      </c>
      <c r="D159" s="81"/>
    </row>
    <row r="160" spans="2:16" ht="165" customHeight="1" x14ac:dyDescent="0.2"/>
    <row r="162" spans="10:10" x14ac:dyDescent="0.2">
      <c r="J162" s="18"/>
    </row>
    <row r="163" spans="10:10" x14ac:dyDescent="0.2">
      <c r="J163" s="18"/>
    </row>
    <row r="164" spans="10:10" x14ac:dyDescent="0.2">
      <c r="J164" s="18"/>
    </row>
  </sheetData>
  <mergeCells count="39">
    <mergeCell ref="B120:C120"/>
    <mergeCell ref="B121:C121"/>
    <mergeCell ref="B115:C115"/>
    <mergeCell ref="B116:C116"/>
    <mergeCell ref="B113:C113"/>
    <mergeCell ref="B117:C117"/>
    <mergeCell ref="B119:D119"/>
    <mergeCell ref="B100:H100"/>
    <mergeCell ref="B102:D102"/>
    <mergeCell ref="B103:C103"/>
    <mergeCell ref="B104:C104"/>
    <mergeCell ref="B105:C105"/>
    <mergeCell ref="A1:H1"/>
    <mergeCell ref="A2:H2"/>
    <mergeCell ref="A3:H3"/>
    <mergeCell ref="B98:H98"/>
    <mergeCell ref="B99:H99"/>
    <mergeCell ref="B122:C122"/>
    <mergeCell ref="B123:C123"/>
    <mergeCell ref="B124:C124"/>
    <mergeCell ref="B125:C125"/>
    <mergeCell ref="B126:C126"/>
    <mergeCell ref="B127:C127"/>
    <mergeCell ref="B128:C128"/>
    <mergeCell ref="B129:D129"/>
    <mergeCell ref="B131:H131"/>
    <mergeCell ref="D132:F132"/>
    <mergeCell ref="G132:H132"/>
    <mergeCell ref="D133:F133"/>
    <mergeCell ref="G133:H133"/>
    <mergeCell ref="D134:F134"/>
    <mergeCell ref="G134:H134"/>
    <mergeCell ref="B135:H135"/>
    <mergeCell ref="J136:J137"/>
    <mergeCell ref="B136:B137"/>
    <mergeCell ref="C136:C137"/>
    <mergeCell ref="D136:G136"/>
    <mergeCell ref="H136:H137"/>
    <mergeCell ref="I136:I137"/>
  </mergeCells>
  <hyperlinks>
    <hyperlink ref="I1" location="Index!B2" display="Index" xr:uid="{7CF86E1E-2778-4A13-B9C8-A45646FBF560}"/>
    <hyperlink ref="B143" r:id="rId1" xr:uid="{617AE42A-A912-4753-AA99-8D5DFD093DD0}"/>
    <hyperlink ref="B145" r:id="rId2" xr:uid="{38D16073-E2F9-4DF5-8CF7-44DA0D54C65E}"/>
    <hyperlink ref="B147" r:id="rId3" xr:uid="{6C61AB7E-9C2A-4D1F-862A-F07B4CCDA218}"/>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20174-E94D-4652-9B49-5E4A62CDF5FA}">
  <sheetPr>
    <outlinePr summaryBelow="0" summaryRight="0"/>
  </sheetPr>
  <dimension ref="A1:U118"/>
  <sheetViews>
    <sheetView showGridLines="0" workbookViewId="0">
      <selection sqref="A1:H1"/>
    </sheetView>
  </sheetViews>
  <sheetFormatPr defaultRowHeight="12.75" x14ac:dyDescent="0.2"/>
  <cols>
    <col min="1" max="1" width="5.85546875" style="15" bestFit="1" customWidth="1"/>
    <col min="2" max="2" width="19.28515625" style="15" bestFit="1" customWidth="1"/>
    <col min="3" max="3" width="49" style="15" customWidth="1"/>
    <col min="4" max="4" width="11.42578125" style="15" bestFit="1" customWidth="1"/>
    <col min="5" max="5" width="8.7109375" style="15" bestFit="1" customWidth="1"/>
    <col min="6" max="6" width="10.140625" style="15" bestFit="1" customWidth="1"/>
    <col min="7" max="7" width="14" style="15" bestFit="1" customWidth="1"/>
    <col min="8" max="8" width="8.85546875" style="15" bestFit="1" customWidth="1"/>
    <col min="9" max="9" width="5.7109375" style="15" bestFit="1" customWidth="1"/>
    <col min="10" max="16384" width="9.140625" style="15"/>
  </cols>
  <sheetData>
    <row r="1" spans="1:9" ht="15" x14ac:dyDescent="0.2">
      <c r="A1" s="14" t="s">
        <v>0</v>
      </c>
      <c r="B1" s="14"/>
      <c r="C1" s="14"/>
      <c r="D1" s="14"/>
      <c r="E1" s="14"/>
      <c r="F1" s="14"/>
      <c r="G1" s="14"/>
      <c r="H1" s="14"/>
      <c r="I1" s="1" t="s">
        <v>580</v>
      </c>
    </row>
    <row r="2" spans="1:9" ht="15" x14ac:dyDescent="0.2">
      <c r="A2" s="14" t="s">
        <v>573</v>
      </c>
      <c r="B2" s="14"/>
      <c r="C2" s="14"/>
      <c r="D2" s="14"/>
      <c r="E2" s="14"/>
      <c r="F2" s="14"/>
      <c r="G2" s="14"/>
      <c r="H2" s="14"/>
    </row>
    <row r="3" spans="1:9" ht="15" x14ac:dyDescent="0.2">
      <c r="A3" s="14" t="s">
        <v>732</v>
      </c>
      <c r="B3" s="14"/>
      <c r="C3" s="14"/>
      <c r="D3" s="14"/>
      <c r="E3" s="14"/>
      <c r="F3" s="14"/>
      <c r="G3" s="14"/>
      <c r="H3" s="14"/>
    </row>
    <row r="4" spans="1:9" s="18" customFormat="1" ht="30" x14ac:dyDescent="0.2">
      <c r="A4" s="16" t="s">
        <v>2</v>
      </c>
      <c r="B4" s="16" t="s">
        <v>3</v>
      </c>
      <c r="C4" s="16" t="s">
        <v>4</v>
      </c>
      <c r="D4" s="16" t="s">
        <v>5</v>
      </c>
      <c r="E4" s="16" t="s">
        <v>6</v>
      </c>
      <c r="F4" s="16" t="s">
        <v>7</v>
      </c>
      <c r="G4" s="16" t="s">
        <v>8</v>
      </c>
      <c r="H4" s="17" t="s">
        <v>581</v>
      </c>
    </row>
    <row r="5" spans="1:9" x14ac:dyDescent="0.2">
      <c r="A5" s="19"/>
      <c r="B5" s="19"/>
      <c r="C5" s="20" t="s">
        <v>9</v>
      </c>
      <c r="D5" s="19"/>
      <c r="E5" s="19"/>
      <c r="F5" s="19"/>
      <c r="G5" s="19"/>
      <c r="H5" s="21" t="s">
        <v>12</v>
      </c>
    </row>
    <row r="6" spans="1:9" x14ac:dyDescent="0.2">
      <c r="A6" s="19"/>
      <c r="B6" s="19"/>
      <c r="C6" s="20" t="s">
        <v>10</v>
      </c>
      <c r="D6" s="19"/>
      <c r="E6" s="19"/>
      <c r="F6" s="19"/>
      <c r="G6" s="19"/>
      <c r="H6" s="21" t="s">
        <v>12</v>
      </c>
    </row>
    <row r="7" spans="1:9" x14ac:dyDescent="0.2">
      <c r="A7" s="22"/>
      <c r="B7" s="22"/>
      <c r="C7" s="23" t="s">
        <v>11</v>
      </c>
      <c r="D7" s="22"/>
      <c r="E7" s="22" t="s">
        <v>12</v>
      </c>
      <c r="F7" s="24" t="s">
        <v>13</v>
      </c>
      <c r="G7" s="25">
        <v>0</v>
      </c>
      <c r="H7" s="21" t="s">
        <v>12</v>
      </c>
    </row>
    <row r="8" spans="1:9" x14ac:dyDescent="0.2">
      <c r="A8" s="22"/>
      <c r="B8" s="22"/>
      <c r="C8" s="26"/>
      <c r="D8" s="22"/>
      <c r="E8" s="22"/>
      <c r="F8" s="27"/>
      <c r="G8" s="27"/>
      <c r="H8" s="21" t="s">
        <v>12</v>
      </c>
    </row>
    <row r="9" spans="1:9" x14ac:dyDescent="0.2">
      <c r="A9" s="22"/>
      <c r="B9" s="22"/>
      <c r="C9" s="23" t="s">
        <v>14</v>
      </c>
      <c r="D9" s="22"/>
      <c r="E9" s="22"/>
      <c r="F9" s="22"/>
      <c r="G9" s="22"/>
      <c r="H9" s="21" t="s">
        <v>12</v>
      </c>
    </row>
    <row r="10" spans="1:9" x14ac:dyDescent="0.2">
      <c r="A10" s="22"/>
      <c r="B10" s="22"/>
      <c r="C10" s="23" t="s">
        <v>11</v>
      </c>
      <c r="D10" s="22"/>
      <c r="E10" s="22" t="s">
        <v>12</v>
      </c>
      <c r="F10" s="24" t="s">
        <v>13</v>
      </c>
      <c r="G10" s="25">
        <v>0</v>
      </c>
      <c r="H10" s="21" t="s">
        <v>12</v>
      </c>
    </row>
    <row r="11" spans="1:9" x14ac:dyDescent="0.2">
      <c r="A11" s="22"/>
      <c r="B11" s="22"/>
      <c r="C11" s="26"/>
      <c r="D11" s="22"/>
      <c r="E11" s="22"/>
      <c r="F11" s="27"/>
      <c r="G11" s="27"/>
      <c r="H11" s="21" t="s">
        <v>12</v>
      </c>
    </row>
    <row r="12" spans="1:9" x14ac:dyDescent="0.2">
      <c r="A12" s="22"/>
      <c r="B12" s="22"/>
      <c r="C12" s="23" t="s">
        <v>15</v>
      </c>
      <c r="D12" s="22"/>
      <c r="E12" s="22"/>
      <c r="F12" s="22"/>
      <c r="G12" s="22"/>
      <c r="H12" s="21" t="s">
        <v>12</v>
      </c>
    </row>
    <row r="13" spans="1:9" x14ac:dyDescent="0.2">
      <c r="A13" s="22"/>
      <c r="B13" s="22"/>
      <c r="C13" s="23" t="s">
        <v>11</v>
      </c>
      <c r="D13" s="22"/>
      <c r="E13" s="22" t="s">
        <v>12</v>
      </c>
      <c r="F13" s="24" t="s">
        <v>13</v>
      </c>
      <c r="G13" s="25">
        <v>0</v>
      </c>
      <c r="H13" s="21" t="s">
        <v>12</v>
      </c>
    </row>
    <row r="14" spans="1:9" x14ac:dyDescent="0.2">
      <c r="A14" s="22"/>
      <c r="B14" s="22"/>
      <c r="C14" s="26"/>
      <c r="D14" s="22"/>
      <c r="E14" s="22"/>
      <c r="F14" s="27"/>
      <c r="G14" s="27"/>
      <c r="H14" s="21" t="s">
        <v>12</v>
      </c>
    </row>
    <row r="15" spans="1:9" x14ac:dyDescent="0.2">
      <c r="A15" s="22"/>
      <c r="B15" s="22"/>
      <c r="C15" s="23" t="s">
        <v>16</v>
      </c>
      <c r="D15" s="22"/>
      <c r="E15" s="22"/>
      <c r="F15" s="22"/>
      <c r="G15" s="22"/>
      <c r="H15" s="21" t="s">
        <v>12</v>
      </c>
    </row>
    <row r="16" spans="1:9" x14ac:dyDescent="0.2">
      <c r="A16" s="22"/>
      <c r="B16" s="22"/>
      <c r="C16" s="23" t="s">
        <v>11</v>
      </c>
      <c r="D16" s="22"/>
      <c r="E16" s="22" t="s">
        <v>12</v>
      </c>
      <c r="F16" s="24" t="s">
        <v>13</v>
      </c>
      <c r="G16" s="25">
        <v>0</v>
      </c>
      <c r="H16" s="21" t="s">
        <v>12</v>
      </c>
    </row>
    <row r="17" spans="1:8" x14ac:dyDescent="0.2">
      <c r="A17" s="22"/>
      <c r="B17" s="22"/>
      <c r="C17" s="26"/>
      <c r="D17" s="22"/>
      <c r="E17" s="22"/>
      <c r="F17" s="27"/>
      <c r="G17" s="27"/>
      <c r="H17" s="21" t="s">
        <v>12</v>
      </c>
    </row>
    <row r="18" spans="1:8" x14ac:dyDescent="0.2">
      <c r="A18" s="22"/>
      <c r="B18" s="22"/>
      <c r="C18" s="23" t="s">
        <v>17</v>
      </c>
      <c r="D18" s="22"/>
      <c r="E18" s="22"/>
      <c r="F18" s="27"/>
      <c r="G18" s="27"/>
      <c r="H18" s="21" t="s">
        <v>12</v>
      </c>
    </row>
    <row r="19" spans="1:8" x14ac:dyDescent="0.2">
      <c r="A19" s="22"/>
      <c r="B19" s="22"/>
      <c r="C19" s="23" t="s">
        <v>11</v>
      </c>
      <c r="D19" s="22"/>
      <c r="E19" s="22" t="s">
        <v>12</v>
      </c>
      <c r="F19" s="24" t="s">
        <v>13</v>
      </c>
      <c r="G19" s="25">
        <v>0</v>
      </c>
      <c r="H19" s="21" t="s">
        <v>12</v>
      </c>
    </row>
    <row r="20" spans="1:8" x14ac:dyDescent="0.2">
      <c r="A20" s="22"/>
      <c r="B20" s="22"/>
      <c r="C20" s="26"/>
      <c r="D20" s="22"/>
      <c r="E20" s="22"/>
      <c r="F20" s="27"/>
      <c r="G20" s="27"/>
      <c r="H20" s="21" t="s">
        <v>12</v>
      </c>
    </row>
    <row r="21" spans="1:8" x14ac:dyDescent="0.2">
      <c r="A21" s="22"/>
      <c r="B21" s="22"/>
      <c r="C21" s="23" t="s">
        <v>18</v>
      </c>
      <c r="D21" s="22"/>
      <c r="E21" s="22"/>
      <c r="F21" s="27"/>
      <c r="G21" s="27"/>
      <c r="H21" s="21" t="s">
        <v>12</v>
      </c>
    </row>
    <row r="22" spans="1:8" x14ac:dyDescent="0.2">
      <c r="A22" s="22"/>
      <c r="B22" s="22"/>
      <c r="C22" s="23" t="s">
        <v>11</v>
      </c>
      <c r="D22" s="22"/>
      <c r="E22" s="22" t="s">
        <v>12</v>
      </c>
      <c r="F22" s="24" t="s">
        <v>13</v>
      </c>
      <c r="G22" s="25">
        <v>0</v>
      </c>
      <c r="H22" s="21" t="s">
        <v>12</v>
      </c>
    </row>
    <row r="23" spans="1:8" x14ac:dyDescent="0.2">
      <c r="A23" s="22"/>
      <c r="B23" s="22"/>
      <c r="C23" s="26"/>
      <c r="D23" s="22"/>
      <c r="E23" s="22"/>
      <c r="F23" s="27"/>
      <c r="G23" s="27"/>
      <c r="H23" s="21" t="s">
        <v>12</v>
      </c>
    </row>
    <row r="24" spans="1:8" x14ac:dyDescent="0.2">
      <c r="A24" s="22"/>
      <c r="B24" s="22"/>
      <c r="C24" s="23" t="s">
        <v>19</v>
      </c>
      <c r="D24" s="22"/>
      <c r="E24" s="22"/>
      <c r="F24" s="28">
        <v>0</v>
      </c>
      <c r="G24" s="25">
        <v>0</v>
      </c>
      <c r="H24" s="21" t="s">
        <v>12</v>
      </c>
    </row>
    <row r="25" spans="1:8" x14ac:dyDescent="0.2">
      <c r="A25" s="22"/>
      <c r="B25" s="22"/>
      <c r="C25" s="26"/>
      <c r="D25" s="22"/>
      <c r="E25" s="22"/>
      <c r="F25" s="27"/>
      <c r="G25" s="27"/>
      <c r="H25" s="21" t="s">
        <v>12</v>
      </c>
    </row>
    <row r="26" spans="1:8" x14ac:dyDescent="0.2">
      <c r="A26" s="22"/>
      <c r="B26" s="22"/>
      <c r="C26" s="23" t="s">
        <v>20</v>
      </c>
      <c r="D26" s="22"/>
      <c r="E26" s="22"/>
      <c r="F26" s="27"/>
      <c r="G26" s="27"/>
      <c r="H26" s="21" t="s">
        <v>12</v>
      </c>
    </row>
    <row r="27" spans="1:8" x14ac:dyDescent="0.2">
      <c r="A27" s="22"/>
      <c r="B27" s="22"/>
      <c r="C27" s="23" t="s">
        <v>10</v>
      </c>
      <c r="D27" s="22"/>
      <c r="E27" s="22"/>
      <c r="F27" s="27"/>
      <c r="G27" s="27"/>
      <c r="H27" s="21" t="s">
        <v>12</v>
      </c>
    </row>
    <row r="28" spans="1:8" x14ac:dyDescent="0.2">
      <c r="A28" s="22"/>
      <c r="B28" s="22"/>
      <c r="C28" s="23" t="s">
        <v>11</v>
      </c>
      <c r="D28" s="22"/>
      <c r="E28" s="22" t="s">
        <v>12</v>
      </c>
      <c r="F28" s="24" t="s">
        <v>13</v>
      </c>
      <c r="G28" s="25">
        <v>0</v>
      </c>
      <c r="H28" s="21" t="s">
        <v>12</v>
      </c>
    </row>
    <row r="29" spans="1:8" x14ac:dyDescent="0.2">
      <c r="A29" s="22"/>
      <c r="B29" s="22"/>
      <c r="C29" s="26"/>
      <c r="D29" s="22"/>
      <c r="E29" s="22"/>
      <c r="F29" s="27"/>
      <c r="G29" s="27"/>
      <c r="H29" s="21" t="s">
        <v>12</v>
      </c>
    </row>
    <row r="30" spans="1:8" x14ac:dyDescent="0.2">
      <c r="A30" s="22"/>
      <c r="B30" s="22"/>
      <c r="C30" s="23" t="s">
        <v>70</v>
      </c>
      <c r="D30" s="22"/>
      <c r="E30" s="22"/>
      <c r="F30" s="22"/>
      <c r="G30" s="22"/>
      <c r="H30" s="21" t="s">
        <v>12</v>
      </c>
    </row>
    <row r="31" spans="1:8" x14ac:dyDescent="0.2">
      <c r="A31" s="22"/>
      <c r="B31" s="22"/>
      <c r="C31" s="23" t="s">
        <v>11</v>
      </c>
      <c r="D31" s="22"/>
      <c r="E31" s="22" t="s">
        <v>12</v>
      </c>
      <c r="F31" s="24" t="s">
        <v>13</v>
      </c>
      <c r="G31" s="25">
        <v>0</v>
      </c>
      <c r="H31" s="21" t="s">
        <v>12</v>
      </c>
    </row>
    <row r="32" spans="1:8" x14ac:dyDescent="0.2">
      <c r="A32" s="22"/>
      <c r="B32" s="22"/>
      <c r="C32" s="26"/>
      <c r="D32" s="22"/>
      <c r="E32" s="22"/>
      <c r="F32" s="27"/>
      <c r="G32" s="27"/>
      <c r="H32" s="21" t="s">
        <v>12</v>
      </c>
    </row>
    <row r="33" spans="1:8" x14ac:dyDescent="0.2">
      <c r="A33" s="22"/>
      <c r="B33" s="22"/>
      <c r="C33" s="23" t="s">
        <v>71</v>
      </c>
      <c r="D33" s="22"/>
      <c r="E33" s="22"/>
      <c r="F33" s="22"/>
      <c r="G33" s="22"/>
      <c r="H33" s="21" t="s">
        <v>12</v>
      </c>
    </row>
    <row r="34" spans="1:8" x14ac:dyDescent="0.2">
      <c r="A34" s="22"/>
      <c r="B34" s="22"/>
      <c r="C34" s="23" t="s">
        <v>11</v>
      </c>
      <c r="D34" s="22"/>
      <c r="E34" s="22" t="s">
        <v>12</v>
      </c>
      <c r="F34" s="24" t="s">
        <v>13</v>
      </c>
      <c r="G34" s="25">
        <v>0</v>
      </c>
      <c r="H34" s="21" t="s">
        <v>12</v>
      </c>
    </row>
    <row r="35" spans="1:8" x14ac:dyDescent="0.2">
      <c r="A35" s="22"/>
      <c r="B35" s="22"/>
      <c r="C35" s="26"/>
      <c r="D35" s="22"/>
      <c r="E35" s="22"/>
      <c r="F35" s="27"/>
      <c r="G35" s="27"/>
      <c r="H35" s="21" t="s">
        <v>12</v>
      </c>
    </row>
    <row r="36" spans="1:8" x14ac:dyDescent="0.2">
      <c r="A36" s="22"/>
      <c r="B36" s="22"/>
      <c r="C36" s="23" t="s">
        <v>77</v>
      </c>
      <c r="D36" s="22"/>
      <c r="E36" s="22"/>
      <c r="F36" s="27"/>
      <c r="G36" s="27"/>
      <c r="H36" s="21" t="s">
        <v>12</v>
      </c>
    </row>
    <row r="37" spans="1:8" x14ac:dyDescent="0.2">
      <c r="A37" s="22"/>
      <c r="B37" s="22"/>
      <c r="C37" s="23" t="s">
        <v>11</v>
      </c>
      <c r="D37" s="22"/>
      <c r="E37" s="22" t="s">
        <v>12</v>
      </c>
      <c r="F37" s="24" t="s">
        <v>13</v>
      </c>
      <c r="G37" s="25">
        <v>0</v>
      </c>
      <c r="H37" s="21" t="s">
        <v>12</v>
      </c>
    </row>
    <row r="38" spans="1:8" x14ac:dyDescent="0.2">
      <c r="A38" s="22"/>
      <c r="B38" s="22"/>
      <c r="C38" s="26"/>
      <c r="D38" s="22"/>
      <c r="E38" s="22"/>
      <c r="F38" s="27"/>
      <c r="G38" s="27"/>
      <c r="H38" s="21" t="s">
        <v>12</v>
      </c>
    </row>
    <row r="39" spans="1:8" x14ac:dyDescent="0.2">
      <c r="A39" s="22"/>
      <c r="B39" s="22"/>
      <c r="C39" s="23" t="s">
        <v>78</v>
      </c>
      <c r="D39" s="22"/>
      <c r="E39" s="22"/>
      <c r="F39" s="28">
        <v>0</v>
      </c>
      <c r="G39" s="25">
        <v>0</v>
      </c>
      <c r="H39" s="21" t="s">
        <v>12</v>
      </c>
    </row>
    <row r="40" spans="1:8" x14ac:dyDescent="0.2">
      <c r="A40" s="22"/>
      <c r="B40" s="22"/>
      <c r="C40" s="26"/>
      <c r="D40" s="22"/>
      <c r="E40" s="22"/>
      <c r="F40" s="27"/>
      <c r="G40" s="27"/>
      <c r="H40" s="21" t="s">
        <v>12</v>
      </c>
    </row>
    <row r="41" spans="1:8" x14ac:dyDescent="0.2">
      <c r="A41" s="22"/>
      <c r="B41" s="22"/>
      <c r="C41" s="23" t="s">
        <v>79</v>
      </c>
      <c r="D41" s="22"/>
      <c r="E41" s="22"/>
      <c r="F41" s="27"/>
      <c r="G41" s="27"/>
      <c r="H41" s="21" t="s">
        <v>12</v>
      </c>
    </row>
    <row r="42" spans="1:8" x14ac:dyDescent="0.2">
      <c r="A42" s="22"/>
      <c r="B42" s="22"/>
      <c r="C42" s="23" t="s">
        <v>80</v>
      </c>
      <c r="D42" s="22"/>
      <c r="E42" s="22"/>
      <c r="F42" s="27"/>
      <c r="G42" s="27"/>
      <c r="H42" s="21" t="s">
        <v>12</v>
      </c>
    </row>
    <row r="43" spans="1:8" x14ac:dyDescent="0.2">
      <c r="A43" s="22"/>
      <c r="B43" s="22"/>
      <c r="C43" s="23" t="s">
        <v>11</v>
      </c>
      <c r="D43" s="22"/>
      <c r="E43" s="22" t="s">
        <v>12</v>
      </c>
      <c r="F43" s="24" t="s">
        <v>13</v>
      </c>
      <c r="G43" s="25">
        <v>0</v>
      </c>
      <c r="H43" s="21" t="s">
        <v>12</v>
      </c>
    </row>
    <row r="44" spans="1:8" x14ac:dyDescent="0.2">
      <c r="A44" s="22"/>
      <c r="B44" s="22"/>
      <c r="C44" s="26"/>
      <c r="D44" s="22"/>
      <c r="E44" s="22"/>
      <c r="F44" s="27"/>
      <c r="G44" s="27"/>
      <c r="H44" s="21" t="s">
        <v>12</v>
      </c>
    </row>
    <row r="45" spans="1:8" x14ac:dyDescent="0.2">
      <c r="A45" s="22"/>
      <c r="B45" s="22"/>
      <c r="C45" s="23" t="s">
        <v>89</v>
      </c>
      <c r="D45" s="22"/>
      <c r="E45" s="22"/>
      <c r="F45" s="27"/>
      <c r="G45" s="27"/>
      <c r="H45" s="21" t="s">
        <v>12</v>
      </c>
    </row>
    <row r="46" spans="1:8" x14ac:dyDescent="0.2">
      <c r="A46" s="29">
        <v>1</v>
      </c>
      <c r="B46" s="30" t="s">
        <v>574</v>
      </c>
      <c r="C46" s="30" t="s">
        <v>575</v>
      </c>
      <c r="D46" s="30" t="s">
        <v>83</v>
      </c>
      <c r="E46" s="31">
        <v>2000</v>
      </c>
      <c r="F46" s="32">
        <v>10000</v>
      </c>
      <c r="G46" s="33">
        <v>6.7444980000000002E-2</v>
      </c>
      <c r="H46" s="21">
        <v>5.3960999999999997</v>
      </c>
    </row>
    <row r="47" spans="1:8" x14ac:dyDescent="0.2">
      <c r="A47" s="29">
        <v>2</v>
      </c>
      <c r="B47" s="30" t="s">
        <v>576</v>
      </c>
      <c r="C47" s="30" t="s">
        <v>577</v>
      </c>
      <c r="D47" s="30" t="s">
        <v>83</v>
      </c>
      <c r="E47" s="31">
        <v>2000</v>
      </c>
      <c r="F47" s="32">
        <v>10000</v>
      </c>
      <c r="G47" s="33">
        <v>6.7444980000000002E-2</v>
      </c>
      <c r="H47" s="21">
        <v>5.4531000000000001</v>
      </c>
    </row>
    <row r="48" spans="1:8" x14ac:dyDescent="0.2">
      <c r="A48" s="29">
        <v>3</v>
      </c>
      <c r="B48" s="30" t="s">
        <v>578</v>
      </c>
      <c r="C48" s="30" t="s">
        <v>579</v>
      </c>
      <c r="D48" s="30" t="s">
        <v>83</v>
      </c>
      <c r="E48" s="31">
        <v>2000</v>
      </c>
      <c r="F48" s="32">
        <v>10000</v>
      </c>
      <c r="G48" s="33">
        <v>6.7444980000000002E-2</v>
      </c>
      <c r="H48" s="21">
        <v>5.4264999999999999</v>
      </c>
    </row>
    <row r="49" spans="1:8" x14ac:dyDescent="0.2">
      <c r="A49" s="22"/>
      <c r="B49" s="22"/>
      <c r="C49" s="23" t="s">
        <v>11</v>
      </c>
      <c r="D49" s="22"/>
      <c r="E49" s="22" t="s">
        <v>12</v>
      </c>
      <c r="F49" s="28">
        <v>30000</v>
      </c>
      <c r="G49" s="25">
        <v>0.20233493999999999</v>
      </c>
      <c r="H49" s="21" t="s">
        <v>12</v>
      </c>
    </row>
    <row r="50" spans="1:8" x14ac:dyDescent="0.2">
      <c r="A50" s="22"/>
      <c r="B50" s="22"/>
      <c r="C50" s="26"/>
      <c r="D50" s="22"/>
      <c r="E50" s="22"/>
      <c r="F50" s="27"/>
      <c r="G50" s="27"/>
      <c r="H50" s="21" t="s">
        <v>12</v>
      </c>
    </row>
    <row r="51" spans="1:8" x14ac:dyDescent="0.2">
      <c r="A51" s="22"/>
      <c r="B51" s="22"/>
      <c r="C51" s="23" t="s">
        <v>90</v>
      </c>
      <c r="D51" s="22"/>
      <c r="E51" s="22"/>
      <c r="F51" s="27"/>
      <c r="G51" s="27"/>
      <c r="H51" s="21" t="s">
        <v>12</v>
      </c>
    </row>
    <row r="52" spans="1:8" x14ac:dyDescent="0.2">
      <c r="A52" s="29">
        <v>1</v>
      </c>
      <c r="B52" s="30" t="s">
        <v>209</v>
      </c>
      <c r="C52" s="30" t="s">
        <v>210</v>
      </c>
      <c r="D52" s="30" t="s">
        <v>74</v>
      </c>
      <c r="E52" s="31">
        <v>2500000</v>
      </c>
      <c r="F52" s="32">
        <v>2496.375</v>
      </c>
      <c r="G52" s="33">
        <v>1.6836799999999999E-2</v>
      </c>
      <c r="H52" s="21">
        <v>5.3</v>
      </c>
    </row>
    <row r="53" spans="1:8" x14ac:dyDescent="0.2">
      <c r="A53" s="22"/>
      <c r="B53" s="22"/>
      <c r="C53" s="23" t="s">
        <v>11</v>
      </c>
      <c r="D53" s="22"/>
      <c r="E53" s="22" t="s">
        <v>12</v>
      </c>
      <c r="F53" s="28">
        <v>2496.375</v>
      </c>
      <c r="G53" s="25">
        <v>1.6836799999999999E-2</v>
      </c>
      <c r="H53" s="21" t="s">
        <v>12</v>
      </c>
    </row>
    <row r="54" spans="1:8" x14ac:dyDescent="0.2">
      <c r="A54" s="22"/>
      <c r="B54" s="22"/>
      <c r="C54" s="26"/>
      <c r="D54" s="22"/>
      <c r="E54" s="22"/>
      <c r="F54" s="27"/>
      <c r="G54" s="27"/>
      <c r="H54" s="21" t="s">
        <v>12</v>
      </c>
    </row>
    <row r="55" spans="1:8" x14ac:dyDescent="0.2">
      <c r="A55" s="22"/>
      <c r="B55" s="22"/>
      <c r="C55" s="23" t="s">
        <v>91</v>
      </c>
      <c r="D55" s="22"/>
      <c r="E55" s="22"/>
      <c r="F55" s="27"/>
      <c r="G55" s="27"/>
      <c r="H55" s="21" t="s">
        <v>12</v>
      </c>
    </row>
    <row r="56" spans="1:8" x14ac:dyDescent="0.2">
      <c r="A56" s="29">
        <v>1</v>
      </c>
      <c r="B56" s="30"/>
      <c r="C56" s="30" t="s">
        <v>92</v>
      </c>
      <c r="D56" s="30"/>
      <c r="E56" s="34"/>
      <c r="F56" s="32">
        <v>73398.164339634997</v>
      </c>
      <c r="G56" s="33">
        <v>0.49503375999999999</v>
      </c>
      <c r="H56" s="21">
        <v>5.32</v>
      </c>
    </row>
    <row r="57" spans="1:8" x14ac:dyDescent="0.2">
      <c r="A57" s="29">
        <v>2</v>
      </c>
      <c r="B57" s="30"/>
      <c r="C57" s="30" t="s">
        <v>425</v>
      </c>
      <c r="D57" s="30"/>
      <c r="E57" s="34"/>
      <c r="F57" s="32">
        <v>42075.993736099997</v>
      </c>
      <c r="G57" s="33">
        <v>0.28378144999999999</v>
      </c>
      <c r="H57" s="21">
        <v>5.41</v>
      </c>
    </row>
    <row r="58" spans="1:8" x14ac:dyDescent="0.2">
      <c r="A58" s="22"/>
      <c r="B58" s="22"/>
      <c r="C58" s="23" t="s">
        <v>11</v>
      </c>
      <c r="D58" s="22"/>
      <c r="E58" s="22" t="s">
        <v>12</v>
      </c>
      <c r="F58" s="28">
        <v>115474.158075735</v>
      </c>
      <c r="G58" s="25">
        <v>0.77881520999999998</v>
      </c>
      <c r="H58" s="21" t="s">
        <v>12</v>
      </c>
    </row>
    <row r="59" spans="1:8" x14ac:dyDescent="0.2">
      <c r="A59" s="22"/>
      <c r="B59" s="22"/>
      <c r="C59" s="26"/>
      <c r="D59" s="22"/>
      <c r="E59" s="22"/>
      <c r="F59" s="27"/>
      <c r="G59" s="27"/>
      <c r="H59" s="21" t="s">
        <v>12</v>
      </c>
    </row>
    <row r="60" spans="1:8" x14ac:dyDescent="0.2">
      <c r="A60" s="22"/>
      <c r="B60" s="22"/>
      <c r="C60" s="23" t="s">
        <v>93</v>
      </c>
      <c r="D60" s="22"/>
      <c r="E60" s="22"/>
      <c r="F60" s="28">
        <v>147970.533075735</v>
      </c>
      <c r="G60" s="25">
        <v>0.99798695000000004</v>
      </c>
      <c r="H60" s="21" t="s">
        <v>12</v>
      </c>
    </row>
    <row r="61" spans="1:8" x14ac:dyDescent="0.2">
      <c r="A61" s="22"/>
      <c r="B61" s="22"/>
      <c r="C61" s="27"/>
      <c r="D61" s="22"/>
      <c r="E61" s="22"/>
      <c r="F61" s="22"/>
      <c r="G61" s="22"/>
      <c r="H61" s="21" t="s">
        <v>12</v>
      </c>
    </row>
    <row r="62" spans="1:8" x14ac:dyDescent="0.2">
      <c r="A62" s="22"/>
      <c r="B62" s="22"/>
      <c r="C62" s="23" t="s">
        <v>94</v>
      </c>
      <c r="D62" s="22"/>
      <c r="E62" s="22"/>
      <c r="F62" s="22"/>
      <c r="G62" s="22"/>
      <c r="H62" s="21" t="s">
        <v>12</v>
      </c>
    </row>
    <row r="63" spans="1:8" x14ac:dyDescent="0.2">
      <c r="A63" s="22"/>
      <c r="B63" s="22"/>
      <c r="C63" s="23" t="s">
        <v>95</v>
      </c>
      <c r="D63" s="22"/>
      <c r="E63" s="22"/>
      <c r="F63" s="22"/>
      <c r="G63" s="22"/>
      <c r="H63" s="21" t="s">
        <v>12</v>
      </c>
    </row>
    <row r="64" spans="1:8" x14ac:dyDescent="0.2">
      <c r="A64" s="22"/>
      <c r="B64" s="22"/>
      <c r="C64" s="23" t="s">
        <v>11</v>
      </c>
      <c r="D64" s="22"/>
      <c r="E64" s="22" t="s">
        <v>12</v>
      </c>
      <c r="F64" s="24" t="s">
        <v>13</v>
      </c>
      <c r="G64" s="25">
        <v>0</v>
      </c>
      <c r="H64" s="21" t="s">
        <v>12</v>
      </c>
    </row>
    <row r="65" spans="1:8" x14ac:dyDescent="0.2">
      <c r="A65" s="22"/>
      <c r="B65" s="22"/>
      <c r="C65" s="26"/>
      <c r="D65" s="22"/>
      <c r="E65" s="22"/>
      <c r="F65" s="27"/>
      <c r="G65" s="27"/>
      <c r="H65" s="21" t="s">
        <v>12</v>
      </c>
    </row>
    <row r="66" spans="1:8" x14ac:dyDescent="0.2">
      <c r="A66" s="22"/>
      <c r="B66" s="22"/>
      <c r="C66" s="23" t="s">
        <v>98</v>
      </c>
      <c r="D66" s="22"/>
      <c r="E66" s="22"/>
      <c r="F66" s="22"/>
      <c r="G66" s="22"/>
      <c r="H66" s="21" t="s">
        <v>12</v>
      </c>
    </row>
    <row r="67" spans="1:8" x14ac:dyDescent="0.2">
      <c r="A67" s="22"/>
      <c r="B67" s="22"/>
      <c r="C67" s="23" t="s">
        <v>99</v>
      </c>
      <c r="D67" s="22"/>
      <c r="E67" s="22"/>
      <c r="F67" s="22"/>
      <c r="G67" s="22"/>
      <c r="H67" s="21" t="s">
        <v>12</v>
      </c>
    </row>
    <row r="68" spans="1:8" x14ac:dyDescent="0.2">
      <c r="A68" s="22"/>
      <c r="B68" s="22"/>
      <c r="C68" s="23" t="s">
        <v>11</v>
      </c>
      <c r="D68" s="22"/>
      <c r="E68" s="22" t="s">
        <v>12</v>
      </c>
      <c r="F68" s="24" t="s">
        <v>13</v>
      </c>
      <c r="G68" s="25">
        <v>0</v>
      </c>
      <c r="H68" s="21" t="s">
        <v>12</v>
      </c>
    </row>
    <row r="69" spans="1:8" x14ac:dyDescent="0.2">
      <c r="A69" s="22"/>
      <c r="B69" s="22"/>
      <c r="C69" s="26"/>
      <c r="D69" s="22"/>
      <c r="E69" s="22"/>
      <c r="F69" s="27"/>
      <c r="G69" s="27"/>
      <c r="H69" s="21" t="s">
        <v>12</v>
      </c>
    </row>
    <row r="70" spans="1:8" x14ac:dyDescent="0.2">
      <c r="A70" s="22"/>
      <c r="B70" s="22"/>
      <c r="C70" s="23" t="s">
        <v>100</v>
      </c>
      <c r="D70" s="22"/>
      <c r="E70" s="22"/>
      <c r="F70" s="27"/>
      <c r="G70" s="27"/>
      <c r="H70" s="21" t="s">
        <v>12</v>
      </c>
    </row>
    <row r="71" spans="1:8" x14ac:dyDescent="0.2">
      <c r="A71" s="22"/>
      <c r="B71" s="22"/>
      <c r="C71" s="23" t="s">
        <v>11</v>
      </c>
      <c r="D71" s="22"/>
      <c r="E71" s="22" t="s">
        <v>12</v>
      </c>
      <c r="F71" s="24" t="s">
        <v>13</v>
      </c>
      <c r="G71" s="25">
        <v>0</v>
      </c>
      <c r="H71" s="21" t="s">
        <v>12</v>
      </c>
    </row>
    <row r="72" spans="1:8" x14ac:dyDescent="0.2">
      <c r="A72" s="22"/>
      <c r="B72" s="22"/>
      <c r="C72" s="26"/>
      <c r="D72" s="22"/>
      <c r="E72" s="22"/>
      <c r="F72" s="27"/>
      <c r="G72" s="27"/>
      <c r="H72" s="21" t="s">
        <v>12</v>
      </c>
    </row>
    <row r="73" spans="1:8" x14ac:dyDescent="0.2">
      <c r="A73" s="34"/>
      <c r="B73" s="30"/>
      <c r="C73" s="30" t="s">
        <v>101</v>
      </c>
      <c r="D73" s="30"/>
      <c r="E73" s="34"/>
      <c r="F73" s="32">
        <v>298.47572415000002</v>
      </c>
      <c r="G73" s="33">
        <v>2.0130700000000001E-3</v>
      </c>
      <c r="H73" s="21" t="s">
        <v>12</v>
      </c>
    </row>
    <row r="74" spans="1:8" x14ac:dyDescent="0.2">
      <c r="A74" s="26"/>
      <c r="B74" s="26"/>
      <c r="C74" s="23" t="s">
        <v>102</v>
      </c>
      <c r="D74" s="27"/>
      <c r="E74" s="27"/>
      <c r="F74" s="28">
        <v>148269.00879988499</v>
      </c>
      <c r="G74" s="35">
        <v>1.0000000200000001</v>
      </c>
      <c r="H74" s="21" t="s">
        <v>12</v>
      </c>
    </row>
    <row r="75" spans="1:8" x14ac:dyDescent="0.2">
      <c r="A75" s="36"/>
      <c r="B75" s="36"/>
      <c r="C75" s="36"/>
      <c r="D75" s="37"/>
      <c r="E75" s="37"/>
      <c r="F75" s="37"/>
      <c r="G75" s="37"/>
    </row>
    <row r="76" spans="1:8" x14ac:dyDescent="0.2">
      <c r="A76" s="38"/>
      <c r="B76" s="39" t="s">
        <v>585</v>
      </c>
      <c r="C76" s="39"/>
      <c r="D76" s="39"/>
      <c r="E76" s="39"/>
      <c r="F76" s="39"/>
      <c r="G76" s="39"/>
      <c r="H76" s="39"/>
    </row>
    <row r="77" spans="1:8" x14ac:dyDescent="0.2">
      <c r="A77" s="38"/>
      <c r="B77" s="39" t="s">
        <v>586</v>
      </c>
      <c r="C77" s="39"/>
      <c r="D77" s="39"/>
      <c r="E77" s="39"/>
      <c r="F77" s="39"/>
      <c r="G77" s="39"/>
      <c r="H77" s="39"/>
    </row>
    <row r="78" spans="1:8" x14ac:dyDescent="0.2">
      <c r="A78" s="38"/>
      <c r="B78" s="39" t="s">
        <v>587</v>
      </c>
      <c r="C78" s="39"/>
      <c r="D78" s="39"/>
      <c r="E78" s="39"/>
      <c r="F78" s="39"/>
      <c r="G78" s="39"/>
      <c r="H78" s="39"/>
    </row>
    <row r="79" spans="1:8" x14ac:dyDescent="0.2">
      <c r="A79" s="38"/>
      <c r="B79" s="38"/>
      <c r="C79" s="38"/>
      <c r="D79" s="40"/>
      <c r="E79" s="40"/>
      <c r="F79" s="40"/>
      <c r="G79" s="40"/>
    </row>
    <row r="80" spans="1:8" x14ac:dyDescent="0.2">
      <c r="A80" s="38"/>
      <c r="B80" s="41" t="s">
        <v>103</v>
      </c>
      <c r="C80" s="42"/>
      <c r="D80" s="43"/>
      <c r="E80" s="44"/>
      <c r="F80" s="40"/>
      <c r="G80" s="40"/>
    </row>
    <row r="81" spans="1:9" ht="25.5" customHeight="1" x14ac:dyDescent="0.2">
      <c r="A81" s="38"/>
      <c r="B81" s="45" t="s">
        <v>104</v>
      </c>
      <c r="C81" s="46"/>
      <c r="D81" s="20" t="s">
        <v>105</v>
      </c>
      <c r="E81" s="44"/>
      <c r="F81" s="40"/>
      <c r="G81" s="40"/>
    </row>
    <row r="82" spans="1:9" x14ac:dyDescent="0.2">
      <c r="A82" s="38"/>
      <c r="B82" s="45" t="s">
        <v>106</v>
      </c>
      <c r="C82" s="46"/>
      <c r="D82" s="20" t="s">
        <v>105</v>
      </c>
      <c r="E82" s="44"/>
      <c r="F82" s="40"/>
      <c r="G82" s="40"/>
    </row>
    <row r="83" spans="1:9" x14ac:dyDescent="0.2">
      <c r="A83" s="38"/>
      <c r="B83" s="45" t="s">
        <v>107</v>
      </c>
      <c r="C83" s="46"/>
      <c r="D83" s="47" t="s">
        <v>12</v>
      </c>
      <c r="E83" s="44"/>
      <c r="F83" s="40"/>
      <c r="G83" s="40"/>
    </row>
    <row r="84" spans="1:9" x14ac:dyDescent="0.2">
      <c r="A84" s="48"/>
      <c r="B84" s="49" t="s">
        <v>12</v>
      </c>
      <c r="C84" s="49" t="s">
        <v>588</v>
      </c>
      <c r="D84" s="49" t="s">
        <v>108</v>
      </c>
      <c r="E84" s="48"/>
      <c r="F84" s="48"/>
      <c r="G84" s="48"/>
    </row>
    <row r="85" spans="1:9" x14ac:dyDescent="0.2">
      <c r="A85" s="48"/>
      <c r="B85" s="50" t="s">
        <v>109</v>
      </c>
      <c r="C85" s="51">
        <v>46142</v>
      </c>
      <c r="D85" s="51">
        <v>46173</v>
      </c>
      <c r="E85" s="48"/>
      <c r="F85" s="48"/>
      <c r="G85" s="48"/>
    </row>
    <row r="86" spans="1:9" x14ac:dyDescent="0.2">
      <c r="A86" s="52"/>
      <c r="B86" s="53" t="s">
        <v>110</v>
      </c>
      <c r="C86" s="54">
        <v>1436.3822</v>
      </c>
      <c r="D86" s="54">
        <v>1442.6274000000001</v>
      </c>
      <c r="E86" s="52"/>
      <c r="F86" s="55"/>
      <c r="G86" s="56"/>
    </row>
    <row r="87" spans="1:9" ht="25.5" x14ac:dyDescent="0.2">
      <c r="A87" s="52"/>
      <c r="B87" s="53" t="s">
        <v>707</v>
      </c>
      <c r="C87" s="54">
        <v>1038.1391000000001</v>
      </c>
      <c r="D87" s="54">
        <v>1042.6519000000001</v>
      </c>
      <c r="E87" s="52"/>
      <c r="F87" s="55"/>
      <c r="G87" s="56"/>
    </row>
    <row r="88" spans="1:9" x14ac:dyDescent="0.2">
      <c r="A88" s="52"/>
      <c r="B88" s="53" t="s">
        <v>111</v>
      </c>
      <c r="C88" s="54">
        <v>1426.4825000000001</v>
      </c>
      <c r="D88" s="54">
        <v>1432.5642</v>
      </c>
      <c r="E88" s="52"/>
      <c r="F88" s="55"/>
      <c r="G88" s="56"/>
    </row>
    <row r="89" spans="1:9" ht="25.5" x14ac:dyDescent="0.2">
      <c r="A89" s="52"/>
      <c r="B89" s="53" t="s">
        <v>708</v>
      </c>
      <c r="C89" s="54">
        <v>1033.1773000000001</v>
      </c>
      <c r="D89" s="54">
        <v>1037.5835</v>
      </c>
      <c r="E89" s="52"/>
      <c r="F89" s="55"/>
      <c r="G89" s="56"/>
    </row>
    <row r="90" spans="1:9" x14ac:dyDescent="0.2">
      <c r="A90" s="52"/>
      <c r="B90" s="52"/>
      <c r="C90" s="52"/>
      <c r="D90" s="52"/>
      <c r="E90" s="52"/>
      <c r="F90" s="52"/>
      <c r="G90" s="52"/>
    </row>
    <row r="91" spans="1:9" x14ac:dyDescent="0.2">
      <c r="A91" s="48"/>
      <c r="B91" s="45" t="s">
        <v>591</v>
      </c>
      <c r="C91" s="46"/>
      <c r="D91" s="57" t="s">
        <v>105</v>
      </c>
      <c r="E91" s="48"/>
      <c r="F91" s="48"/>
      <c r="G91" s="48"/>
    </row>
    <row r="92" spans="1:9" x14ac:dyDescent="0.2">
      <c r="A92" s="48"/>
      <c r="B92" s="58"/>
      <c r="C92" s="58"/>
      <c r="D92" s="58"/>
      <c r="E92" s="48"/>
      <c r="F92" s="48"/>
      <c r="G92" s="48"/>
    </row>
    <row r="93" spans="1:9" x14ac:dyDescent="0.2">
      <c r="A93" s="48"/>
      <c r="B93" s="59" t="s">
        <v>113</v>
      </c>
      <c r="C93" s="59"/>
      <c r="D93" s="57" t="s">
        <v>105</v>
      </c>
      <c r="E93" s="48"/>
      <c r="F93" s="48"/>
      <c r="G93" s="48"/>
    </row>
    <row r="94" spans="1:9" x14ac:dyDescent="0.2">
      <c r="A94" s="48"/>
      <c r="B94" s="60" t="s">
        <v>114</v>
      </c>
      <c r="C94" s="61"/>
      <c r="D94" s="62" t="s">
        <v>105</v>
      </c>
      <c r="E94" s="63"/>
      <c r="F94" s="48"/>
      <c r="G94" s="48"/>
    </row>
    <row r="95" spans="1:9" x14ac:dyDescent="0.2">
      <c r="A95" s="48"/>
      <c r="B95" s="45" t="s">
        <v>592</v>
      </c>
      <c r="C95" s="46"/>
      <c r="D95" s="20" t="s">
        <v>105</v>
      </c>
      <c r="E95" s="63"/>
      <c r="F95" s="48"/>
      <c r="G95" s="48"/>
      <c r="I95" s="64"/>
    </row>
    <row r="96" spans="1:9" x14ac:dyDescent="0.2">
      <c r="A96" s="58"/>
      <c r="B96" s="58"/>
      <c r="C96" s="58"/>
      <c r="D96" s="58"/>
      <c r="E96" s="58"/>
      <c r="F96" s="58"/>
      <c r="G96" s="58"/>
      <c r="I96" s="64"/>
    </row>
    <row r="97" spans="2:21" s="68" customFormat="1" x14ac:dyDescent="0.2">
      <c r="B97" s="65" t="s">
        <v>593</v>
      </c>
      <c r="C97" s="66"/>
      <c r="D97" s="67"/>
      <c r="I97" s="64"/>
      <c r="J97" s="15"/>
      <c r="K97" s="64"/>
      <c r="L97" s="64"/>
      <c r="M97" s="64"/>
      <c r="N97" s="69"/>
      <c r="Q97" s="15"/>
      <c r="R97" s="15"/>
      <c r="S97" s="15"/>
      <c r="T97" s="15"/>
      <c r="U97" s="15"/>
    </row>
    <row r="98" spans="2:21" s="68" customFormat="1" ht="38.25" x14ac:dyDescent="0.2">
      <c r="B98" s="70" t="s">
        <v>594</v>
      </c>
      <c r="C98" s="70"/>
      <c r="D98" s="71" t="s">
        <v>573</v>
      </c>
      <c r="I98" s="64"/>
      <c r="J98" s="15"/>
      <c r="K98" s="64"/>
      <c r="L98" s="64"/>
      <c r="M98" s="64"/>
      <c r="N98" s="69"/>
      <c r="Q98" s="15"/>
      <c r="R98" s="15"/>
      <c r="S98" s="15"/>
      <c r="T98" s="15"/>
      <c r="U98" s="15"/>
    </row>
    <row r="99" spans="2:21" s="68" customFormat="1" x14ac:dyDescent="0.2">
      <c r="B99" s="59" t="s">
        <v>595</v>
      </c>
      <c r="C99" s="59"/>
      <c r="D99" s="72"/>
      <c r="I99" s="64"/>
      <c r="J99" s="15"/>
      <c r="K99" s="64"/>
      <c r="L99" s="64"/>
      <c r="M99" s="64"/>
      <c r="N99" s="69"/>
    </row>
    <row r="100" spans="2:21" s="68" customFormat="1" x14ac:dyDescent="0.2">
      <c r="B100" s="59"/>
      <c r="C100" s="59"/>
      <c r="D100" s="73"/>
      <c r="I100" s="15"/>
      <c r="J100" s="15"/>
      <c r="K100" s="64"/>
      <c r="L100" s="64"/>
      <c r="M100" s="64"/>
      <c r="N100" s="69"/>
    </row>
    <row r="101" spans="2:21" s="68" customFormat="1" x14ac:dyDescent="0.2">
      <c r="B101" s="59" t="s">
        <v>596</v>
      </c>
      <c r="C101" s="59"/>
      <c r="D101" s="74">
        <v>5.3487841597683516</v>
      </c>
      <c r="I101" s="15"/>
      <c r="J101" s="15"/>
      <c r="K101" s="64"/>
      <c r="L101" s="64"/>
      <c r="M101" s="64"/>
      <c r="N101" s="69"/>
    </row>
    <row r="102" spans="2:21" s="68" customFormat="1" x14ac:dyDescent="0.2">
      <c r="B102" s="59"/>
      <c r="C102" s="59"/>
      <c r="D102" s="73"/>
      <c r="I102" s="15"/>
      <c r="J102" s="15"/>
      <c r="K102" s="64"/>
      <c r="L102" s="64"/>
      <c r="M102" s="64"/>
      <c r="N102" s="69"/>
    </row>
    <row r="103" spans="2:21" s="68" customFormat="1" x14ac:dyDescent="0.2">
      <c r="B103" s="59" t="s">
        <v>709</v>
      </c>
      <c r="C103" s="59"/>
      <c r="D103" s="75">
        <v>1</v>
      </c>
      <c r="I103" s="15"/>
      <c r="J103" s="15"/>
      <c r="K103" s="64"/>
      <c r="L103" s="64"/>
      <c r="M103" s="64"/>
      <c r="N103" s="69"/>
    </row>
    <row r="104" spans="2:21" s="68" customFormat="1" x14ac:dyDescent="0.2">
      <c r="B104" s="59" t="s">
        <v>710</v>
      </c>
      <c r="C104" s="59"/>
      <c r="D104" s="75">
        <v>1</v>
      </c>
      <c r="I104" s="15"/>
      <c r="J104" s="15"/>
      <c r="K104" s="64"/>
      <c r="L104" s="64"/>
      <c r="M104" s="64"/>
      <c r="N104" s="69"/>
    </row>
    <row r="105" spans="2:21" s="68" customFormat="1" x14ac:dyDescent="0.2">
      <c r="B105" s="59"/>
      <c r="C105" s="59"/>
      <c r="D105" s="73"/>
      <c r="I105" s="15"/>
      <c r="J105" s="15"/>
      <c r="K105" s="64"/>
      <c r="L105" s="64"/>
      <c r="M105" s="64"/>
      <c r="N105" s="69"/>
    </row>
    <row r="106" spans="2:21" s="68" customFormat="1" x14ac:dyDescent="0.2">
      <c r="B106" s="59" t="s">
        <v>599</v>
      </c>
      <c r="C106" s="59"/>
      <c r="D106" s="76" t="s">
        <v>726</v>
      </c>
      <c r="I106" s="15"/>
      <c r="J106" s="15"/>
      <c r="K106" s="64"/>
      <c r="L106" s="64"/>
      <c r="M106" s="64"/>
      <c r="N106" s="69"/>
    </row>
    <row r="107" spans="2:21" s="68" customFormat="1" x14ac:dyDescent="0.2">
      <c r="B107" s="77" t="s">
        <v>600</v>
      </c>
      <c r="C107" s="78"/>
      <c r="D107" s="79"/>
      <c r="I107" s="15"/>
      <c r="J107" s="15"/>
      <c r="K107" s="64"/>
      <c r="L107" s="64"/>
      <c r="M107" s="64"/>
      <c r="N107" s="69"/>
    </row>
    <row r="108" spans="2:21" x14ac:dyDescent="0.2">
      <c r="H108" s="80"/>
    </row>
    <row r="109" spans="2:21" x14ac:dyDescent="0.2">
      <c r="B109" s="81" t="s">
        <v>601</v>
      </c>
    </row>
    <row r="111" spans="2:21" ht="153.75" customHeight="1" x14ac:dyDescent="0.2"/>
    <row r="114" spans="2:10" x14ac:dyDescent="0.2">
      <c r="B114" s="81" t="s">
        <v>602</v>
      </c>
      <c r="C114" s="82"/>
      <c r="D114" s="81"/>
    </row>
    <row r="115" spans="2:10" x14ac:dyDescent="0.2">
      <c r="B115" s="81" t="s">
        <v>711</v>
      </c>
      <c r="D115" s="81"/>
    </row>
    <row r="118" spans="2:10" x14ac:dyDescent="0.2">
      <c r="J118" s="18"/>
    </row>
  </sheetData>
  <mergeCells count="25">
    <mergeCell ref="B98:C98"/>
    <mergeCell ref="B99:C99"/>
    <mergeCell ref="B93:C93"/>
    <mergeCell ref="B94:C94"/>
    <mergeCell ref="B91:C91"/>
    <mergeCell ref="B95:C95"/>
    <mergeCell ref="B97:D97"/>
    <mergeCell ref="B78:H78"/>
    <mergeCell ref="B80:D80"/>
    <mergeCell ref="B81:C81"/>
    <mergeCell ref="B82:C82"/>
    <mergeCell ref="B83:C83"/>
    <mergeCell ref="A1:H1"/>
    <mergeCell ref="A2:H2"/>
    <mergeCell ref="A3:H3"/>
    <mergeCell ref="B76:H76"/>
    <mergeCell ref="B77:H77"/>
    <mergeCell ref="B105:C105"/>
    <mergeCell ref="B106:C106"/>
    <mergeCell ref="B107:D107"/>
    <mergeCell ref="B100:C100"/>
    <mergeCell ref="B101:C101"/>
    <mergeCell ref="B102:C102"/>
    <mergeCell ref="B103:C103"/>
    <mergeCell ref="B104:C104"/>
  </mergeCells>
  <hyperlinks>
    <hyperlink ref="I1" location="Index!B2" display="Index" xr:uid="{BBBE88C3-508F-4CA7-B9B4-77A493111E1F}"/>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7A10E-0A23-446C-9D0E-8090CA64F7C1}">
  <sheetPr>
    <outlinePr summaryBelow="0" summaryRight="0"/>
  </sheetPr>
  <dimension ref="A1:P148"/>
  <sheetViews>
    <sheetView showGridLines="0" workbookViewId="0">
      <selection sqref="A1:I1"/>
    </sheetView>
  </sheetViews>
  <sheetFormatPr defaultRowHeight="12.75" x14ac:dyDescent="0.2"/>
  <cols>
    <col min="1" max="1" width="5.85546875" style="15" bestFit="1" customWidth="1"/>
    <col min="2" max="2" width="20.28515625" style="15" bestFit="1" customWidth="1"/>
    <col min="3" max="3" width="49" style="15" customWidth="1"/>
    <col min="4" max="4" width="11.42578125" style="15" bestFit="1" customWidth="1"/>
    <col min="5" max="5" width="9.42578125" style="15" bestFit="1" customWidth="1"/>
    <col min="6" max="6" width="10.140625" style="15" bestFit="1" customWidth="1"/>
    <col min="7" max="7" width="14" style="15" bestFit="1" customWidth="1"/>
    <col min="8" max="8" width="10.5703125" style="15" customWidth="1"/>
    <col min="9" max="9" width="9.28515625" style="15" customWidth="1"/>
    <col min="10" max="16384" width="9.140625" style="15"/>
  </cols>
  <sheetData>
    <row r="1" spans="1:10" ht="15" x14ac:dyDescent="0.2">
      <c r="A1" s="14" t="s">
        <v>0</v>
      </c>
      <c r="B1" s="14"/>
      <c r="C1" s="14"/>
      <c r="D1" s="14"/>
      <c r="E1" s="14"/>
      <c r="F1" s="14"/>
      <c r="G1" s="14"/>
      <c r="H1" s="14"/>
      <c r="I1" s="14"/>
      <c r="J1" s="1" t="s">
        <v>580</v>
      </c>
    </row>
    <row r="2" spans="1:10" ht="15" x14ac:dyDescent="0.2">
      <c r="A2" s="14" t="s">
        <v>1</v>
      </c>
      <c r="B2" s="14"/>
      <c r="C2" s="14"/>
      <c r="D2" s="14"/>
      <c r="E2" s="14"/>
      <c r="F2" s="14"/>
      <c r="G2" s="14"/>
      <c r="H2" s="14"/>
      <c r="I2" s="14"/>
    </row>
    <row r="3" spans="1:10" ht="15" x14ac:dyDescent="0.2">
      <c r="A3" s="14" t="s">
        <v>732</v>
      </c>
      <c r="B3" s="14"/>
      <c r="C3" s="14"/>
      <c r="D3" s="14"/>
      <c r="E3" s="14"/>
      <c r="F3" s="14"/>
      <c r="G3" s="14"/>
      <c r="H3" s="14"/>
      <c r="I3" s="14"/>
    </row>
    <row r="4" spans="1:10" s="18" customFormat="1" ht="45" x14ac:dyDescent="0.2">
      <c r="A4" s="16" t="s">
        <v>2</v>
      </c>
      <c r="B4" s="16" t="s">
        <v>3</v>
      </c>
      <c r="C4" s="16" t="s">
        <v>4</v>
      </c>
      <c r="D4" s="16" t="s">
        <v>5</v>
      </c>
      <c r="E4" s="16" t="s">
        <v>6</v>
      </c>
      <c r="F4" s="16" t="s">
        <v>7</v>
      </c>
      <c r="G4" s="16" t="s">
        <v>8</v>
      </c>
      <c r="H4" s="17" t="s">
        <v>725</v>
      </c>
      <c r="I4" s="16" t="s">
        <v>582</v>
      </c>
    </row>
    <row r="5" spans="1:10" x14ac:dyDescent="0.2">
      <c r="A5" s="19"/>
      <c r="B5" s="19"/>
      <c r="C5" s="20" t="s">
        <v>9</v>
      </c>
      <c r="D5" s="19"/>
      <c r="E5" s="19"/>
      <c r="F5" s="19"/>
      <c r="G5" s="19"/>
      <c r="H5" s="21" t="s">
        <v>12</v>
      </c>
      <c r="I5" s="21"/>
    </row>
    <row r="6" spans="1:10" x14ac:dyDescent="0.2">
      <c r="A6" s="19"/>
      <c r="B6" s="19"/>
      <c r="C6" s="20" t="s">
        <v>10</v>
      </c>
      <c r="D6" s="19"/>
      <c r="E6" s="19"/>
      <c r="F6" s="19"/>
      <c r="G6" s="19"/>
      <c r="H6" s="21" t="s">
        <v>12</v>
      </c>
      <c r="I6" s="21"/>
    </row>
    <row r="7" spans="1:10" x14ac:dyDescent="0.2">
      <c r="A7" s="22"/>
      <c r="B7" s="22"/>
      <c r="C7" s="23" t="s">
        <v>11</v>
      </c>
      <c r="D7" s="22"/>
      <c r="E7" s="22" t="s">
        <v>12</v>
      </c>
      <c r="F7" s="24" t="s">
        <v>13</v>
      </c>
      <c r="G7" s="25">
        <v>0</v>
      </c>
      <c r="H7" s="21" t="s">
        <v>12</v>
      </c>
      <c r="I7" s="21"/>
    </row>
    <row r="8" spans="1:10" x14ac:dyDescent="0.2">
      <c r="A8" s="22"/>
      <c r="B8" s="22"/>
      <c r="C8" s="26"/>
      <c r="D8" s="22"/>
      <c r="E8" s="22"/>
      <c r="F8" s="27"/>
      <c r="G8" s="27"/>
      <c r="H8" s="21" t="s">
        <v>12</v>
      </c>
      <c r="I8" s="21"/>
    </row>
    <row r="9" spans="1:10" x14ac:dyDescent="0.2">
      <c r="A9" s="22"/>
      <c r="B9" s="22"/>
      <c r="C9" s="23" t="s">
        <v>14</v>
      </c>
      <c r="D9" s="22"/>
      <c r="E9" s="22"/>
      <c r="F9" s="22"/>
      <c r="G9" s="22"/>
      <c r="H9" s="21" t="s">
        <v>12</v>
      </c>
      <c r="I9" s="21"/>
    </row>
    <row r="10" spans="1:10" x14ac:dyDescent="0.2">
      <c r="A10" s="22"/>
      <c r="B10" s="22"/>
      <c r="C10" s="23" t="s">
        <v>11</v>
      </c>
      <c r="D10" s="22"/>
      <c r="E10" s="22" t="s">
        <v>12</v>
      </c>
      <c r="F10" s="24" t="s">
        <v>13</v>
      </c>
      <c r="G10" s="25">
        <v>0</v>
      </c>
      <c r="H10" s="21" t="s">
        <v>12</v>
      </c>
      <c r="I10" s="21"/>
    </row>
    <row r="11" spans="1:10" x14ac:dyDescent="0.2">
      <c r="A11" s="22"/>
      <c r="B11" s="22"/>
      <c r="C11" s="26"/>
      <c r="D11" s="22"/>
      <c r="E11" s="22"/>
      <c r="F11" s="27"/>
      <c r="G11" s="27"/>
      <c r="H11" s="21" t="s">
        <v>12</v>
      </c>
      <c r="I11" s="21"/>
    </row>
    <row r="12" spans="1:10" x14ac:dyDescent="0.2">
      <c r="A12" s="22"/>
      <c r="B12" s="22"/>
      <c r="C12" s="23" t="s">
        <v>15</v>
      </c>
      <c r="D12" s="22"/>
      <c r="E12" s="22"/>
      <c r="F12" s="22"/>
      <c r="G12" s="22"/>
      <c r="H12" s="21" t="s">
        <v>12</v>
      </c>
      <c r="I12" s="21"/>
    </row>
    <row r="13" spans="1:10" x14ac:dyDescent="0.2">
      <c r="A13" s="22"/>
      <c r="B13" s="22"/>
      <c r="C13" s="23" t="s">
        <v>11</v>
      </c>
      <c r="D13" s="22"/>
      <c r="E13" s="22" t="s">
        <v>12</v>
      </c>
      <c r="F13" s="24" t="s">
        <v>13</v>
      </c>
      <c r="G13" s="25">
        <v>0</v>
      </c>
      <c r="H13" s="21" t="s">
        <v>12</v>
      </c>
      <c r="I13" s="21"/>
    </row>
    <row r="14" spans="1:10" x14ac:dyDescent="0.2">
      <c r="A14" s="22"/>
      <c r="B14" s="22"/>
      <c r="C14" s="26"/>
      <c r="D14" s="22"/>
      <c r="E14" s="22"/>
      <c r="F14" s="27"/>
      <c r="G14" s="27"/>
      <c r="H14" s="21" t="s">
        <v>12</v>
      </c>
      <c r="I14" s="21"/>
    </row>
    <row r="15" spans="1:10" x14ac:dyDescent="0.2">
      <c r="A15" s="22"/>
      <c r="B15" s="22"/>
      <c r="C15" s="23" t="s">
        <v>16</v>
      </c>
      <c r="D15" s="22"/>
      <c r="E15" s="22"/>
      <c r="F15" s="22"/>
      <c r="G15" s="22"/>
      <c r="H15" s="21" t="s">
        <v>12</v>
      </c>
      <c r="I15" s="21"/>
    </row>
    <row r="16" spans="1:10" x14ac:dyDescent="0.2">
      <c r="A16" s="22"/>
      <c r="B16" s="22"/>
      <c r="C16" s="23" t="s">
        <v>11</v>
      </c>
      <c r="D16" s="22"/>
      <c r="E16" s="22" t="s">
        <v>12</v>
      </c>
      <c r="F16" s="24" t="s">
        <v>13</v>
      </c>
      <c r="G16" s="25">
        <v>0</v>
      </c>
      <c r="H16" s="21" t="s">
        <v>12</v>
      </c>
      <c r="I16" s="21"/>
    </row>
    <row r="17" spans="1:9" x14ac:dyDescent="0.2">
      <c r="A17" s="22"/>
      <c r="B17" s="22"/>
      <c r="C17" s="26"/>
      <c r="D17" s="22"/>
      <c r="E17" s="22"/>
      <c r="F17" s="27"/>
      <c r="G17" s="27"/>
      <c r="H17" s="21" t="s">
        <v>12</v>
      </c>
      <c r="I17" s="21"/>
    </row>
    <row r="18" spans="1:9" x14ac:dyDescent="0.2">
      <c r="A18" s="22"/>
      <c r="B18" s="22"/>
      <c r="C18" s="23" t="s">
        <v>17</v>
      </c>
      <c r="D18" s="22"/>
      <c r="E18" s="22"/>
      <c r="F18" s="27"/>
      <c r="G18" s="27"/>
      <c r="H18" s="21" t="s">
        <v>12</v>
      </c>
      <c r="I18" s="21"/>
    </row>
    <row r="19" spans="1:9" x14ac:dyDescent="0.2">
      <c r="A19" s="22"/>
      <c r="B19" s="22"/>
      <c r="C19" s="23" t="s">
        <v>11</v>
      </c>
      <c r="D19" s="22"/>
      <c r="E19" s="22" t="s">
        <v>12</v>
      </c>
      <c r="F19" s="24" t="s">
        <v>13</v>
      </c>
      <c r="G19" s="25">
        <v>0</v>
      </c>
      <c r="H19" s="21" t="s">
        <v>12</v>
      </c>
      <c r="I19" s="21"/>
    </row>
    <row r="20" spans="1:9" x14ac:dyDescent="0.2">
      <c r="A20" s="22"/>
      <c r="B20" s="22"/>
      <c r="C20" s="26"/>
      <c r="D20" s="22"/>
      <c r="E20" s="22"/>
      <c r="F20" s="27"/>
      <c r="G20" s="27"/>
      <c r="H20" s="21" t="s">
        <v>12</v>
      </c>
      <c r="I20" s="21"/>
    </row>
    <row r="21" spans="1:9" x14ac:dyDescent="0.2">
      <c r="A21" s="22"/>
      <c r="B21" s="22"/>
      <c r="C21" s="23" t="s">
        <v>18</v>
      </c>
      <c r="D21" s="22"/>
      <c r="E21" s="22"/>
      <c r="F21" s="27"/>
      <c r="G21" s="27"/>
      <c r="H21" s="21" t="s">
        <v>12</v>
      </c>
      <c r="I21" s="21"/>
    </row>
    <row r="22" spans="1:9" x14ac:dyDescent="0.2">
      <c r="A22" s="22"/>
      <c r="B22" s="22"/>
      <c r="C22" s="23" t="s">
        <v>11</v>
      </c>
      <c r="D22" s="22"/>
      <c r="E22" s="22" t="s">
        <v>12</v>
      </c>
      <c r="F22" s="24" t="s">
        <v>13</v>
      </c>
      <c r="G22" s="25">
        <v>0</v>
      </c>
      <c r="H22" s="21" t="s">
        <v>12</v>
      </c>
      <c r="I22" s="21"/>
    </row>
    <row r="23" spans="1:9" x14ac:dyDescent="0.2">
      <c r="A23" s="22"/>
      <c r="B23" s="22"/>
      <c r="C23" s="26"/>
      <c r="D23" s="22"/>
      <c r="E23" s="22"/>
      <c r="F23" s="27"/>
      <c r="G23" s="27"/>
      <c r="H23" s="21" t="s">
        <v>12</v>
      </c>
      <c r="I23" s="21"/>
    </row>
    <row r="24" spans="1:9" x14ac:dyDescent="0.2">
      <c r="A24" s="22"/>
      <c r="B24" s="22"/>
      <c r="C24" s="23" t="s">
        <v>19</v>
      </c>
      <c r="D24" s="22"/>
      <c r="E24" s="22"/>
      <c r="F24" s="28">
        <v>0</v>
      </c>
      <c r="G24" s="25">
        <v>0</v>
      </c>
      <c r="H24" s="21" t="s">
        <v>12</v>
      </c>
      <c r="I24" s="21"/>
    </row>
    <row r="25" spans="1:9" x14ac:dyDescent="0.2">
      <c r="A25" s="22"/>
      <c r="B25" s="22"/>
      <c r="C25" s="26"/>
      <c r="D25" s="22"/>
      <c r="E25" s="22"/>
      <c r="F25" s="27"/>
      <c r="G25" s="27"/>
      <c r="H25" s="21" t="s">
        <v>12</v>
      </c>
      <c r="I25" s="21"/>
    </row>
    <row r="26" spans="1:9" x14ac:dyDescent="0.2">
      <c r="A26" s="22"/>
      <c r="B26" s="22"/>
      <c r="C26" s="23" t="s">
        <v>20</v>
      </c>
      <c r="D26" s="22"/>
      <c r="E26" s="22"/>
      <c r="F26" s="27"/>
      <c r="G26" s="27"/>
      <c r="H26" s="21" t="s">
        <v>12</v>
      </c>
      <c r="I26" s="21"/>
    </row>
    <row r="27" spans="1:9" x14ac:dyDescent="0.2">
      <c r="A27" s="22"/>
      <c r="B27" s="22"/>
      <c r="C27" s="23" t="s">
        <v>10</v>
      </c>
      <c r="D27" s="22"/>
      <c r="E27" s="22"/>
      <c r="F27" s="27"/>
      <c r="G27" s="27"/>
      <c r="H27" s="21" t="s">
        <v>12</v>
      </c>
      <c r="I27" s="21"/>
    </row>
    <row r="28" spans="1:9" ht="25.5" x14ac:dyDescent="0.2">
      <c r="A28" s="29">
        <v>1</v>
      </c>
      <c r="B28" s="30" t="s">
        <v>21</v>
      </c>
      <c r="C28" s="30" t="s">
        <v>22</v>
      </c>
      <c r="D28" s="30" t="s">
        <v>23</v>
      </c>
      <c r="E28" s="31">
        <v>4000</v>
      </c>
      <c r="F28" s="32">
        <v>3963.6239999999998</v>
      </c>
      <c r="G28" s="33">
        <v>6.360731E-2</v>
      </c>
      <c r="H28" s="21">
        <v>7.71</v>
      </c>
      <c r="I28" s="21"/>
    </row>
    <row r="29" spans="1:9" x14ac:dyDescent="0.2">
      <c r="A29" s="29">
        <v>2</v>
      </c>
      <c r="B29" s="30" t="s">
        <v>24</v>
      </c>
      <c r="C29" s="30" t="s">
        <v>25</v>
      </c>
      <c r="D29" s="30" t="s">
        <v>26</v>
      </c>
      <c r="E29" s="31">
        <v>300</v>
      </c>
      <c r="F29" s="32">
        <v>2986.5210000000002</v>
      </c>
      <c r="G29" s="33">
        <v>4.7926990000000003E-2</v>
      </c>
      <c r="H29" s="21">
        <v>7.95</v>
      </c>
      <c r="I29" s="21"/>
    </row>
    <row r="30" spans="1:9" ht="25.5" x14ac:dyDescent="0.2">
      <c r="A30" s="29">
        <v>3</v>
      </c>
      <c r="B30" s="30" t="s">
        <v>27</v>
      </c>
      <c r="C30" s="30" t="s">
        <v>28</v>
      </c>
      <c r="D30" s="30" t="s">
        <v>26</v>
      </c>
      <c r="E30" s="31">
        <v>2500</v>
      </c>
      <c r="F30" s="32">
        <v>2497.0625</v>
      </c>
      <c r="G30" s="33">
        <v>4.007227E-2</v>
      </c>
      <c r="H30" s="21">
        <v>7.85</v>
      </c>
      <c r="I30" s="21"/>
    </row>
    <row r="31" spans="1:9" x14ac:dyDescent="0.2">
      <c r="A31" s="29">
        <v>4</v>
      </c>
      <c r="B31" s="30" t="s">
        <v>29</v>
      </c>
      <c r="C31" s="30" t="s">
        <v>30</v>
      </c>
      <c r="D31" s="30" t="s">
        <v>23</v>
      </c>
      <c r="E31" s="31">
        <v>2500</v>
      </c>
      <c r="F31" s="32">
        <v>2485.3425000000002</v>
      </c>
      <c r="G31" s="33">
        <v>3.988419E-2</v>
      </c>
      <c r="H31" s="21">
        <v>7.7649999999999997</v>
      </c>
      <c r="I31" s="21"/>
    </row>
    <row r="32" spans="1:9" ht="25.5" x14ac:dyDescent="0.2">
      <c r="A32" s="29">
        <v>5</v>
      </c>
      <c r="B32" s="30" t="s">
        <v>31</v>
      </c>
      <c r="C32" s="30" t="s">
        <v>32</v>
      </c>
      <c r="D32" s="30" t="s">
        <v>26</v>
      </c>
      <c r="E32" s="31">
        <v>2500</v>
      </c>
      <c r="F32" s="32">
        <v>2482.6149999999998</v>
      </c>
      <c r="G32" s="33">
        <v>3.9840420000000001E-2</v>
      </c>
      <c r="H32" s="21">
        <v>7.7945000000000002</v>
      </c>
      <c r="I32" s="21"/>
    </row>
    <row r="33" spans="1:9" x14ac:dyDescent="0.2">
      <c r="A33" s="29">
        <v>6</v>
      </c>
      <c r="B33" s="30" t="s">
        <v>33</v>
      </c>
      <c r="C33" s="30" t="s">
        <v>34</v>
      </c>
      <c r="D33" s="30" t="s">
        <v>26</v>
      </c>
      <c r="E33" s="31">
        <v>2500</v>
      </c>
      <c r="F33" s="32">
        <v>2469.63</v>
      </c>
      <c r="G33" s="33">
        <v>3.963204E-2</v>
      </c>
      <c r="H33" s="21">
        <v>7.97</v>
      </c>
      <c r="I33" s="21"/>
    </row>
    <row r="34" spans="1:9" x14ac:dyDescent="0.2">
      <c r="A34" s="29">
        <v>7</v>
      </c>
      <c r="B34" s="30" t="s">
        <v>35</v>
      </c>
      <c r="C34" s="30" t="s">
        <v>36</v>
      </c>
      <c r="D34" s="30" t="s">
        <v>26</v>
      </c>
      <c r="E34" s="31">
        <v>2500</v>
      </c>
      <c r="F34" s="32">
        <v>2469.5574999999999</v>
      </c>
      <c r="G34" s="33">
        <v>3.963088E-2</v>
      </c>
      <c r="H34" s="21">
        <v>8.1750000000000007</v>
      </c>
      <c r="I34" s="21"/>
    </row>
    <row r="35" spans="1:9" x14ac:dyDescent="0.2">
      <c r="A35" s="29">
        <v>8</v>
      </c>
      <c r="B35" s="30" t="s">
        <v>37</v>
      </c>
      <c r="C35" s="30" t="s">
        <v>38</v>
      </c>
      <c r="D35" s="30" t="s">
        <v>23</v>
      </c>
      <c r="E35" s="31">
        <v>2500</v>
      </c>
      <c r="F35" s="32">
        <v>2468.7325000000001</v>
      </c>
      <c r="G35" s="33">
        <v>3.9617640000000003E-2</v>
      </c>
      <c r="H35" s="21">
        <v>7.89</v>
      </c>
      <c r="I35" s="21"/>
    </row>
    <row r="36" spans="1:9" x14ac:dyDescent="0.2">
      <c r="A36" s="29">
        <v>9</v>
      </c>
      <c r="B36" s="30" t="s">
        <v>39</v>
      </c>
      <c r="C36" s="30" t="s">
        <v>40</v>
      </c>
      <c r="D36" s="30" t="s">
        <v>26</v>
      </c>
      <c r="E36" s="31">
        <v>2500</v>
      </c>
      <c r="F36" s="32">
        <v>2454.9225000000001</v>
      </c>
      <c r="G36" s="33">
        <v>3.9396019999999997E-2</v>
      </c>
      <c r="H36" s="21">
        <v>8.1549999999999994</v>
      </c>
      <c r="I36" s="21"/>
    </row>
    <row r="37" spans="1:9" x14ac:dyDescent="0.2">
      <c r="A37" s="29">
        <v>10</v>
      </c>
      <c r="B37" s="30" t="s">
        <v>41</v>
      </c>
      <c r="C37" s="30" t="s">
        <v>42</v>
      </c>
      <c r="D37" s="30" t="s">
        <v>26</v>
      </c>
      <c r="E37" s="31">
        <v>2000</v>
      </c>
      <c r="F37" s="32">
        <v>1995.0820000000001</v>
      </c>
      <c r="G37" s="33">
        <v>3.2016610000000001E-2</v>
      </c>
      <c r="H37" s="21">
        <v>8.08</v>
      </c>
      <c r="I37" s="21"/>
    </row>
    <row r="38" spans="1:9" x14ac:dyDescent="0.2">
      <c r="A38" s="29">
        <v>11</v>
      </c>
      <c r="B38" s="30" t="s">
        <v>43</v>
      </c>
      <c r="C38" s="30" t="s">
        <v>44</v>
      </c>
      <c r="D38" s="30" t="s">
        <v>26</v>
      </c>
      <c r="E38" s="31">
        <v>2000</v>
      </c>
      <c r="F38" s="32">
        <v>1992.308</v>
      </c>
      <c r="G38" s="33">
        <v>3.1972090000000002E-2</v>
      </c>
      <c r="H38" s="21">
        <v>8.2100000000000009</v>
      </c>
      <c r="I38" s="21"/>
    </row>
    <row r="39" spans="1:9" x14ac:dyDescent="0.2">
      <c r="A39" s="29">
        <v>12</v>
      </c>
      <c r="B39" s="30" t="s">
        <v>45</v>
      </c>
      <c r="C39" s="30" t="s">
        <v>46</v>
      </c>
      <c r="D39" s="30" t="s">
        <v>23</v>
      </c>
      <c r="E39" s="31">
        <v>2000</v>
      </c>
      <c r="F39" s="32">
        <v>1990.328</v>
      </c>
      <c r="G39" s="33">
        <v>3.1940320000000001E-2</v>
      </c>
      <c r="H39" s="21">
        <v>7.7830000000000004</v>
      </c>
      <c r="I39" s="21"/>
    </row>
    <row r="40" spans="1:9" x14ac:dyDescent="0.2">
      <c r="A40" s="29">
        <v>13</v>
      </c>
      <c r="B40" s="30" t="s">
        <v>47</v>
      </c>
      <c r="C40" s="30" t="s">
        <v>48</v>
      </c>
      <c r="D40" s="30" t="s">
        <v>26</v>
      </c>
      <c r="E40" s="31">
        <v>2000</v>
      </c>
      <c r="F40" s="32">
        <v>1972.89</v>
      </c>
      <c r="G40" s="33">
        <v>3.1660479999999998E-2</v>
      </c>
      <c r="H40" s="21">
        <v>8.1</v>
      </c>
      <c r="I40" s="21"/>
    </row>
    <row r="41" spans="1:9" ht="25.5" x14ac:dyDescent="0.2">
      <c r="A41" s="29">
        <v>14</v>
      </c>
      <c r="B41" s="30" t="s">
        <v>49</v>
      </c>
      <c r="C41" s="30" t="s">
        <v>50</v>
      </c>
      <c r="D41" s="30" t="s">
        <v>26</v>
      </c>
      <c r="E41" s="31">
        <v>1500</v>
      </c>
      <c r="F41" s="32">
        <v>1491.5730000000001</v>
      </c>
      <c r="G41" s="33">
        <v>2.3936410000000002E-2</v>
      </c>
      <c r="H41" s="21">
        <v>7.835</v>
      </c>
      <c r="I41" s="21"/>
    </row>
    <row r="42" spans="1:9" x14ac:dyDescent="0.2">
      <c r="A42" s="29">
        <v>15</v>
      </c>
      <c r="B42" s="30" t="s">
        <v>51</v>
      </c>
      <c r="C42" s="30" t="s">
        <v>52</v>
      </c>
      <c r="D42" s="30" t="s">
        <v>23</v>
      </c>
      <c r="E42" s="31">
        <v>1500</v>
      </c>
      <c r="F42" s="32">
        <v>1491.4604999999999</v>
      </c>
      <c r="G42" s="33">
        <v>2.3934609999999999E-2</v>
      </c>
      <c r="H42" s="21">
        <v>7.6449999999999996</v>
      </c>
      <c r="I42" s="21"/>
    </row>
    <row r="43" spans="1:9" ht="25.5" x14ac:dyDescent="0.2">
      <c r="A43" s="29">
        <v>16</v>
      </c>
      <c r="B43" s="30" t="s">
        <v>53</v>
      </c>
      <c r="C43" s="53" t="s">
        <v>583</v>
      </c>
      <c r="D43" s="30" t="s">
        <v>23</v>
      </c>
      <c r="E43" s="31">
        <v>15</v>
      </c>
      <c r="F43" s="32">
        <v>1465.3050000000001</v>
      </c>
      <c r="G43" s="33">
        <v>2.351487E-2</v>
      </c>
      <c r="H43" s="21">
        <v>7.2698999999999998</v>
      </c>
      <c r="I43" s="21">
        <v>7.53</v>
      </c>
    </row>
    <row r="44" spans="1:9" x14ac:dyDescent="0.2">
      <c r="A44" s="29">
        <v>17</v>
      </c>
      <c r="B44" s="30" t="s">
        <v>54</v>
      </c>
      <c r="C44" s="30" t="s">
        <v>55</v>
      </c>
      <c r="D44" s="30" t="s">
        <v>26</v>
      </c>
      <c r="E44" s="31">
        <v>1500</v>
      </c>
      <c r="F44" s="32">
        <v>1464.9179999999999</v>
      </c>
      <c r="G44" s="33">
        <v>2.3508660000000001E-2</v>
      </c>
      <c r="H44" s="21">
        <v>8.3849999999999998</v>
      </c>
      <c r="I44" s="21"/>
    </row>
    <row r="45" spans="1:9" ht="25.5" x14ac:dyDescent="0.2">
      <c r="A45" s="29">
        <v>18</v>
      </c>
      <c r="B45" s="30" t="s">
        <v>56</v>
      </c>
      <c r="C45" s="30" t="s">
        <v>57</v>
      </c>
      <c r="D45" s="30" t="s">
        <v>23</v>
      </c>
      <c r="E45" s="31">
        <v>1500</v>
      </c>
      <c r="F45" s="32">
        <v>1462.6875</v>
      </c>
      <c r="G45" s="33">
        <v>2.347287E-2</v>
      </c>
      <c r="H45" s="21">
        <v>7.8250000000000002</v>
      </c>
      <c r="I45" s="21"/>
    </row>
    <row r="46" spans="1:9" x14ac:dyDescent="0.2">
      <c r="A46" s="29">
        <v>19</v>
      </c>
      <c r="B46" s="30" t="s">
        <v>58</v>
      </c>
      <c r="C46" s="30" t="s">
        <v>59</v>
      </c>
      <c r="D46" s="30" t="s">
        <v>26</v>
      </c>
      <c r="E46" s="31">
        <v>1400</v>
      </c>
      <c r="F46" s="32">
        <v>1383.1384</v>
      </c>
      <c r="G46" s="33">
        <v>2.2196279999999999E-2</v>
      </c>
      <c r="H46" s="21">
        <v>8.08</v>
      </c>
      <c r="I46" s="21"/>
    </row>
    <row r="47" spans="1:9" x14ac:dyDescent="0.2">
      <c r="A47" s="29">
        <v>20</v>
      </c>
      <c r="B47" s="30" t="s">
        <v>60</v>
      </c>
      <c r="C47" s="30" t="s">
        <v>61</v>
      </c>
      <c r="D47" s="30" t="s">
        <v>23</v>
      </c>
      <c r="E47" s="31">
        <v>1300</v>
      </c>
      <c r="F47" s="32">
        <v>1272.2632000000001</v>
      </c>
      <c r="G47" s="33">
        <v>2.0416980000000001E-2</v>
      </c>
      <c r="H47" s="21">
        <v>7.75</v>
      </c>
      <c r="I47" s="21"/>
    </row>
    <row r="48" spans="1:9" x14ac:dyDescent="0.2">
      <c r="A48" s="29">
        <v>21</v>
      </c>
      <c r="B48" s="30" t="s">
        <v>62</v>
      </c>
      <c r="C48" s="30" t="s">
        <v>63</v>
      </c>
      <c r="D48" s="30" t="s">
        <v>23</v>
      </c>
      <c r="E48" s="31">
        <v>100</v>
      </c>
      <c r="F48" s="32">
        <v>996.60599999999999</v>
      </c>
      <c r="G48" s="33">
        <v>1.5993299999999998E-2</v>
      </c>
      <c r="H48" s="21">
        <v>7.64</v>
      </c>
      <c r="I48" s="21"/>
    </row>
    <row r="49" spans="1:9" ht="25.5" x14ac:dyDescent="0.2">
      <c r="A49" s="29">
        <v>22</v>
      </c>
      <c r="B49" s="30" t="s">
        <v>64</v>
      </c>
      <c r="C49" s="30" t="s">
        <v>65</v>
      </c>
      <c r="D49" s="30" t="s">
        <v>26</v>
      </c>
      <c r="E49" s="31">
        <v>1000</v>
      </c>
      <c r="F49" s="32">
        <v>989.14800000000002</v>
      </c>
      <c r="G49" s="33">
        <v>1.5873620000000001E-2</v>
      </c>
      <c r="H49" s="21">
        <v>7.84</v>
      </c>
      <c r="I49" s="21"/>
    </row>
    <row r="50" spans="1:9" ht="25.5" x14ac:dyDescent="0.2">
      <c r="A50" s="29">
        <v>23</v>
      </c>
      <c r="B50" s="30" t="s">
        <v>66</v>
      </c>
      <c r="C50" s="30" t="s">
        <v>67</v>
      </c>
      <c r="D50" s="30" t="s">
        <v>26</v>
      </c>
      <c r="E50" s="31">
        <v>550</v>
      </c>
      <c r="F50" s="32">
        <v>549.10789999999997</v>
      </c>
      <c r="G50" s="33">
        <v>8.8119600000000006E-3</v>
      </c>
      <c r="H50" s="21">
        <v>7.8449999999999998</v>
      </c>
      <c r="I50" s="21"/>
    </row>
    <row r="51" spans="1:9" x14ac:dyDescent="0.2">
      <c r="A51" s="29">
        <v>24</v>
      </c>
      <c r="B51" s="30" t="s">
        <v>68</v>
      </c>
      <c r="C51" s="30" t="s">
        <v>69</v>
      </c>
      <c r="D51" s="30" t="s">
        <v>23</v>
      </c>
      <c r="E51" s="31">
        <v>500</v>
      </c>
      <c r="F51" s="32">
        <v>490.178</v>
      </c>
      <c r="G51" s="33">
        <v>7.8662599999999999E-3</v>
      </c>
      <c r="H51" s="21">
        <v>7.7850000000000001</v>
      </c>
      <c r="I51" s="21"/>
    </row>
    <row r="52" spans="1:9" x14ac:dyDescent="0.2">
      <c r="A52" s="22"/>
      <c r="B52" s="22"/>
      <c r="C52" s="23" t="s">
        <v>11</v>
      </c>
      <c r="D52" s="22"/>
      <c r="E52" s="22" t="s">
        <v>12</v>
      </c>
      <c r="F52" s="28">
        <v>45285.000999999997</v>
      </c>
      <c r="G52" s="25">
        <v>0.72672307999999997</v>
      </c>
      <c r="H52" s="21" t="s">
        <v>12</v>
      </c>
      <c r="I52" s="21"/>
    </row>
    <row r="53" spans="1:9" x14ac:dyDescent="0.2">
      <c r="A53" s="22"/>
      <c r="B53" s="22"/>
      <c r="C53" s="26"/>
      <c r="D53" s="22"/>
      <c r="E53" s="22"/>
      <c r="F53" s="27"/>
      <c r="G53" s="27"/>
      <c r="H53" s="21" t="s">
        <v>12</v>
      </c>
      <c r="I53" s="21"/>
    </row>
    <row r="54" spans="1:9" x14ac:dyDescent="0.2">
      <c r="A54" s="22"/>
      <c r="B54" s="22"/>
      <c r="C54" s="23" t="s">
        <v>70</v>
      </c>
      <c r="D54" s="22"/>
      <c r="E54" s="22"/>
      <c r="F54" s="22"/>
      <c r="G54" s="22"/>
      <c r="H54" s="21" t="s">
        <v>12</v>
      </c>
      <c r="I54" s="21"/>
    </row>
    <row r="55" spans="1:9" x14ac:dyDescent="0.2">
      <c r="A55" s="22"/>
      <c r="B55" s="22"/>
      <c r="C55" s="23" t="s">
        <v>11</v>
      </c>
      <c r="D55" s="22"/>
      <c r="E55" s="22" t="s">
        <v>12</v>
      </c>
      <c r="F55" s="24" t="s">
        <v>13</v>
      </c>
      <c r="G55" s="25">
        <v>0</v>
      </c>
      <c r="H55" s="21" t="s">
        <v>12</v>
      </c>
      <c r="I55" s="21"/>
    </row>
    <row r="56" spans="1:9" x14ac:dyDescent="0.2">
      <c r="A56" s="22"/>
      <c r="B56" s="22"/>
      <c r="C56" s="26"/>
      <c r="D56" s="22"/>
      <c r="E56" s="22"/>
      <c r="F56" s="27"/>
      <c r="G56" s="27"/>
      <c r="H56" s="21" t="s">
        <v>12</v>
      </c>
      <c r="I56" s="21"/>
    </row>
    <row r="57" spans="1:9" x14ac:dyDescent="0.2">
      <c r="A57" s="22"/>
      <c r="B57" s="22"/>
      <c r="C57" s="23" t="s">
        <v>71</v>
      </c>
      <c r="D57" s="22"/>
      <c r="E57" s="22"/>
      <c r="F57" s="22"/>
      <c r="G57" s="22"/>
      <c r="H57" s="21" t="s">
        <v>12</v>
      </c>
      <c r="I57" s="21"/>
    </row>
    <row r="58" spans="1:9" x14ac:dyDescent="0.2">
      <c r="A58" s="29">
        <v>1</v>
      </c>
      <c r="B58" s="30" t="s">
        <v>72</v>
      </c>
      <c r="C58" s="30" t="s">
        <v>73</v>
      </c>
      <c r="D58" s="30" t="s">
        <v>74</v>
      </c>
      <c r="E58" s="31">
        <v>3810000</v>
      </c>
      <c r="F58" s="32">
        <v>3674.16588</v>
      </c>
      <c r="G58" s="33">
        <v>5.8962149999999998E-2</v>
      </c>
      <c r="H58" s="21">
        <v>7.1272000000000002</v>
      </c>
      <c r="I58" s="21"/>
    </row>
    <row r="59" spans="1:9" x14ac:dyDescent="0.2">
      <c r="A59" s="29">
        <v>2</v>
      </c>
      <c r="B59" s="30" t="s">
        <v>75</v>
      </c>
      <c r="C59" s="30" t="s">
        <v>76</v>
      </c>
      <c r="D59" s="30" t="s">
        <v>74</v>
      </c>
      <c r="E59" s="31">
        <v>1000000</v>
      </c>
      <c r="F59" s="32">
        <v>999.46799999999996</v>
      </c>
      <c r="G59" s="33">
        <v>1.6039230000000002E-2</v>
      </c>
      <c r="H59" s="21">
        <v>7.8769999999999998</v>
      </c>
      <c r="I59" s="21"/>
    </row>
    <row r="60" spans="1:9" x14ac:dyDescent="0.2">
      <c r="A60" s="22"/>
      <c r="B60" s="22"/>
      <c r="C60" s="23" t="s">
        <v>11</v>
      </c>
      <c r="D60" s="22"/>
      <c r="E60" s="22" t="s">
        <v>12</v>
      </c>
      <c r="F60" s="28">
        <v>4673.6338800000003</v>
      </c>
      <c r="G60" s="25">
        <v>7.5001380000000006E-2</v>
      </c>
      <c r="H60" s="21" t="s">
        <v>12</v>
      </c>
      <c r="I60" s="21"/>
    </row>
    <row r="61" spans="1:9" x14ac:dyDescent="0.2">
      <c r="A61" s="22"/>
      <c r="B61" s="22"/>
      <c r="C61" s="26"/>
      <c r="D61" s="22"/>
      <c r="E61" s="22"/>
      <c r="F61" s="27"/>
      <c r="G61" s="27"/>
      <c r="H61" s="21" t="s">
        <v>12</v>
      </c>
      <c r="I61" s="21"/>
    </row>
    <row r="62" spans="1:9" x14ac:dyDescent="0.2">
      <c r="A62" s="22"/>
      <c r="B62" s="22"/>
      <c r="C62" s="23" t="s">
        <v>77</v>
      </c>
      <c r="D62" s="22"/>
      <c r="E62" s="22"/>
      <c r="F62" s="27"/>
      <c r="G62" s="27"/>
      <c r="H62" s="21" t="s">
        <v>12</v>
      </c>
      <c r="I62" s="21"/>
    </row>
    <row r="63" spans="1:9" x14ac:dyDescent="0.2">
      <c r="A63" s="22"/>
      <c r="B63" s="22"/>
      <c r="C63" s="23" t="s">
        <v>11</v>
      </c>
      <c r="D63" s="22"/>
      <c r="E63" s="22" t="s">
        <v>12</v>
      </c>
      <c r="F63" s="24" t="s">
        <v>13</v>
      </c>
      <c r="G63" s="25">
        <v>0</v>
      </c>
      <c r="H63" s="21" t="s">
        <v>12</v>
      </c>
      <c r="I63" s="21"/>
    </row>
    <row r="64" spans="1:9" x14ac:dyDescent="0.2">
      <c r="A64" s="22"/>
      <c r="B64" s="22"/>
      <c r="C64" s="26"/>
      <c r="D64" s="22"/>
      <c r="E64" s="22"/>
      <c r="F64" s="27"/>
      <c r="G64" s="27"/>
      <c r="H64" s="21" t="s">
        <v>12</v>
      </c>
      <c r="I64" s="21"/>
    </row>
    <row r="65" spans="1:9" x14ac:dyDescent="0.2">
      <c r="A65" s="22"/>
      <c r="B65" s="22"/>
      <c r="C65" s="23" t="s">
        <v>78</v>
      </c>
      <c r="D65" s="22"/>
      <c r="E65" s="22"/>
      <c r="F65" s="28">
        <v>49958.634879999998</v>
      </c>
      <c r="G65" s="25">
        <v>0.80172445999999997</v>
      </c>
      <c r="H65" s="21" t="s">
        <v>12</v>
      </c>
      <c r="I65" s="21"/>
    </row>
    <row r="66" spans="1:9" x14ac:dyDescent="0.2">
      <c r="A66" s="22"/>
      <c r="B66" s="22"/>
      <c r="C66" s="26"/>
      <c r="D66" s="22"/>
      <c r="E66" s="22"/>
      <c r="F66" s="27"/>
      <c r="G66" s="27"/>
      <c r="H66" s="21" t="s">
        <v>12</v>
      </c>
      <c r="I66" s="21"/>
    </row>
    <row r="67" spans="1:9" x14ac:dyDescent="0.2">
      <c r="A67" s="22"/>
      <c r="B67" s="22"/>
      <c r="C67" s="23" t="s">
        <v>79</v>
      </c>
      <c r="D67" s="22"/>
      <c r="E67" s="22"/>
      <c r="F67" s="27"/>
      <c r="G67" s="27"/>
      <c r="H67" s="21" t="s">
        <v>12</v>
      </c>
      <c r="I67" s="21"/>
    </row>
    <row r="68" spans="1:9" x14ac:dyDescent="0.2">
      <c r="A68" s="22"/>
      <c r="B68" s="22"/>
      <c r="C68" s="23" t="s">
        <v>80</v>
      </c>
      <c r="D68" s="22"/>
      <c r="E68" s="22"/>
      <c r="F68" s="27"/>
      <c r="G68" s="27"/>
      <c r="H68" s="21" t="s">
        <v>12</v>
      </c>
      <c r="I68" s="21"/>
    </row>
    <row r="69" spans="1:9" x14ac:dyDescent="0.2">
      <c r="A69" s="29">
        <v>1</v>
      </c>
      <c r="B69" s="30" t="s">
        <v>81</v>
      </c>
      <c r="C69" s="30" t="s">
        <v>82</v>
      </c>
      <c r="D69" s="30" t="s">
        <v>83</v>
      </c>
      <c r="E69" s="31">
        <v>500</v>
      </c>
      <c r="F69" s="32">
        <v>2447.9425000000001</v>
      </c>
      <c r="G69" s="33">
        <v>3.9284010000000001E-2</v>
      </c>
      <c r="H69" s="21">
        <v>7.6098999999999997</v>
      </c>
      <c r="I69" s="21"/>
    </row>
    <row r="70" spans="1:9" x14ac:dyDescent="0.2">
      <c r="A70" s="29">
        <v>2</v>
      </c>
      <c r="B70" s="30" t="s">
        <v>84</v>
      </c>
      <c r="C70" s="30" t="s">
        <v>85</v>
      </c>
      <c r="D70" s="30" t="s">
        <v>83</v>
      </c>
      <c r="E70" s="31">
        <v>200</v>
      </c>
      <c r="F70" s="32">
        <v>999.673</v>
      </c>
      <c r="G70" s="33">
        <v>1.6042520000000001E-2</v>
      </c>
      <c r="H70" s="21">
        <v>5.9749999999999996</v>
      </c>
      <c r="I70" s="21"/>
    </row>
    <row r="71" spans="1:9" x14ac:dyDescent="0.2">
      <c r="A71" s="29">
        <v>3</v>
      </c>
      <c r="B71" s="30" t="s">
        <v>86</v>
      </c>
      <c r="C71" s="30" t="s">
        <v>87</v>
      </c>
      <c r="D71" s="30" t="s">
        <v>88</v>
      </c>
      <c r="E71" s="31">
        <v>200</v>
      </c>
      <c r="F71" s="32">
        <v>942.05799999999999</v>
      </c>
      <c r="G71" s="33">
        <v>1.511793E-2</v>
      </c>
      <c r="H71" s="21">
        <v>7.7949999999999999</v>
      </c>
      <c r="I71" s="21"/>
    </row>
    <row r="72" spans="1:9" x14ac:dyDescent="0.2">
      <c r="A72" s="22"/>
      <c r="B72" s="22"/>
      <c r="C72" s="23" t="s">
        <v>11</v>
      </c>
      <c r="D72" s="22"/>
      <c r="E72" s="22" t="s">
        <v>12</v>
      </c>
      <c r="F72" s="28">
        <v>4389.6734999999999</v>
      </c>
      <c r="G72" s="25">
        <v>7.044446E-2</v>
      </c>
      <c r="H72" s="21" t="s">
        <v>12</v>
      </c>
      <c r="I72" s="21"/>
    </row>
    <row r="73" spans="1:9" x14ac:dyDescent="0.2">
      <c r="A73" s="22"/>
      <c r="B73" s="22"/>
      <c r="C73" s="26"/>
      <c r="D73" s="22"/>
      <c r="E73" s="22"/>
      <c r="F73" s="27"/>
      <c r="G73" s="27"/>
      <c r="H73" s="21" t="s">
        <v>12</v>
      </c>
      <c r="I73" s="21"/>
    </row>
    <row r="74" spans="1:9" x14ac:dyDescent="0.2">
      <c r="A74" s="22"/>
      <c r="B74" s="22"/>
      <c r="C74" s="23" t="s">
        <v>89</v>
      </c>
      <c r="D74" s="22"/>
      <c r="E74" s="22"/>
      <c r="F74" s="27"/>
      <c r="G74" s="27"/>
      <c r="H74" s="21" t="s">
        <v>12</v>
      </c>
      <c r="I74" s="21"/>
    </row>
    <row r="75" spans="1:9" x14ac:dyDescent="0.2">
      <c r="A75" s="22"/>
      <c r="B75" s="22"/>
      <c r="C75" s="23" t="s">
        <v>11</v>
      </c>
      <c r="D75" s="22"/>
      <c r="E75" s="22" t="s">
        <v>12</v>
      </c>
      <c r="F75" s="24" t="s">
        <v>13</v>
      </c>
      <c r="G75" s="25">
        <v>0</v>
      </c>
      <c r="H75" s="21" t="s">
        <v>12</v>
      </c>
      <c r="I75" s="21"/>
    </row>
    <row r="76" spans="1:9" x14ac:dyDescent="0.2">
      <c r="A76" s="22"/>
      <c r="B76" s="22"/>
      <c r="C76" s="26"/>
      <c r="D76" s="22"/>
      <c r="E76" s="22"/>
      <c r="F76" s="27"/>
      <c r="G76" s="27"/>
      <c r="H76" s="21" t="s">
        <v>12</v>
      </c>
      <c r="I76" s="21"/>
    </row>
    <row r="77" spans="1:9" x14ac:dyDescent="0.2">
      <c r="A77" s="22"/>
      <c r="B77" s="22"/>
      <c r="C77" s="23" t="s">
        <v>90</v>
      </c>
      <c r="D77" s="22"/>
      <c r="E77" s="22"/>
      <c r="F77" s="27"/>
      <c r="G77" s="27"/>
      <c r="H77" s="21" t="s">
        <v>12</v>
      </c>
      <c r="I77" s="21"/>
    </row>
    <row r="78" spans="1:9" x14ac:dyDescent="0.2">
      <c r="A78" s="22"/>
      <c r="B78" s="22"/>
      <c r="C78" s="23" t="s">
        <v>11</v>
      </c>
      <c r="D78" s="22"/>
      <c r="E78" s="22" t="s">
        <v>12</v>
      </c>
      <c r="F78" s="24" t="s">
        <v>13</v>
      </c>
      <c r="G78" s="25">
        <v>0</v>
      </c>
      <c r="H78" s="21" t="s">
        <v>12</v>
      </c>
      <c r="I78" s="21"/>
    </row>
    <row r="79" spans="1:9" x14ac:dyDescent="0.2">
      <c r="A79" s="22"/>
      <c r="B79" s="22"/>
      <c r="C79" s="26"/>
      <c r="D79" s="22"/>
      <c r="E79" s="22"/>
      <c r="F79" s="27"/>
      <c r="G79" s="27"/>
      <c r="H79" s="21" t="s">
        <v>12</v>
      </c>
      <c r="I79" s="21"/>
    </row>
    <row r="80" spans="1:9" x14ac:dyDescent="0.2">
      <c r="A80" s="22"/>
      <c r="B80" s="22"/>
      <c r="C80" s="23" t="s">
        <v>91</v>
      </c>
      <c r="D80" s="22"/>
      <c r="E80" s="22"/>
      <c r="F80" s="27"/>
      <c r="G80" s="27"/>
      <c r="H80" s="21" t="s">
        <v>12</v>
      </c>
      <c r="I80" s="21"/>
    </row>
    <row r="81" spans="1:16" x14ac:dyDescent="0.2">
      <c r="A81" s="29">
        <v>1</v>
      </c>
      <c r="B81" s="30"/>
      <c r="C81" s="30" t="s">
        <v>92</v>
      </c>
      <c r="D81" s="30"/>
      <c r="E81" s="34"/>
      <c r="F81" s="32">
        <v>6060.58691103</v>
      </c>
      <c r="G81" s="33">
        <v>9.7258880000000006E-2</v>
      </c>
      <c r="H81" s="21">
        <v>5.32</v>
      </c>
      <c r="I81" s="21"/>
    </row>
    <row r="82" spans="1:16" x14ac:dyDescent="0.2">
      <c r="A82" s="22"/>
      <c r="B82" s="22"/>
      <c r="C82" s="23" t="s">
        <v>11</v>
      </c>
      <c r="D82" s="22"/>
      <c r="E82" s="22" t="s">
        <v>12</v>
      </c>
      <c r="F82" s="28">
        <v>6060.58691103</v>
      </c>
      <c r="G82" s="25">
        <v>9.7258880000000006E-2</v>
      </c>
      <c r="H82" s="21" t="s">
        <v>12</v>
      </c>
      <c r="I82" s="21"/>
    </row>
    <row r="83" spans="1:16" x14ac:dyDescent="0.2">
      <c r="A83" s="22"/>
      <c r="B83" s="22"/>
      <c r="C83" s="26"/>
      <c r="D83" s="22"/>
      <c r="E83" s="22"/>
      <c r="F83" s="27"/>
      <c r="G83" s="27"/>
      <c r="H83" s="21" t="s">
        <v>12</v>
      </c>
      <c r="I83" s="21"/>
    </row>
    <row r="84" spans="1:16" x14ac:dyDescent="0.2">
      <c r="A84" s="22"/>
      <c r="B84" s="22"/>
      <c r="C84" s="23" t="s">
        <v>93</v>
      </c>
      <c r="D84" s="22"/>
      <c r="E84" s="22"/>
      <c r="F84" s="28">
        <v>10450.26041103</v>
      </c>
      <c r="G84" s="25">
        <v>0.16770334000000001</v>
      </c>
      <c r="H84" s="21" t="s">
        <v>12</v>
      </c>
      <c r="I84" s="21"/>
    </row>
    <row r="85" spans="1:16" x14ac:dyDescent="0.2">
      <c r="A85" s="22"/>
      <c r="B85" s="22"/>
      <c r="C85" s="27"/>
      <c r="D85" s="22"/>
      <c r="E85" s="22"/>
      <c r="F85" s="22"/>
      <c r="G85" s="22"/>
      <c r="H85" s="21" t="s">
        <v>12</v>
      </c>
      <c r="I85" s="21"/>
    </row>
    <row r="86" spans="1:16" x14ac:dyDescent="0.2">
      <c r="A86" s="22"/>
      <c r="B86" s="22"/>
      <c r="C86" s="23" t="s">
        <v>94</v>
      </c>
      <c r="D86" s="22"/>
      <c r="E86" s="22"/>
      <c r="F86" s="22"/>
      <c r="G86" s="22"/>
      <c r="H86" s="21" t="s">
        <v>12</v>
      </c>
      <c r="I86" s="21"/>
    </row>
    <row r="87" spans="1:16" x14ac:dyDescent="0.2">
      <c r="A87" s="22"/>
      <c r="B87" s="22"/>
      <c r="C87" s="23" t="s">
        <v>95</v>
      </c>
      <c r="D87" s="22"/>
      <c r="E87" s="22"/>
      <c r="F87" s="22"/>
      <c r="G87" s="22"/>
      <c r="H87" s="21" t="s">
        <v>12</v>
      </c>
      <c r="I87" s="21"/>
    </row>
    <row r="88" spans="1:16" x14ac:dyDescent="0.2">
      <c r="A88" s="22"/>
      <c r="B88" s="22"/>
      <c r="C88" s="23" t="s">
        <v>11</v>
      </c>
      <c r="D88" s="22"/>
      <c r="E88" s="22" t="s">
        <v>12</v>
      </c>
      <c r="F88" s="24" t="s">
        <v>13</v>
      </c>
      <c r="G88" s="25">
        <v>0</v>
      </c>
      <c r="H88" s="21" t="s">
        <v>12</v>
      </c>
      <c r="I88" s="21"/>
    </row>
    <row r="89" spans="1:16" x14ac:dyDescent="0.2">
      <c r="A89" s="19"/>
      <c r="B89" s="19"/>
      <c r="C89" s="83"/>
      <c r="D89" s="19"/>
      <c r="E89" s="19"/>
      <c r="F89" s="47"/>
      <c r="G89" s="47"/>
      <c r="H89" s="21" t="s">
        <v>12</v>
      </c>
      <c r="I89" s="21" t="s">
        <v>12</v>
      </c>
    </row>
    <row r="90" spans="1:16" x14ac:dyDescent="0.2">
      <c r="A90" s="19"/>
      <c r="B90" s="19"/>
      <c r="C90" s="20" t="s">
        <v>584</v>
      </c>
      <c r="D90" s="19"/>
      <c r="E90" s="19"/>
      <c r="F90" s="47"/>
      <c r="G90" s="47"/>
      <c r="H90" s="21"/>
      <c r="I90" s="21" t="s">
        <v>12</v>
      </c>
      <c r="J90" s="64"/>
      <c r="K90" s="64"/>
      <c r="L90" s="64"/>
      <c r="M90" s="64"/>
      <c r="N90" s="84"/>
      <c r="O90" s="84"/>
      <c r="P90" s="84"/>
    </row>
    <row r="91" spans="1:16" x14ac:dyDescent="0.2">
      <c r="A91" s="85">
        <v>1</v>
      </c>
      <c r="B91" s="53" t="s">
        <v>96</v>
      </c>
      <c r="C91" s="53" t="s">
        <v>97</v>
      </c>
      <c r="D91" s="53"/>
      <c r="E91" s="86">
        <v>2586.3710000000001</v>
      </c>
      <c r="F91" s="87">
        <v>304.90409336699997</v>
      </c>
      <c r="G91" s="88">
        <v>4.8930299999999996E-3</v>
      </c>
      <c r="H91" s="21"/>
      <c r="I91" s="21" t="s">
        <v>12</v>
      </c>
    </row>
    <row r="92" spans="1:16" x14ac:dyDescent="0.2">
      <c r="A92" s="19"/>
      <c r="B92" s="19"/>
      <c r="C92" s="20" t="s">
        <v>11</v>
      </c>
      <c r="D92" s="19"/>
      <c r="E92" s="19" t="s">
        <v>12</v>
      </c>
      <c r="F92" s="89">
        <f>SUM(F91)</f>
        <v>304.90409336699997</v>
      </c>
      <c r="G92" s="90">
        <f>SUM(G91)</f>
        <v>4.8930299999999996E-3</v>
      </c>
      <c r="H92" s="21"/>
      <c r="I92" s="21" t="s">
        <v>12</v>
      </c>
    </row>
    <row r="93" spans="1:16" x14ac:dyDescent="0.2">
      <c r="A93" s="22"/>
      <c r="B93" s="22"/>
      <c r="C93" s="26"/>
      <c r="D93" s="22"/>
      <c r="E93" s="22"/>
      <c r="F93" s="27"/>
      <c r="G93" s="27"/>
      <c r="H93" s="21" t="s">
        <v>12</v>
      </c>
      <c r="I93" s="21"/>
    </row>
    <row r="94" spans="1:16" x14ac:dyDescent="0.2">
      <c r="A94" s="22"/>
      <c r="B94" s="22"/>
      <c r="C94" s="23" t="s">
        <v>98</v>
      </c>
      <c r="D94" s="22"/>
      <c r="E94" s="22"/>
      <c r="F94" s="22"/>
      <c r="G94" s="22"/>
      <c r="H94" s="21" t="s">
        <v>12</v>
      </c>
      <c r="I94" s="21"/>
    </row>
    <row r="95" spans="1:16" x14ac:dyDescent="0.2">
      <c r="A95" s="22"/>
      <c r="B95" s="22"/>
      <c r="C95" s="23" t="s">
        <v>99</v>
      </c>
      <c r="D95" s="22"/>
      <c r="E95" s="22"/>
      <c r="F95" s="22"/>
      <c r="G95" s="22"/>
      <c r="H95" s="21" t="s">
        <v>12</v>
      </c>
      <c r="I95" s="21"/>
    </row>
    <row r="96" spans="1:16" x14ac:dyDescent="0.2">
      <c r="A96" s="22"/>
      <c r="B96" s="22"/>
      <c r="C96" s="23" t="s">
        <v>11</v>
      </c>
      <c r="D96" s="22"/>
      <c r="E96" s="22" t="s">
        <v>12</v>
      </c>
      <c r="F96" s="24" t="s">
        <v>13</v>
      </c>
      <c r="G96" s="25">
        <v>0</v>
      </c>
      <c r="H96" s="21" t="s">
        <v>12</v>
      </c>
      <c r="I96" s="21"/>
    </row>
    <row r="97" spans="1:9" x14ac:dyDescent="0.2">
      <c r="A97" s="22"/>
      <c r="B97" s="22"/>
      <c r="C97" s="26"/>
      <c r="D97" s="22"/>
      <c r="E97" s="22"/>
      <c r="F97" s="27"/>
      <c r="G97" s="27"/>
      <c r="H97" s="21" t="s">
        <v>12</v>
      </c>
      <c r="I97" s="21"/>
    </row>
    <row r="98" spans="1:9" x14ac:dyDescent="0.2">
      <c r="A98" s="22"/>
      <c r="B98" s="22"/>
      <c r="C98" s="23" t="s">
        <v>100</v>
      </c>
      <c r="D98" s="22"/>
      <c r="E98" s="22"/>
      <c r="F98" s="27"/>
      <c r="G98" s="27"/>
      <c r="H98" s="21" t="s">
        <v>12</v>
      </c>
      <c r="I98" s="21"/>
    </row>
    <row r="99" spans="1:9" x14ac:dyDescent="0.2">
      <c r="A99" s="22"/>
      <c r="B99" s="22"/>
      <c r="C99" s="23" t="s">
        <v>11</v>
      </c>
      <c r="D99" s="22"/>
      <c r="E99" s="22" t="s">
        <v>12</v>
      </c>
      <c r="F99" s="24" t="s">
        <v>13</v>
      </c>
      <c r="G99" s="25">
        <v>0</v>
      </c>
      <c r="H99" s="21" t="s">
        <v>12</v>
      </c>
      <c r="I99" s="21"/>
    </row>
    <row r="100" spans="1:9" x14ac:dyDescent="0.2">
      <c r="A100" s="22"/>
      <c r="B100" s="22"/>
      <c r="C100" s="26"/>
      <c r="D100" s="22"/>
      <c r="E100" s="22"/>
      <c r="F100" s="27"/>
      <c r="G100" s="27"/>
      <c r="H100" s="21" t="s">
        <v>12</v>
      </c>
      <c r="I100" s="21"/>
    </row>
    <row r="101" spans="1:9" x14ac:dyDescent="0.2">
      <c r="A101" s="34"/>
      <c r="B101" s="30"/>
      <c r="C101" s="30" t="s">
        <v>101</v>
      </c>
      <c r="D101" s="30"/>
      <c r="E101" s="34"/>
      <c r="F101" s="32">
        <v>1600.1719939699999</v>
      </c>
      <c r="G101" s="33">
        <v>2.5679190000000001E-2</v>
      </c>
      <c r="H101" s="21" t="s">
        <v>12</v>
      </c>
      <c r="I101" s="21"/>
    </row>
    <row r="102" spans="1:9" x14ac:dyDescent="0.2">
      <c r="A102" s="26"/>
      <c r="B102" s="26"/>
      <c r="C102" s="23" t="s">
        <v>102</v>
      </c>
      <c r="D102" s="27"/>
      <c r="E102" s="27"/>
      <c r="F102" s="28">
        <v>62313.971378367001</v>
      </c>
      <c r="G102" s="35">
        <v>1.0000000200000001</v>
      </c>
      <c r="H102" s="21" t="s">
        <v>12</v>
      </c>
      <c r="I102" s="21"/>
    </row>
    <row r="103" spans="1:9" x14ac:dyDescent="0.2">
      <c r="A103" s="36"/>
      <c r="B103" s="36"/>
      <c r="C103" s="36"/>
      <c r="D103" s="37"/>
      <c r="E103" s="37"/>
      <c r="F103" s="37"/>
      <c r="G103" s="37"/>
    </row>
    <row r="104" spans="1:9" x14ac:dyDescent="0.2">
      <c r="A104" s="38"/>
      <c r="B104" s="39" t="s">
        <v>585</v>
      </c>
      <c r="C104" s="39"/>
      <c r="D104" s="39"/>
      <c r="E104" s="39"/>
      <c r="F104" s="39"/>
      <c r="G104" s="39"/>
      <c r="H104" s="39"/>
    </row>
    <row r="105" spans="1:9" x14ac:dyDescent="0.2">
      <c r="A105" s="38"/>
      <c r="B105" s="39" t="s">
        <v>586</v>
      </c>
      <c r="C105" s="39"/>
      <c r="D105" s="39"/>
      <c r="E105" s="39"/>
      <c r="F105" s="39"/>
      <c r="G105" s="39"/>
      <c r="H105" s="39"/>
    </row>
    <row r="106" spans="1:9" x14ac:dyDescent="0.2">
      <c r="A106" s="38"/>
      <c r="B106" s="39" t="s">
        <v>587</v>
      </c>
      <c r="C106" s="39"/>
      <c r="D106" s="39"/>
      <c r="E106" s="39"/>
      <c r="F106" s="39"/>
      <c r="G106" s="39"/>
      <c r="H106" s="39"/>
    </row>
    <row r="107" spans="1:9" x14ac:dyDescent="0.2">
      <c r="A107" s="38"/>
      <c r="B107" s="38"/>
      <c r="C107" s="38"/>
      <c r="D107" s="40"/>
      <c r="E107" s="40"/>
      <c r="F107" s="40"/>
      <c r="G107" s="40"/>
    </row>
    <row r="108" spans="1:9" x14ac:dyDescent="0.2">
      <c r="A108" s="38"/>
      <c r="B108" s="41" t="s">
        <v>103</v>
      </c>
      <c r="C108" s="42"/>
      <c r="D108" s="43"/>
      <c r="E108" s="44"/>
      <c r="F108" s="40"/>
      <c r="G108" s="40"/>
    </row>
    <row r="109" spans="1:9" ht="25.5" customHeight="1" x14ac:dyDescent="0.2">
      <c r="A109" s="38"/>
      <c r="B109" s="45" t="s">
        <v>104</v>
      </c>
      <c r="C109" s="46"/>
      <c r="D109" s="20" t="s">
        <v>105</v>
      </c>
      <c r="E109" s="44"/>
      <c r="F109" s="40"/>
      <c r="G109" s="40"/>
    </row>
    <row r="110" spans="1:9" x14ac:dyDescent="0.2">
      <c r="A110" s="38"/>
      <c r="B110" s="45" t="s">
        <v>106</v>
      </c>
      <c r="C110" s="46"/>
      <c r="D110" s="20" t="s">
        <v>105</v>
      </c>
      <c r="E110" s="44"/>
      <c r="F110" s="40"/>
      <c r="G110" s="40"/>
    </row>
    <row r="111" spans="1:9" x14ac:dyDescent="0.2">
      <c r="A111" s="38"/>
      <c r="B111" s="45" t="s">
        <v>107</v>
      </c>
      <c r="C111" s="46"/>
      <c r="D111" s="47" t="s">
        <v>12</v>
      </c>
      <c r="E111" s="44"/>
      <c r="F111" s="40"/>
      <c r="G111" s="40"/>
    </row>
    <row r="112" spans="1:9" x14ac:dyDescent="0.2">
      <c r="A112" s="48"/>
      <c r="B112" s="49" t="s">
        <v>12</v>
      </c>
      <c r="C112" s="49" t="s">
        <v>588</v>
      </c>
      <c r="D112" s="49" t="s">
        <v>108</v>
      </c>
      <c r="E112" s="48"/>
      <c r="F112" s="48"/>
      <c r="G112" s="48"/>
    </row>
    <row r="113" spans="1:13" x14ac:dyDescent="0.2">
      <c r="A113" s="48"/>
      <c r="B113" s="50" t="s">
        <v>109</v>
      </c>
      <c r="C113" s="51">
        <v>46142</v>
      </c>
      <c r="D113" s="51">
        <v>46173</v>
      </c>
      <c r="E113" s="48"/>
      <c r="F113" s="48"/>
      <c r="G113" s="48"/>
    </row>
    <row r="114" spans="1:13" x14ac:dyDescent="0.2">
      <c r="A114" s="52"/>
      <c r="B114" s="53" t="s">
        <v>110</v>
      </c>
      <c r="C114" s="54">
        <v>43.0717</v>
      </c>
      <c r="D114" s="54">
        <v>43.170900000000003</v>
      </c>
      <c r="E114" s="52"/>
      <c r="F114" s="55"/>
      <c r="G114" s="56"/>
    </row>
    <row r="115" spans="1:13" x14ac:dyDescent="0.2">
      <c r="A115" s="52"/>
      <c r="B115" s="53" t="s">
        <v>589</v>
      </c>
      <c r="C115" s="54">
        <v>19.2271</v>
      </c>
      <c r="D115" s="54">
        <v>19.2714</v>
      </c>
      <c r="E115" s="52"/>
      <c r="F115" s="55"/>
      <c r="G115" s="56"/>
    </row>
    <row r="116" spans="1:13" x14ac:dyDescent="0.2">
      <c r="A116" s="52"/>
      <c r="B116" s="53" t="s">
        <v>111</v>
      </c>
      <c r="C116" s="54">
        <v>41.564300000000003</v>
      </c>
      <c r="D116" s="54">
        <v>41.651800000000001</v>
      </c>
      <c r="E116" s="52"/>
      <c r="F116" s="55"/>
      <c r="G116" s="56"/>
    </row>
    <row r="117" spans="1:13" x14ac:dyDescent="0.2">
      <c r="A117" s="52"/>
      <c r="B117" s="53" t="s">
        <v>590</v>
      </c>
      <c r="C117" s="54">
        <v>18.586200000000002</v>
      </c>
      <c r="D117" s="54">
        <v>18.625299999999999</v>
      </c>
      <c r="E117" s="52"/>
      <c r="F117" s="55"/>
      <c r="G117" s="56"/>
    </row>
    <row r="118" spans="1:13" x14ac:dyDescent="0.2">
      <c r="A118" s="52"/>
      <c r="B118" s="52"/>
      <c r="C118" s="52"/>
      <c r="D118" s="52"/>
      <c r="E118" s="52"/>
      <c r="F118" s="52"/>
      <c r="G118" s="52"/>
    </row>
    <row r="119" spans="1:13" x14ac:dyDescent="0.2">
      <c r="A119" s="48"/>
      <c r="B119" s="45" t="s">
        <v>591</v>
      </c>
      <c r="C119" s="46"/>
      <c r="D119" s="20" t="s">
        <v>105</v>
      </c>
      <c r="E119" s="48"/>
      <c r="F119" s="48"/>
      <c r="G119" s="48"/>
    </row>
    <row r="120" spans="1:13" x14ac:dyDescent="0.2">
      <c r="A120" s="48"/>
      <c r="B120" s="58"/>
      <c r="C120" s="58"/>
      <c r="D120" s="58"/>
      <c r="E120" s="48"/>
      <c r="F120" s="48"/>
      <c r="G120" s="48"/>
    </row>
    <row r="121" spans="1:13" x14ac:dyDescent="0.2">
      <c r="A121" s="48"/>
      <c r="B121" s="45" t="s">
        <v>113</v>
      </c>
      <c r="C121" s="46"/>
      <c r="D121" s="20" t="s">
        <v>105</v>
      </c>
      <c r="E121" s="63"/>
      <c r="F121" s="48"/>
      <c r="G121" s="48"/>
    </row>
    <row r="122" spans="1:13" x14ac:dyDescent="0.2">
      <c r="A122" s="48"/>
      <c r="B122" s="45" t="s">
        <v>114</v>
      </c>
      <c r="C122" s="46"/>
      <c r="D122" s="20" t="s">
        <v>105</v>
      </c>
      <c r="E122" s="63"/>
      <c r="F122" s="48"/>
      <c r="G122" s="48"/>
    </row>
    <row r="123" spans="1:13" x14ac:dyDescent="0.2">
      <c r="A123" s="48"/>
      <c r="B123" s="45" t="s">
        <v>592</v>
      </c>
      <c r="C123" s="46"/>
      <c r="D123" s="20" t="s">
        <v>105</v>
      </c>
      <c r="E123" s="63"/>
      <c r="F123" s="48"/>
      <c r="G123" s="48"/>
    </row>
    <row r="124" spans="1:13" x14ac:dyDescent="0.2">
      <c r="A124" s="58"/>
      <c r="B124" s="58"/>
      <c r="C124" s="58"/>
      <c r="D124" s="58"/>
      <c r="E124" s="58"/>
      <c r="F124" s="58"/>
      <c r="G124" s="58"/>
    </row>
    <row r="125" spans="1:13" s="68" customFormat="1" x14ac:dyDescent="0.2">
      <c r="B125" s="65" t="s">
        <v>593</v>
      </c>
      <c r="C125" s="66"/>
      <c r="D125" s="67"/>
      <c r="H125" s="15"/>
      <c r="I125" s="64"/>
      <c r="J125" s="64"/>
      <c r="K125" s="64"/>
      <c r="L125" s="64"/>
      <c r="M125" s="64"/>
    </row>
    <row r="126" spans="1:13" s="68" customFormat="1" ht="38.25" x14ac:dyDescent="0.2">
      <c r="B126" s="70" t="s">
        <v>594</v>
      </c>
      <c r="C126" s="70"/>
      <c r="D126" s="71" t="s">
        <v>1</v>
      </c>
      <c r="H126" s="15"/>
      <c r="I126" s="64"/>
      <c r="J126" s="64"/>
      <c r="K126" s="64"/>
      <c r="L126" s="64"/>
      <c r="M126" s="64"/>
    </row>
    <row r="127" spans="1:13" s="68" customFormat="1" x14ac:dyDescent="0.2">
      <c r="B127" s="59" t="s">
        <v>595</v>
      </c>
      <c r="C127" s="59"/>
      <c r="D127" s="72"/>
      <c r="H127" s="15"/>
      <c r="I127" s="64"/>
      <c r="J127" s="64"/>
      <c r="K127" s="64"/>
      <c r="L127" s="64"/>
      <c r="M127" s="64"/>
    </row>
    <row r="128" spans="1:13" s="68" customFormat="1" x14ac:dyDescent="0.2">
      <c r="B128" s="77"/>
      <c r="C128" s="79"/>
      <c r="D128" s="73"/>
      <c r="H128" s="15"/>
      <c r="I128" s="64"/>
      <c r="J128" s="64"/>
      <c r="K128" s="64"/>
      <c r="L128" s="64"/>
      <c r="M128" s="64"/>
    </row>
    <row r="129" spans="2:13" s="68" customFormat="1" x14ac:dyDescent="0.2">
      <c r="B129" s="59" t="s">
        <v>596</v>
      </c>
      <c r="C129" s="59"/>
      <c r="D129" s="74">
        <v>7.5595806308507596</v>
      </c>
      <c r="H129" s="15"/>
      <c r="I129" s="64"/>
      <c r="J129" s="64"/>
      <c r="K129" s="64"/>
      <c r="L129" s="64"/>
      <c r="M129" s="64"/>
    </row>
    <row r="130" spans="2:13" s="68" customFormat="1" x14ac:dyDescent="0.2">
      <c r="B130" s="77"/>
      <c r="C130" s="79"/>
      <c r="D130" s="73"/>
      <c r="H130" s="15"/>
      <c r="I130" s="64"/>
      <c r="J130" s="64"/>
      <c r="K130" s="64"/>
      <c r="L130" s="64"/>
      <c r="M130" s="64"/>
    </row>
    <row r="131" spans="2:13" s="68" customFormat="1" x14ac:dyDescent="0.2">
      <c r="B131" s="59" t="s">
        <v>597</v>
      </c>
      <c r="C131" s="59"/>
      <c r="D131" s="74">
        <v>2.2133922662036505</v>
      </c>
      <c r="H131" s="15"/>
      <c r="I131" s="64"/>
      <c r="J131" s="64"/>
      <c r="K131" s="64"/>
      <c r="L131" s="64"/>
      <c r="M131" s="64"/>
    </row>
    <row r="132" spans="2:13" s="68" customFormat="1" x14ac:dyDescent="0.2">
      <c r="B132" s="59" t="s">
        <v>598</v>
      </c>
      <c r="C132" s="59"/>
      <c r="D132" s="74">
        <v>2.8235828551922233</v>
      </c>
      <c r="H132" s="15"/>
      <c r="I132" s="64"/>
      <c r="J132" s="64"/>
      <c r="K132" s="64"/>
      <c r="L132" s="64"/>
      <c r="M132" s="64"/>
    </row>
    <row r="133" spans="2:13" s="68" customFormat="1" x14ac:dyDescent="0.2">
      <c r="B133" s="77"/>
      <c r="C133" s="79"/>
      <c r="D133" s="73"/>
      <c r="I133" s="64"/>
      <c r="J133" s="64"/>
      <c r="K133" s="64"/>
      <c r="L133" s="64"/>
      <c r="M133" s="64"/>
    </row>
    <row r="134" spans="2:13" s="68" customFormat="1" x14ac:dyDescent="0.2">
      <c r="B134" s="59" t="s">
        <v>599</v>
      </c>
      <c r="C134" s="59"/>
      <c r="D134" s="76" t="s">
        <v>726</v>
      </c>
      <c r="I134" s="64"/>
      <c r="J134" s="64"/>
      <c r="K134" s="64"/>
      <c r="L134" s="64"/>
      <c r="M134" s="69"/>
    </row>
    <row r="135" spans="2:13" s="68" customFormat="1" x14ac:dyDescent="0.2">
      <c r="B135" s="77" t="s">
        <v>600</v>
      </c>
      <c r="C135" s="78"/>
      <c r="D135" s="79"/>
      <c r="I135" s="64"/>
      <c r="J135" s="64"/>
      <c r="K135" s="64"/>
      <c r="L135" s="64"/>
      <c r="M135" s="64"/>
    </row>
    <row r="137" spans="2:13" ht="25.5" x14ac:dyDescent="0.2">
      <c r="B137" s="108" t="s">
        <v>601</v>
      </c>
    </row>
    <row r="139" spans="2:13" ht="153.75" customHeight="1" x14ac:dyDescent="0.2"/>
    <row r="142" spans="2:13" x14ac:dyDescent="0.2">
      <c r="B142" s="81" t="s">
        <v>602</v>
      </c>
      <c r="C142" s="82"/>
      <c r="D142" s="81"/>
    </row>
    <row r="143" spans="2:13" x14ac:dyDescent="0.2">
      <c r="B143" s="81" t="s">
        <v>603</v>
      </c>
      <c r="D143" s="81"/>
    </row>
    <row r="144" spans="2:13" ht="165" customHeight="1" x14ac:dyDescent="0.2"/>
    <row r="147" s="15" customFormat="1" ht="12.75" customHeight="1" x14ac:dyDescent="0.2"/>
    <row r="148" s="15" customFormat="1" ht="12.75" customHeight="1" x14ac:dyDescent="0.2"/>
  </sheetData>
  <mergeCells count="25">
    <mergeCell ref="B123:C123"/>
    <mergeCell ref="B126:C126"/>
    <mergeCell ref="B119:C119"/>
    <mergeCell ref="B121:C121"/>
    <mergeCell ref="B122:C122"/>
    <mergeCell ref="B125:D125"/>
    <mergeCell ref="B106:H106"/>
    <mergeCell ref="B108:D108"/>
    <mergeCell ref="B109:C109"/>
    <mergeCell ref="B110:C110"/>
    <mergeCell ref="B111:C111"/>
    <mergeCell ref="A1:I1"/>
    <mergeCell ref="A2:I2"/>
    <mergeCell ref="A3:I3"/>
    <mergeCell ref="B104:H104"/>
    <mergeCell ref="B105:H105"/>
    <mergeCell ref="B132:C132"/>
    <mergeCell ref="B133:C133"/>
    <mergeCell ref="B134:C134"/>
    <mergeCell ref="B135:D135"/>
    <mergeCell ref="B127:C127"/>
    <mergeCell ref="B128:C128"/>
    <mergeCell ref="B129:C129"/>
    <mergeCell ref="B130:C130"/>
    <mergeCell ref="B131:C131"/>
  </mergeCells>
  <hyperlinks>
    <hyperlink ref="J1" location="Index!B2" display="Index" xr:uid="{FEEE2567-B90C-4CE9-ACBC-383F66770113}"/>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87698-2289-4721-841B-7B19E1AAAFC6}">
  <sheetPr>
    <outlinePr summaryBelow="0" summaryRight="0"/>
  </sheetPr>
  <dimension ref="A1:Q161"/>
  <sheetViews>
    <sheetView showGridLines="0" workbookViewId="0">
      <selection sqref="A1:I1"/>
    </sheetView>
  </sheetViews>
  <sheetFormatPr defaultRowHeight="12.75" x14ac:dyDescent="0.2"/>
  <cols>
    <col min="1" max="1" width="5.85546875" style="15" bestFit="1" customWidth="1"/>
    <col min="2" max="2" width="19.28515625" style="15" bestFit="1" customWidth="1"/>
    <col min="3" max="3" width="49" style="15" customWidth="1"/>
    <col min="4" max="4" width="11.42578125" style="15" bestFit="1" customWidth="1"/>
    <col min="5" max="5" width="9.42578125" style="15" bestFit="1" customWidth="1"/>
    <col min="6" max="6" width="10.140625" style="15" bestFit="1" customWidth="1"/>
    <col min="7" max="7" width="14" style="15" bestFit="1" customWidth="1"/>
    <col min="8" max="8" width="9.85546875" style="15" customWidth="1"/>
    <col min="9" max="9" width="9.42578125" style="15" customWidth="1"/>
    <col min="10" max="16384" width="9.140625" style="15"/>
  </cols>
  <sheetData>
    <row r="1" spans="1:10" ht="15" x14ac:dyDescent="0.2">
      <c r="A1" s="217" t="s">
        <v>0</v>
      </c>
      <c r="B1" s="217"/>
      <c r="C1" s="217"/>
      <c r="D1" s="217"/>
      <c r="E1" s="217"/>
      <c r="F1" s="217"/>
      <c r="G1" s="217"/>
      <c r="H1" s="217"/>
      <c r="I1" s="217"/>
      <c r="J1" s="1" t="s">
        <v>580</v>
      </c>
    </row>
    <row r="2" spans="1:10" ht="15" x14ac:dyDescent="0.2">
      <c r="A2" s="217" t="s">
        <v>115</v>
      </c>
      <c r="B2" s="217"/>
      <c r="C2" s="217"/>
      <c r="D2" s="217"/>
      <c r="E2" s="217"/>
      <c r="F2" s="217"/>
      <c r="G2" s="217"/>
      <c r="H2" s="217"/>
      <c r="I2" s="217"/>
    </row>
    <row r="3" spans="1:10" ht="15" x14ac:dyDescent="0.2">
      <c r="A3" s="217" t="s">
        <v>732</v>
      </c>
      <c r="B3" s="217"/>
      <c r="C3" s="217"/>
      <c r="D3" s="217"/>
      <c r="E3" s="217"/>
      <c r="F3" s="217"/>
      <c r="G3" s="217"/>
      <c r="H3" s="217"/>
      <c r="I3" s="217"/>
    </row>
    <row r="4" spans="1:10" s="18" customFormat="1" ht="45" x14ac:dyDescent="0.2">
      <c r="A4" s="218" t="s">
        <v>2</v>
      </c>
      <c r="B4" s="218" t="s">
        <v>3</v>
      </c>
      <c r="C4" s="218" t="s">
        <v>4</v>
      </c>
      <c r="D4" s="218" t="s">
        <v>5</v>
      </c>
      <c r="E4" s="218" t="s">
        <v>6</v>
      </c>
      <c r="F4" s="218" t="s">
        <v>7</v>
      </c>
      <c r="G4" s="218" t="s">
        <v>8</v>
      </c>
      <c r="H4" s="219" t="s">
        <v>725</v>
      </c>
      <c r="I4" s="218" t="s">
        <v>582</v>
      </c>
    </row>
    <row r="5" spans="1:10" x14ac:dyDescent="0.2">
      <c r="A5" s="19"/>
      <c r="B5" s="19"/>
      <c r="C5" s="20" t="s">
        <v>9</v>
      </c>
      <c r="D5" s="19"/>
      <c r="E5" s="19"/>
      <c r="F5" s="19"/>
      <c r="G5" s="19"/>
      <c r="H5" s="21" t="s">
        <v>12</v>
      </c>
      <c r="I5" s="21"/>
    </row>
    <row r="6" spans="1:10" x14ac:dyDescent="0.2">
      <c r="A6" s="19"/>
      <c r="B6" s="19"/>
      <c r="C6" s="20" t="s">
        <v>10</v>
      </c>
      <c r="D6" s="19"/>
      <c r="E6" s="19"/>
      <c r="F6" s="19"/>
      <c r="G6" s="19"/>
      <c r="H6" s="21" t="s">
        <v>12</v>
      </c>
      <c r="I6" s="21"/>
    </row>
    <row r="7" spans="1:10" x14ac:dyDescent="0.2">
      <c r="A7" s="22"/>
      <c r="B7" s="22"/>
      <c r="C7" s="23" t="s">
        <v>11</v>
      </c>
      <c r="D7" s="22"/>
      <c r="E7" s="22" t="s">
        <v>12</v>
      </c>
      <c r="F7" s="24" t="s">
        <v>13</v>
      </c>
      <c r="G7" s="25">
        <v>0</v>
      </c>
      <c r="H7" s="21" t="s">
        <v>12</v>
      </c>
      <c r="I7" s="21"/>
    </row>
    <row r="8" spans="1:10" x14ac:dyDescent="0.2">
      <c r="A8" s="22"/>
      <c r="B8" s="22"/>
      <c r="C8" s="26"/>
      <c r="D8" s="22"/>
      <c r="E8" s="22"/>
      <c r="F8" s="27"/>
      <c r="G8" s="27"/>
      <c r="H8" s="21" t="s">
        <v>12</v>
      </c>
      <c r="I8" s="21"/>
    </row>
    <row r="9" spans="1:10" x14ac:dyDescent="0.2">
      <c r="A9" s="22"/>
      <c r="B9" s="22"/>
      <c r="C9" s="23" t="s">
        <v>14</v>
      </c>
      <c r="D9" s="22"/>
      <c r="E9" s="22"/>
      <c r="F9" s="22"/>
      <c r="G9" s="22"/>
      <c r="H9" s="21" t="s">
        <v>12</v>
      </c>
      <c r="I9" s="21"/>
    </row>
    <row r="10" spans="1:10" x14ac:dyDescent="0.2">
      <c r="A10" s="22"/>
      <c r="B10" s="22"/>
      <c r="C10" s="23" t="s">
        <v>11</v>
      </c>
      <c r="D10" s="22"/>
      <c r="E10" s="22" t="s">
        <v>12</v>
      </c>
      <c r="F10" s="24" t="s">
        <v>13</v>
      </c>
      <c r="G10" s="25">
        <v>0</v>
      </c>
      <c r="H10" s="21" t="s">
        <v>12</v>
      </c>
      <c r="I10" s="21"/>
    </row>
    <row r="11" spans="1:10" x14ac:dyDescent="0.2">
      <c r="A11" s="22"/>
      <c r="B11" s="22"/>
      <c r="C11" s="26"/>
      <c r="D11" s="22"/>
      <c r="E11" s="22"/>
      <c r="F11" s="27"/>
      <c r="G11" s="27"/>
      <c r="H11" s="21" t="s">
        <v>12</v>
      </c>
      <c r="I11" s="21"/>
    </row>
    <row r="12" spans="1:10" x14ac:dyDescent="0.2">
      <c r="A12" s="22"/>
      <c r="B12" s="22"/>
      <c r="C12" s="23" t="s">
        <v>15</v>
      </c>
      <c r="D12" s="22"/>
      <c r="E12" s="22"/>
      <c r="F12" s="22"/>
      <c r="G12" s="22"/>
      <c r="H12" s="21" t="s">
        <v>12</v>
      </c>
      <c r="I12" s="21"/>
    </row>
    <row r="13" spans="1:10" x14ac:dyDescent="0.2">
      <c r="A13" s="22"/>
      <c r="B13" s="22"/>
      <c r="C13" s="23" t="s">
        <v>11</v>
      </c>
      <c r="D13" s="22"/>
      <c r="E13" s="22" t="s">
        <v>12</v>
      </c>
      <c r="F13" s="24" t="s">
        <v>13</v>
      </c>
      <c r="G13" s="25">
        <v>0</v>
      </c>
      <c r="H13" s="21" t="s">
        <v>12</v>
      </c>
      <c r="I13" s="21"/>
    </row>
    <row r="14" spans="1:10" x14ac:dyDescent="0.2">
      <c r="A14" s="22"/>
      <c r="B14" s="22"/>
      <c r="C14" s="26"/>
      <c r="D14" s="22"/>
      <c r="E14" s="22"/>
      <c r="F14" s="27"/>
      <c r="G14" s="27"/>
      <c r="H14" s="21" t="s">
        <v>12</v>
      </c>
      <c r="I14" s="21"/>
    </row>
    <row r="15" spans="1:10" x14ac:dyDescent="0.2">
      <c r="A15" s="22"/>
      <c r="B15" s="22"/>
      <c r="C15" s="23" t="s">
        <v>16</v>
      </c>
      <c r="D15" s="22"/>
      <c r="E15" s="22"/>
      <c r="F15" s="22"/>
      <c r="G15" s="22"/>
      <c r="H15" s="21" t="s">
        <v>12</v>
      </c>
      <c r="I15" s="21"/>
    </row>
    <row r="16" spans="1:10" x14ac:dyDescent="0.2">
      <c r="A16" s="22"/>
      <c r="B16" s="22"/>
      <c r="C16" s="23" t="s">
        <v>11</v>
      </c>
      <c r="D16" s="22"/>
      <c r="E16" s="22" t="s">
        <v>12</v>
      </c>
      <c r="F16" s="24" t="s">
        <v>13</v>
      </c>
      <c r="G16" s="25">
        <v>0</v>
      </c>
      <c r="H16" s="21" t="s">
        <v>12</v>
      </c>
      <c r="I16" s="21"/>
    </row>
    <row r="17" spans="1:9" x14ac:dyDescent="0.2">
      <c r="A17" s="22"/>
      <c r="B17" s="22"/>
      <c r="C17" s="26"/>
      <c r="D17" s="22"/>
      <c r="E17" s="22"/>
      <c r="F17" s="27"/>
      <c r="G17" s="27"/>
      <c r="H17" s="21" t="s">
        <v>12</v>
      </c>
      <c r="I17" s="21"/>
    </row>
    <row r="18" spans="1:9" x14ac:dyDescent="0.2">
      <c r="A18" s="22"/>
      <c r="B18" s="22"/>
      <c r="C18" s="23" t="s">
        <v>17</v>
      </c>
      <c r="D18" s="22"/>
      <c r="E18" s="22"/>
      <c r="F18" s="27"/>
      <c r="G18" s="27"/>
      <c r="H18" s="21" t="s">
        <v>12</v>
      </c>
      <c r="I18" s="21"/>
    </row>
    <row r="19" spans="1:9" x14ac:dyDescent="0.2">
      <c r="A19" s="22"/>
      <c r="B19" s="22"/>
      <c r="C19" s="23" t="s">
        <v>11</v>
      </c>
      <c r="D19" s="22"/>
      <c r="E19" s="22" t="s">
        <v>12</v>
      </c>
      <c r="F19" s="24" t="s">
        <v>13</v>
      </c>
      <c r="G19" s="25">
        <v>0</v>
      </c>
      <c r="H19" s="21" t="s">
        <v>12</v>
      </c>
      <c r="I19" s="21"/>
    </row>
    <row r="20" spans="1:9" x14ac:dyDescent="0.2">
      <c r="A20" s="22"/>
      <c r="B20" s="22"/>
      <c r="C20" s="26"/>
      <c r="D20" s="22"/>
      <c r="E20" s="22"/>
      <c r="F20" s="27"/>
      <c r="G20" s="27"/>
      <c r="H20" s="21" t="s">
        <v>12</v>
      </c>
      <c r="I20" s="21"/>
    </row>
    <row r="21" spans="1:9" x14ac:dyDescent="0.2">
      <c r="A21" s="22"/>
      <c r="B21" s="22"/>
      <c r="C21" s="23" t="s">
        <v>18</v>
      </c>
      <c r="D21" s="22"/>
      <c r="E21" s="22"/>
      <c r="F21" s="27"/>
      <c r="G21" s="27"/>
      <c r="H21" s="21" t="s">
        <v>12</v>
      </c>
      <c r="I21" s="21"/>
    </row>
    <row r="22" spans="1:9" x14ac:dyDescent="0.2">
      <c r="A22" s="22"/>
      <c r="B22" s="22"/>
      <c r="C22" s="23" t="s">
        <v>11</v>
      </c>
      <c r="D22" s="22"/>
      <c r="E22" s="22" t="s">
        <v>12</v>
      </c>
      <c r="F22" s="24" t="s">
        <v>13</v>
      </c>
      <c r="G22" s="25">
        <v>0</v>
      </c>
      <c r="H22" s="21" t="s">
        <v>12</v>
      </c>
      <c r="I22" s="21"/>
    </row>
    <row r="23" spans="1:9" x14ac:dyDescent="0.2">
      <c r="A23" s="22"/>
      <c r="B23" s="22"/>
      <c r="C23" s="26"/>
      <c r="D23" s="22"/>
      <c r="E23" s="22"/>
      <c r="F23" s="27"/>
      <c r="G23" s="27"/>
      <c r="H23" s="21" t="s">
        <v>12</v>
      </c>
      <c r="I23" s="21"/>
    </row>
    <row r="24" spans="1:9" x14ac:dyDescent="0.2">
      <c r="A24" s="22"/>
      <c r="B24" s="22"/>
      <c r="C24" s="23" t="s">
        <v>19</v>
      </c>
      <c r="D24" s="22"/>
      <c r="E24" s="22"/>
      <c r="F24" s="28">
        <v>0</v>
      </c>
      <c r="G24" s="25">
        <v>0</v>
      </c>
      <c r="H24" s="21" t="s">
        <v>12</v>
      </c>
      <c r="I24" s="21"/>
    </row>
    <row r="25" spans="1:9" x14ac:dyDescent="0.2">
      <c r="A25" s="22"/>
      <c r="B25" s="22"/>
      <c r="C25" s="26"/>
      <c r="D25" s="22"/>
      <c r="E25" s="22"/>
      <c r="F25" s="27"/>
      <c r="G25" s="27"/>
      <c r="H25" s="21" t="s">
        <v>12</v>
      </c>
      <c r="I25" s="21"/>
    </row>
    <row r="26" spans="1:9" x14ac:dyDescent="0.2">
      <c r="A26" s="22"/>
      <c r="B26" s="22"/>
      <c r="C26" s="23" t="s">
        <v>20</v>
      </c>
      <c r="D26" s="22"/>
      <c r="E26" s="22"/>
      <c r="F26" s="27"/>
      <c r="G26" s="27"/>
      <c r="H26" s="21" t="s">
        <v>12</v>
      </c>
      <c r="I26" s="21"/>
    </row>
    <row r="27" spans="1:9" x14ac:dyDescent="0.2">
      <c r="A27" s="22"/>
      <c r="B27" s="22"/>
      <c r="C27" s="23" t="s">
        <v>10</v>
      </c>
      <c r="D27" s="22"/>
      <c r="E27" s="22"/>
      <c r="F27" s="27"/>
      <c r="G27" s="27"/>
      <c r="H27" s="21" t="s">
        <v>12</v>
      </c>
      <c r="I27" s="21"/>
    </row>
    <row r="28" spans="1:9" x14ac:dyDescent="0.2">
      <c r="A28" s="29">
        <v>1</v>
      </c>
      <c r="B28" s="30" t="s">
        <v>116</v>
      </c>
      <c r="C28" s="30" t="s">
        <v>117</v>
      </c>
      <c r="D28" s="30" t="s">
        <v>23</v>
      </c>
      <c r="E28" s="31">
        <v>2500</v>
      </c>
      <c r="F28" s="32">
        <v>2490.9524999999999</v>
      </c>
      <c r="G28" s="33">
        <v>8.9101169999999993E-2</v>
      </c>
      <c r="H28" s="21">
        <v>7.9</v>
      </c>
      <c r="I28" s="21"/>
    </row>
    <row r="29" spans="1:9" x14ac:dyDescent="0.2">
      <c r="A29" s="29">
        <v>2</v>
      </c>
      <c r="B29" s="30" t="s">
        <v>118</v>
      </c>
      <c r="C29" s="30" t="s">
        <v>119</v>
      </c>
      <c r="D29" s="30" t="s">
        <v>26</v>
      </c>
      <c r="E29" s="31">
        <v>2000</v>
      </c>
      <c r="F29" s="32">
        <v>1997.12</v>
      </c>
      <c r="G29" s="33">
        <v>7.1436819999999998E-2</v>
      </c>
      <c r="H29" s="21">
        <v>7.7549999999999999</v>
      </c>
      <c r="I29" s="21"/>
    </row>
    <row r="30" spans="1:9" x14ac:dyDescent="0.2">
      <c r="A30" s="29">
        <v>3</v>
      </c>
      <c r="B30" s="30" t="s">
        <v>51</v>
      </c>
      <c r="C30" s="30" t="s">
        <v>52</v>
      </c>
      <c r="D30" s="30" t="s">
        <v>23</v>
      </c>
      <c r="E30" s="31">
        <v>2000</v>
      </c>
      <c r="F30" s="32">
        <v>1988.614</v>
      </c>
      <c r="G30" s="33">
        <v>7.1132559999999997E-2</v>
      </c>
      <c r="H30" s="21">
        <v>7.6449999999999996</v>
      </c>
      <c r="I30" s="21"/>
    </row>
    <row r="31" spans="1:9" ht="25.5" x14ac:dyDescent="0.2">
      <c r="A31" s="29">
        <v>4</v>
      </c>
      <c r="B31" s="30" t="s">
        <v>120</v>
      </c>
      <c r="C31" s="30" t="s">
        <v>121</v>
      </c>
      <c r="D31" s="30" t="s">
        <v>26</v>
      </c>
      <c r="E31" s="31">
        <v>2000</v>
      </c>
      <c r="F31" s="32">
        <v>1968.902</v>
      </c>
      <c r="G31" s="33">
        <v>7.0427459999999997E-2</v>
      </c>
      <c r="H31" s="21">
        <v>7.835</v>
      </c>
      <c r="I31" s="21"/>
    </row>
    <row r="32" spans="1:9" x14ac:dyDescent="0.2">
      <c r="A32" s="29">
        <v>5</v>
      </c>
      <c r="B32" s="30" t="s">
        <v>62</v>
      </c>
      <c r="C32" s="30" t="s">
        <v>63</v>
      </c>
      <c r="D32" s="30" t="s">
        <v>23</v>
      </c>
      <c r="E32" s="31">
        <v>150</v>
      </c>
      <c r="F32" s="32">
        <v>1494.9090000000001</v>
      </c>
      <c r="G32" s="33">
        <v>5.3472770000000003E-2</v>
      </c>
      <c r="H32" s="21">
        <v>7.64</v>
      </c>
      <c r="I32" s="21"/>
    </row>
    <row r="33" spans="1:9" ht="25.5" x14ac:dyDescent="0.2">
      <c r="A33" s="29">
        <v>6</v>
      </c>
      <c r="B33" s="30" t="s">
        <v>122</v>
      </c>
      <c r="C33" s="30" t="s">
        <v>123</v>
      </c>
      <c r="D33" s="30" t="s">
        <v>23</v>
      </c>
      <c r="E33" s="31">
        <v>1000</v>
      </c>
      <c r="F33" s="32">
        <v>994.94399999999996</v>
      </c>
      <c r="G33" s="33">
        <v>3.558907E-2</v>
      </c>
      <c r="H33" s="21">
        <v>7.8137999999999996</v>
      </c>
      <c r="I33" s="21"/>
    </row>
    <row r="34" spans="1:9" ht="25.5" x14ac:dyDescent="0.2">
      <c r="A34" s="29">
        <v>7</v>
      </c>
      <c r="B34" s="30" t="s">
        <v>21</v>
      </c>
      <c r="C34" s="30" t="s">
        <v>22</v>
      </c>
      <c r="D34" s="30" t="s">
        <v>23</v>
      </c>
      <c r="E34" s="31">
        <v>1000</v>
      </c>
      <c r="F34" s="32">
        <v>990.90599999999995</v>
      </c>
      <c r="G34" s="33">
        <v>3.5444629999999998E-2</v>
      </c>
      <c r="H34" s="21">
        <v>7.71</v>
      </c>
      <c r="I34" s="21"/>
    </row>
    <row r="35" spans="1:9" x14ac:dyDescent="0.2">
      <c r="A35" s="29">
        <v>8</v>
      </c>
      <c r="B35" s="30" t="s">
        <v>124</v>
      </c>
      <c r="C35" s="30" t="s">
        <v>125</v>
      </c>
      <c r="D35" s="30" t="s">
        <v>26</v>
      </c>
      <c r="E35" s="31">
        <v>1000</v>
      </c>
      <c r="F35" s="32">
        <v>986.28499999999997</v>
      </c>
      <c r="G35" s="33">
        <v>3.5279329999999998E-2</v>
      </c>
      <c r="H35" s="21">
        <v>7.7874999999999996</v>
      </c>
      <c r="I35" s="21"/>
    </row>
    <row r="36" spans="1:9" x14ac:dyDescent="0.2">
      <c r="A36" s="29">
        <v>9</v>
      </c>
      <c r="B36" s="30" t="s">
        <v>126</v>
      </c>
      <c r="C36" s="30" t="s">
        <v>127</v>
      </c>
      <c r="D36" s="30" t="s">
        <v>26</v>
      </c>
      <c r="E36" s="31">
        <v>1000</v>
      </c>
      <c r="F36" s="32">
        <v>980.77200000000005</v>
      </c>
      <c r="G36" s="33">
        <v>3.5082130000000003E-2</v>
      </c>
      <c r="H36" s="21">
        <v>8.125</v>
      </c>
      <c r="I36" s="21"/>
    </row>
    <row r="37" spans="1:9" x14ac:dyDescent="0.2">
      <c r="A37" s="29">
        <v>10</v>
      </c>
      <c r="B37" s="30" t="s">
        <v>60</v>
      </c>
      <c r="C37" s="30" t="s">
        <v>61</v>
      </c>
      <c r="D37" s="30" t="s">
        <v>23</v>
      </c>
      <c r="E37" s="31">
        <v>1000</v>
      </c>
      <c r="F37" s="32">
        <v>978.66399999999999</v>
      </c>
      <c r="G37" s="33">
        <v>3.500673E-2</v>
      </c>
      <c r="H37" s="21">
        <v>7.75</v>
      </c>
      <c r="I37" s="21"/>
    </row>
    <row r="38" spans="1:9" ht="25.5" x14ac:dyDescent="0.2">
      <c r="A38" s="29">
        <v>11</v>
      </c>
      <c r="B38" s="30" t="s">
        <v>53</v>
      </c>
      <c r="C38" s="53" t="s">
        <v>583</v>
      </c>
      <c r="D38" s="30" t="s">
        <v>23</v>
      </c>
      <c r="E38" s="31">
        <v>10</v>
      </c>
      <c r="F38" s="32">
        <v>976.87</v>
      </c>
      <c r="G38" s="33">
        <v>3.4942559999999998E-2</v>
      </c>
      <c r="H38" s="21">
        <v>7.2698999999999998</v>
      </c>
      <c r="I38" s="21">
        <v>7.53</v>
      </c>
    </row>
    <row r="39" spans="1:9" ht="25.5" x14ac:dyDescent="0.2">
      <c r="A39" s="29">
        <v>12</v>
      </c>
      <c r="B39" s="30" t="s">
        <v>56</v>
      </c>
      <c r="C39" s="30" t="s">
        <v>57</v>
      </c>
      <c r="D39" s="30" t="s">
        <v>23</v>
      </c>
      <c r="E39" s="31">
        <v>1000</v>
      </c>
      <c r="F39" s="32">
        <v>975.125</v>
      </c>
      <c r="G39" s="33">
        <v>3.4880139999999997E-2</v>
      </c>
      <c r="H39" s="21">
        <v>7.8250000000000002</v>
      </c>
      <c r="I39" s="21"/>
    </row>
    <row r="40" spans="1:9" ht="25.5" x14ac:dyDescent="0.2">
      <c r="A40" s="29">
        <v>13</v>
      </c>
      <c r="B40" s="30" t="s">
        <v>128</v>
      </c>
      <c r="C40" s="30" t="s">
        <v>129</v>
      </c>
      <c r="D40" s="30" t="s">
        <v>23</v>
      </c>
      <c r="E40" s="31">
        <v>500</v>
      </c>
      <c r="F40" s="32">
        <v>499.29250000000002</v>
      </c>
      <c r="G40" s="33">
        <v>1.7859650000000001E-2</v>
      </c>
      <c r="H40" s="21">
        <v>7.9</v>
      </c>
      <c r="I40" s="21"/>
    </row>
    <row r="41" spans="1:9" ht="25.5" x14ac:dyDescent="0.2">
      <c r="A41" s="29">
        <v>14</v>
      </c>
      <c r="B41" s="30" t="s">
        <v>130</v>
      </c>
      <c r="C41" s="30" t="s">
        <v>131</v>
      </c>
      <c r="D41" s="30" t="s">
        <v>23</v>
      </c>
      <c r="E41" s="31">
        <v>500</v>
      </c>
      <c r="F41" s="32">
        <v>498.93599999999998</v>
      </c>
      <c r="G41" s="33">
        <v>1.7846899999999999E-2</v>
      </c>
      <c r="H41" s="21">
        <v>7.9550000000000001</v>
      </c>
      <c r="I41" s="21"/>
    </row>
    <row r="42" spans="1:9" x14ac:dyDescent="0.2">
      <c r="A42" s="29">
        <v>15</v>
      </c>
      <c r="B42" s="30" t="s">
        <v>41</v>
      </c>
      <c r="C42" s="30" t="s">
        <v>42</v>
      </c>
      <c r="D42" s="30" t="s">
        <v>26</v>
      </c>
      <c r="E42" s="31">
        <v>500</v>
      </c>
      <c r="F42" s="32">
        <v>498.77050000000003</v>
      </c>
      <c r="G42" s="33">
        <v>1.7840979999999999E-2</v>
      </c>
      <c r="H42" s="21">
        <v>8.08</v>
      </c>
      <c r="I42" s="21"/>
    </row>
    <row r="43" spans="1:9" x14ac:dyDescent="0.2">
      <c r="A43" s="29">
        <v>16</v>
      </c>
      <c r="B43" s="30" t="s">
        <v>45</v>
      </c>
      <c r="C43" s="30" t="s">
        <v>46</v>
      </c>
      <c r="D43" s="30" t="s">
        <v>23</v>
      </c>
      <c r="E43" s="31">
        <v>500</v>
      </c>
      <c r="F43" s="32">
        <v>497.58199999999999</v>
      </c>
      <c r="G43" s="33">
        <v>1.779847E-2</v>
      </c>
      <c r="H43" s="21">
        <v>7.7830000000000004</v>
      </c>
      <c r="I43" s="21"/>
    </row>
    <row r="44" spans="1:9" x14ac:dyDescent="0.2">
      <c r="A44" s="29">
        <v>17</v>
      </c>
      <c r="B44" s="30" t="s">
        <v>132</v>
      </c>
      <c r="C44" s="30" t="s">
        <v>133</v>
      </c>
      <c r="D44" s="30" t="s">
        <v>26</v>
      </c>
      <c r="E44" s="31">
        <v>500</v>
      </c>
      <c r="F44" s="32">
        <v>493.84800000000001</v>
      </c>
      <c r="G44" s="33">
        <v>1.7664900000000001E-2</v>
      </c>
      <c r="H44" s="21">
        <v>8.2799999999999994</v>
      </c>
      <c r="I44" s="21"/>
    </row>
    <row r="45" spans="1:9" x14ac:dyDescent="0.2">
      <c r="A45" s="29">
        <v>18</v>
      </c>
      <c r="B45" s="30" t="s">
        <v>134</v>
      </c>
      <c r="C45" s="30" t="s">
        <v>135</v>
      </c>
      <c r="D45" s="30" t="s">
        <v>26</v>
      </c>
      <c r="E45" s="31">
        <v>500</v>
      </c>
      <c r="F45" s="32">
        <v>493.517</v>
      </c>
      <c r="G45" s="33">
        <v>1.7653060000000002E-2</v>
      </c>
      <c r="H45" s="21">
        <v>7.73</v>
      </c>
      <c r="I45" s="21"/>
    </row>
    <row r="46" spans="1:9" x14ac:dyDescent="0.2">
      <c r="A46" s="29">
        <v>19</v>
      </c>
      <c r="B46" s="30" t="s">
        <v>47</v>
      </c>
      <c r="C46" s="30" t="s">
        <v>48</v>
      </c>
      <c r="D46" s="30" t="s">
        <v>26</v>
      </c>
      <c r="E46" s="31">
        <v>500</v>
      </c>
      <c r="F46" s="32">
        <v>493.22250000000003</v>
      </c>
      <c r="G46" s="33">
        <v>1.764253E-2</v>
      </c>
      <c r="H46" s="21">
        <v>8.1</v>
      </c>
      <c r="I46" s="21"/>
    </row>
    <row r="47" spans="1:9" x14ac:dyDescent="0.2">
      <c r="A47" s="29">
        <v>20</v>
      </c>
      <c r="B47" s="30" t="s">
        <v>68</v>
      </c>
      <c r="C47" s="30" t="s">
        <v>69</v>
      </c>
      <c r="D47" s="30" t="s">
        <v>23</v>
      </c>
      <c r="E47" s="31">
        <v>400</v>
      </c>
      <c r="F47" s="32">
        <v>392.14240000000001</v>
      </c>
      <c r="G47" s="33">
        <v>1.40269E-2</v>
      </c>
      <c r="H47" s="21">
        <v>7.7850000000000001</v>
      </c>
      <c r="I47" s="21"/>
    </row>
    <row r="48" spans="1:9" x14ac:dyDescent="0.2">
      <c r="A48" s="22"/>
      <c r="B48" s="22"/>
      <c r="C48" s="23" t="s">
        <v>11</v>
      </c>
      <c r="D48" s="22"/>
      <c r="E48" s="22" t="s">
        <v>12</v>
      </c>
      <c r="F48" s="28">
        <v>20691.374400000001</v>
      </c>
      <c r="G48" s="25">
        <v>0.74012876000000005</v>
      </c>
      <c r="H48" s="21" t="s">
        <v>12</v>
      </c>
      <c r="I48" s="21"/>
    </row>
    <row r="49" spans="1:9" x14ac:dyDescent="0.2">
      <c r="A49" s="22"/>
      <c r="B49" s="22"/>
      <c r="C49" s="26"/>
      <c r="D49" s="22"/>
      <c r="E49" s="22"/>
      <c r="F49" s="27"/>
      <c r="G49" s="27"/>
      <c r="H49" s="21" t="s">
        <v>12</v>
      </c>
      <c r="I49" s="21"/>
    </row>
    <row r="50" spans="1:9" x14ac:dyDescent="0.2">
      <c r="A50" s="22"/>
      <c r="B50" s="22"/>
      <c r="C50" s="23" t="s">
        <v>70</v>
      </c>
      <c r="D50" s="22"/>
      <c r="E50" s="22"/>
      <c r="F50" s="22"/>
      <c r="G50" s="22"/>
      <c r="H50" s="21" t="s">
        <v>12</v>
      </c>
      <c r="I50" s="21"/>
    </row>
    <row r="51" spans="1:9" x14ac:dyDescent="0.2">
      <c r="A51" s="22"/>
      <c r="B51" s="22"/>
      <c r="C51" s="23" t="s">
        <v>11</v>
      </c>
      <c r="D51" s="22"/>
      <c r="E51" s="22" t="s">
        <v>12</v>
      </c>
      <c r="F51" s="24" t="s">
        <v>13</v>
      </c>
      <c r="G51" s="25">
        <v>0</v>
      </c>
      <c r="H51" s="21" t="s">
        <v>12</v>
      </c>
      <c r="I51" s="21"/>
    </row>
    <row r="52" spans="1:9" x14ac:dyDescent="0.2">
      <c r="A52" s="22"/>
      <c r="B52" s="22"/>
      <c r="C52" s="26"/>
      <c r="D52" s="22"/>
      <c r="E52" s="22"/>
      <c r="F52" s="27"/>
      <c r="G52" s="27"/>
      <c r="H52" s="21" t="s">
        <v>12</v>
      </c>
      <c r="I52" s="21"/>
    </row>
    <row r="53" spans="1:9" x14ac:dyDescent="0.2">
      <c r="A53" s="22"/>
      <c r="B53" s="22"/>
      <c r="C53" s="23" t="s">
        <v>71</v>
      </c>
      <c r="D53" s="22"/>
      <c r="E53" s="22"/>
      <c r="F53" s="22"/>
      <c r="G53" s="22"/>
      <c r="H53" s="21" t="s">
        <v>12</v>
      </c>
      <c r="I53" s="21"/>
    </row>
    <row r="54" spans="1:9" x14ac:dyDescent="0.2">
      <c r="A54" s="29">
        <v>1</v>
      </c>
      <c r="B54" s="30" t="s">
        <v>72</v>
      </c>
      <c r="C54" s="30" t="s">
        <v>73</v>
      </c>
      <c r="D54" s="30" t="s">
        <v>74</v>
      </c>
      <c r="E54" s="31">
        <v>1440000</v>
      </c>
      <c r="F54" s="32">
        <v>1388.66112</v>
      </c>
      <c r="G54" s="33">
        <v>4.9672290000000001E-2</v>
      </c>
      <c r="H54" s="21">
        <v>7.1272000000000002</v>
      </c>
      <c r="I54" s="21"/>
    </row>
    <row r="55" spans="1:9" x14ac:dyDescent="0.2">
      <c r="A55" s="29">
        <v>2</v>
      </c>
      <c r="B55" s="30" t="s">
        <v>75</v>
      </c>
      <c r="C55" s="30" t="s">
        <v>76</v>
      </c>
      <c r="D55" s="30" t="s">
        <v>74</v>
      </c>
      <c r="E55" s="31">
        <v>500000</v>
      </c>
      <c r="F55" s="32">
        <v>499.73399999999998</v>
      </c>
      <c r="G55" s="33">
        <v>1.7875439999999999E-2</v>
      </c>
      <c r="H55" s="21">
        <v>7.8769999999999998</v>
      </c>
      <c r="I55" s="21"/>
    </row>
    <row r="56" spans="1:9" x14ac:dyDescent="0.2">
      <c r="A56" s="22"/>
      <c r="B56" s="22"/>
      <c r="C56" s="23" t="s">
        <v>11</v>
      </c>
      <c r="D56" s="22"/>
      <c r="E56" s="22" t="s">
        <v>12</v>
      </c>
      <c r="F56" s="28">
        <v>1888.3951199999999</v>
      </c>
      <c r="G56" s="25">
        <v>6.754773E-2</v>
      </c>
      <c r="H56" s="21" t="s">
        <v>12</v>
      </c>
      <c r="I56" s="21"/>
    </row>
    <row r="57" spans="1:9" x14ac:dyDescent="0.2">
      <c r="A57" s="22"/>
      <c r="B57" s="22"/>
      <c r="C57" s="26"/>
      <c r="D57" s="22"/>
      <c r="E57" s="22"/>
      <c r="F57" s="27"/>
      <c r="G57" s="27"/>
      <c r="H57" s="21" t="s">
        <v>12</v>
      </c>
      <c r="I57" s="21"/>
    </row>
    <row r="58" spans="1:9" x14ac:dyDescent="0.2">
      <c r="A58" s="22"/>
      <c r="B58" s="22"/>
      <c r="C58" s="23" t="s">
        <v>77</v>
      </c>
      <c r="D58" s="22"/>
      <c r="E58" s="22"/>
      <c r="F58" s="27"/>
      <c r="G58" s="27"/>
      <c r="H58" s="21" t="s">
        <v>12</v>
      </c>
      <c r="I58" s="21"/>
    </row>
    <row r="59" spans="1:9" x14ac:dyDescent="0.2">
      <c r="A59" s="22"/>
      <c r="B59" s="22"/>
      <c r="C59" s="23" t="s">
        <v>11</v>
      </c>
      <c r="D59" s="22"/>
      <c r="E59" s="22" t="s">
        <v>12</v>
      </c>
      <c r="F59" s="24" t="s">
        <v>13</v>
      </c>
      <c r="G59" s="25">
        <v>0</v>
      </c>
      <c r="H59" s="21" t="s">
        <v>12</v>
      </c>
      <c r="I59" s="21"/>
    </row>
    <row r="60" spans="1:9" x14ac:dyDescent="0.2">
      <c r="A60" s="22"/>
      <c r="B60" s="22"/>
      <c r="C60" s="26"/>
      <c r="D60" s="22"/>
      <c r="E60" s="22"/>
      <c r="F60" s="27"/>
      <c r="G60" s="27"/>
      <c r="H60" s="21" t="s">
        <v>12</v>
      </c>
      <c r="I60" s="21"/>
    </row>
    <row r="61" spans="1:9" x14ac:dyDescent="0.2">
      <c r="A61" s="22"/>
      <c r="B61" s="22"/>
      <c r="C61" s="23" t="s">
        <v>78</v>
      </c>
      <c r="D61" s="22"/>
      <c r="E61" s="22"/>
      <c r="F61" s="28">
        <v>22579.769520000002</v>
      </c>
      <c r="G61" s="25">
        <v>0.80767648999999997</v>
      </c>
      <c r="H61" s="21" t="s">
        <v>12</v>
      </c>
      <c r="I61" s="21"/>
    </row>
    <row r="62" spans="1:9" x14ac:dyDescent="0.2">
      <c r="A62" s="22"/>
      <c r="B62" s="22"/>
      <c r="C62" s="26"/>
      <c r="D62" s="22"/>
      <c r="E62" s="22"/>
      <c r="F62" s="27"/>
      <c r="G62" s="27"/>
      <c r="H62" s="21" t="s">
        <v>12</v>
      </c>
      <c r="I62" s="21"/>
    </row>
    <row r="63" spans="1:9" x14ac:dyDescent="0.2">
      <c r="A63" s="22"/>
      <c r="B63" s="22"/>
      <c r="C63" s="23" t="s">
        <v>79</v>
      </c>
      <c r="D63" s="22"/>
      <c r="E63" s="22"/>
      <c r="F63" s="27"/>
      <c r="G63" s="27"/>
      <c r="H63" s="21" t="s">
        <v>12</v>
      </c>
      <c r="I63" s="21"/>
    </row>
    <row r="64" spans="1:9" x14ac:dyDescent="0.2">
      <c r="A64" s="22"/>
      <c r="B64" s="22"/>
      <c r="C64" s="23" t="s">
        <v>80</v>
      </c>
      <c r="D64" s="22"/>
      <c r="E64" s="22"/>
      <c r="F64" s="27"/>
      <c r="G64" s="27"/>
      <c r="H64" s="21" t="s">
        <v>12</v>
      </c>
      <c r="I64" s="21"/>
    </row>
    <row r="65" spans="1:9" x14ac:dyDescent="0.2">
      <c r="A65" s="29">
        <v>1</v>
      </c>
      <c r="B65" s="30" t="s">
        <v>84</v>
      </c>
      <c r="C65" s="30" t="s">
        <v>85</v>
      </c>
      <c r="D65" s="30" t="s">
        <v>83</v>
      </c>
      <c r="E65" s="31">
        <v>300</v>
      </c>
      <c r="F65" s="32">
        <v>1499.5094999999999</v>
      </c>
      <c r="G65" s="33">
        <v>5.3637329999999997E-2</v>
      </c>
      <c r="H65" s="21">
        <v>5.9749999999999996</v>
      </c>
      <c r="I65" s="21"/>
    </row>
    <row r="66" spans="1:9" x14ac:dyDescent="0.2">
      <c r="A66" s="29">
        <v>2</v>
      </c>
      <c r="B66" s="30" t="s">
        <v>86</v>
      </c>
      <c r="C66" s="30" t="s">
        <v>87</v>
      </c>
      <c r="D66" s="30" t="s">
        <v>88</v>
      </c>
      <c r="E66" s="31">
        <v>200</v>
      </c>
      <c r="F66" s="32">
        <v>942.05799999999999</v>
      </c>
      <c r="G66" s="33">
        <v>3.3697339999999999E-2</v>
      </c>
      <c r="H66" s="21">
        <v>7.7949999999999999</v>
      </c>
      <c r="I66" s="21"/>
    </row>
    <row r="67" spans="1:9" x14ac:dyDescent="0.2">
      <c r="A67" s="22"/>
      <c r="B67" s="22"/>
      <c r="C67" s="23" t="s">
        <v>11</v>
      </c>
      <c r="D67" s="22"/>
      <c r="E67" s="22" t="s">
        <v>12</v>
      </c>
      <c r="F67" s="28">
        <v>2441.5675000000001</v>
      </c>
      <c r="G67" s="25">
        <v>8.7334670000000003E-2</v>
      </c>
      <c r="H67" s="21" t="s">
        <v>12</v>
      </c>
      <c r="I67" s="21"/>
    </row>
    <row r="68" spans="1:9" x14ac:dyDescent="0.2">
      <c r="A68" s="22"/>
      <c r="B68" s="22"/>
      <c r="C68" s="26"/>
      <c r="D68" s="22"/>
      <c r="E68" s="22"/>
      <c r="F68" s="27"/>
      <c r="G68" s="27"/>
      <c r="H68" s="21" t="s">
        <v>12</v>
      </c>
      <c r="I68" s="21"/>
    </row>
    <row r="69" spans="1:9" x14ac:dyDescent="0.2">
      <c r="A69" s="22"/>
      <c r="B69" s="22"/>
      <c r="C69" s="23" t="s">
        <v>89</v>
      </c>
      <c r="D69" s="22"/>
      <c r="E69" s="22"/>
      <c r="F69" s="27"/>
      <c r="G69" s="27"/>
      <c r="H69" s="21" t="s">
        <v>12</v>
      </c>
      <c r="I69" s="21"/>
    </row>
    <row r="70" spans="1:9" x14ac:dyDescent="0.2">
      <c r="A70" s="22"/>
      <c r="B70" s="22"/>
      <c r="C70" s="23" t="s">
        <v>11</v>
      </c>
      <c r="D70" s="22"/>
      <c r="E70" s="22" t="s">
        <v>12</v>
      </c>
      <c r="F70" s="24" t="s">
        <v>13</v>
      </c>
      <c r="G70" s="25">
        <v>0</v>
      </c>
      <c r="H70" s="21" t="s">
        <v>12</v>
      </c>
      <c r="I70" s="21"/>
    </row>
    <row r="71" spans="1:9" x14ac:dyDescent="0.2">
      <c r="A71" s="22"/>
      <c r="B71" s="22"/>
      <c r="C71" s="26"/>
      <c r="D71" s="22"/>
      <c r="E71" s="22"/>
      <c r="F71" s="27"/>
      <c r="G71" s="27"/>
      <c r="H71" s="21" t="s">
        <v>12</v>
      </c>
      <c r="I71" s="21"/>
    </row>
    <row r="72" spans="1:9" x14ac:dyDescent="0.2">
      <c r="A72" s="22"/>
      <c r="B72" s="22"/>
      <c r="C72" s="23" t="s">
        <v>90</v>
      </c>
      <c r="D72" s="22"/>
      <c r="E72" s="22"/>
      <c r="F72" s="27"/>
      <c r="G72" s="27"/>
      <c r="H72" s="21" t="s">
        <v>12</v>
      </c>
      <c r="I72" s="21"/>
    </row>
    <row r="73" spans="1:9" x14ac:dyDescent="0.2">
      <c r="A73" s="22"/>
      <c r="B73" s="22"/>
      <c r="C73" s="23" t="s">
        <v>11</v>
      </c>
      <c r="D73" s="22"/>
      <c r="E73" s="22" t="s">
        <v>12</v>
      </c>
      <c r="F73" s="24" t="s">
        <v>13</v>
      </c>
      <c r="G73" s="25">
        <v>0</v>
      </c>
      <c r="H73" s="21" t="s">
        <v>12</v>
      </c>
      <c r="I73" s="21"/>
    </row>
    <row r="74" spans="1:9" x14ac:dyDescent="0.2">
      <c r="A74" s="22"/>
      <c r="B74" s="22"/>
      <c r="C74" s="26"/>
      <c r="D74" s="22"/>
      <c r="E74" s="22"/>
      <c r="F74" s="27"/>
      <c r="G74" s="27"/>
      <c r="H74" s="21" t="s">
        <v>12</v>
      </c>
      <c r="I74" s="21"/>
    </row>
    <row r="75" spans="1:9" x14ac:dyDescent="0.2">
      <c r="A75" s="22"/>
      <c r="B75" s="22"/>
      <c r="C75" s="23" t="s">
        <v>91</v>
      </c>
      <c r="D75" s="22"/>
      <c r="E75" s="22"/>
      <c r="F75" s="27"/>
      <c r="G75" s="27"/>
      <c r="H75" s="21" t="s">
        <v>12</v>
      </c>
      <c r="I75" s="21"/>
    </row>
    <row r="76" spans="1:9" x14ac:dyDescent="0.2">
      <c r="A76" s="29">
        <v>1</v>
      </c>
      <c r="B76" s="30"/>
      <c r="C76" s="30" t="s">
        <v>92</v>
      </c>
      <c r="D76" s="30"/>
      <c r="E76" s="34"/>
      <c r="F76" s="32">
        <v>2257.591640005</v>
      </c>
      <c r="G76" s="33">
        <v>8.0753870000000005E-2</v>
      </c>
      <c r="H76" s="21">
        <v>5.27</v>
      </c>
      <c r="I76" s="21"/>
    </row>
    <row r="77" spans="1:9" x14ac:dyDescent="0.2">
      <c r="A77" s="22"/>
      <c r="B77" s="22"/>
      <c r="C77" s="23" t="s">
        <v>11</v>
      </c>
      <c r="D77" s="22"/>
      <c r="E77" s="22" t="s">
        <v>12</v>
      </c>
      <c r="F77" s="28">
        <v>2257.591640005</v>
      </c>
      <c r="G77" s="25">
        <v>8.0753870000000005E-2</v>
      </c>
      <c r="H77" s="21" t="s">
        <v>12</v>
      </c>
      <c r="I77" s="21"/>
    </row>
    <row r="78" spans="1:9" x14ac:dyDescent="0.2">
      <c r="A78" s="22"/>
      <c r="B78" s="22"/>
      <c r="C78" s="26"/>
      <c r="D78" s="22"/>
      <c r="E78" s="22"/>
      <c r="F78" s="27"/>
      <c r="G78" s="27"/>
      <c r="H78" s="21" t="s">
        <v>12</v>
      </c>
      <c r="I78" s="21"/>
    </row>
    <row r="79" spans="1:9" x14ac:dyDescent="0.2">
      <c r="A79" s="22"/>
      <c r="B79" s="22"/>
      <c r="C79" s="23" t="s">
        <v>93</v>
      </c>
      <c r="D79" s="22"/>
      <c r="E79" s="22"/>
      <c r="F79" s="28">
        <v>4699.1591400050002</v>
      </c>
      <c r="G79" s="25">
        <v>0.16808854000000001</v>
      </c>
      <c r="H79" s="21" t="s">
        <v>12</v>
      </c>
      <c r="I79" s="21"/>
    </row>
    <row r="80" spans="1:9" x14ac:dyDescent="0.2">
      <c r="A80" s="22"/>
      <c r="B80" s="22"/>
      <c r="C80" s="27"/>
      <c r="D80" s="22"/>
      <c r="E80" s="22"/>
      <c r="F80" s="22"/>
      <c r="G80" s="22"/>
      <c r="H80" s="21" t="s">
        <v>12</v>
      </c>
      <c r="I80" s="21"/>
    </row>
    <row r="81" spans="1:16" x14ac:dyDescent="0.2">
      <c r="A81" s="22"/>
      <c r="B81" s="22"/>
      <c r="C81" s="23" t="s">
        <v>94</v>
      </c>
      <c r="D81" s="22"/>
      <c r="E81" s="22"/>
      <c r="F81" s="22"/>
      <c r="G81" s="22"/>
      <c r="H81" s="21" t="s">
        <v>12</v>
      </c>
      <c r="I81" s="21"/>
    </row>
    <row r="82" spans="1:16" x14ac:dyDescent="0.2">
      <c r="A82" s="22"/>
      <c r="B82" s="22"/>
      <c r="C82" s="23" t="s">
        <v>95</v>
      </c>
      <c r="D82" s="22"/>
      <c r="E82" s="22"/>
      <c r="F82" s="22"/>
      <c r="G82" s="22"/>
      <c r="H82" s="21" t="s">
        <v>12</v>
      </c>
      <c r="I82" s="21"/>
    </row>
    <row r="83" spans="1:16" x14ac:dyDescent="0.2">
      <c r="A83" s="22"/>
      <c r="B83" s="22"/>
      <c r="C83" s="23" t="s">
        <v>11</v>
      </c>
      <c r="D83" s="22"/>
      <c r="E83" s="22" t="s">
        <v>12</v>
      </c>
      <c r="F83" s="24" t="s">
        <v>13</v>
      </c>
      <c r="G83" s="25">
        <v>0</v>
      </c>
      <c r="H83" s="21" t="s">
        <v>12</v>
      </c>
      <c r="I83" s="21"/>
    </row>
    <row r="84" spans="1:16" x14ac:dyDescent="0.2">
      <c r="A84" s="19"/>
      <c r="B84" s="19"/>
      <c r="C84" s="83"/>
      <c r="D84" s="19"/>
      <c r="E84" s="19"/>
      <c r="F84" s="47"/>
      <c r="G84" s="47"/>
      <c r="H84" s="21" t="s">
        <v>12</v>
      </c>
      <c r="I84" s="21"/>
    </row>
    <row r="85" spans="1:16" x14ac:dyDescent="0.2">
      <c r="A85" s="19"/>
      <c r="B85" s="19"/>
      <c r="C85" s="20" t="s">
        <v>584</v>
      </c>
      <c r="D85" s="19"/>
      <c r="E85" s="19"/>
      <c r="F85" s="47"/>
      <c r="G85" s="47"/>
      <c r="H85" s="21" t="s">
        <v>12</v>
      </c>
      <c r="I85" s="21"/>
      <c r="J85" s="64"/>
      <c r="K85" s="64"/>
      <c r="L85" s="64"/>
      <c r="M85" s="64"/>
      <c r="N85" s="84"/>
      <c r="O85" s="84"/>
      <c r="P85" s="84"/>
    </row>
    <row r="86" spans="1:16" x14ac:dyDescent="0.2">
      <c r="A86" s="85">
        <v>1</v>
      </c>
      <c r="B86" s="53" t="s">
        <v>96</v>
      </c>
      <c r="C86" s="53" t="s">
        <v>97</v>
      </c>
      <c r="D86" s="53"/>
      <c r="E86" s="86">
        <v>1167.5340000000001</v>
      </c>
      <c r="F86" s="87">
        <v>137.63914602599999</v>
      </c>
      <c r="G86" s="88">
        <v>4.92334E-3</v>
      </c>
      <c r="H86" s="21"/>
      <c r="I86" s="21"/>
    </row>
    <row r="87" spans="1:16" x14ac:dyDescent="0.2">
      <c r="A87" s="19"/>
      <c r="B87" s="19"/>
      <c r="C87" s="20" t="s">
        <v>11</v>
      </c>
      <c r="D87" s="19"/>
      <c r="E87" s="19" t="s">
        <v>12</v>
      </c>
      <c r="F87" s="89">
        <f>SUM(F86)</f>
        <v>137.63914602599999</v>
      </c>
      <c r="G87" s="90">
        <f>SUM(G86)</f>
        <v>4.92334E-3</v>
      </c>
      <c r="H87" s="21" t="s">
        <v>12</v>
      </c>
      <c r="I87" s="21"/>
    </row>
    <row r="88" spans="1:16" x14ac:dyDescent="0.2">
      <c r="A88" s="22"/>
      <c r="B88" s="22"/>
      <c r="C88" s="26"/>
      <c r="D88" s="22"/>
      <c r="E88" s="22"/>
      <c r="F88" s="27"/>
      <c r="G88" s="27"/>
      <c r="H88" s="21" t="s">
        <v>12</v>
      </c>
      <c r="I88" s="21"/>
    </row>
    <row r="89" spans="1:16" x14ac:dyDescent="0.2">
      <c r="A89" s="22"/>
      <c r="B89" s="22"/>
      <c r="C89" s="23" t="s">
        <v>98</v>
      </c>
      <c r="D89" s="22"/>
      <c r="E89" s="22"/>
      <c r="F89" s="22"/>
      <c r="G89" s="22"/>
      <c r="H89" s="21" t="s">
        <v>12</v>
      </c>
      <c r="I89" s="21"/>
    </row>
    <row r="90" spans="1:16" x14ac:dyDescent="0.2">
      <c r="A90" s="22"/>
      <c r="B90" s="22"/>
      <c r="C90" s="23" t="s">
        <v>99</v>
      </c>
      <c r="D90" s="22"/>
      <c r="E90" s="22"/>
      <c r="F90" s="22"/>
      <c r="G90" s="22"/>
      <c r="H90" s="21" t="s">
        <v>12</v>
      </c>
      <c r="I90" s="21"/>
    </row>
    <row r="91" spans="1:16" x14ac:dyDescent="0.2">
      <c r="A91" s="22"/>
      <c r="B91" s="22"/>
      <c r="C91" s="23" t="s">
        <v>11</v>
      </c>
      <c r="D91" s="22"/>
      <c r="E91" s="22" t="s">
        <v>12</v>
      </c>
      <c r="F91" s="24" t="s">
        <v>13</v>
      </c>
      <c r="G91" s="25">
        <v>0</v>
      </c>
      <c r="H91" s="21" t="s">
        <v>12</v>
      </c>
      <c r="I91" s="21"/>
    </row>
    <row r="92" spans="1:16" x14ac:dyDescent="0.2">
      <c r="A92" s="22"/>
      <c r="B92" s="22"/>
      <c r="C92" s="26"/>
      <c r="D92" s="22"/>
      <c r="E92" s="22"/>
      <c r="F92" s="27"/>
      <c r="G92" s="27"/>
      <c r="H92" s="21" t="s">
        <v>12</v>
      </c>
      <c r="I92" s="21"/>
    </row>
    <row r="93" spans="1:16" x14ac:dyDescent="0.2">
      <c r="A93" s="22"/>
      <c r="B93" s="22"/>
      <c r="C93" s="23" t="s">
        <v>100</v>
      </c>
      <c r="D93" s="22"/>
      <c r="E93" s="22"/>
      <c r="F93" s="27"/>
      <c r="G93" s="27"/>
      <c r="H93" s="21" t="s">
        <v>12</v>
      </c>
      <c r="I93" s="21"/>
    </row>
    <row r="94" spans="1:16" x14ac:dyDescent="0.2">
      <c r="A94" s="22"/>
      <c r="B94" s="22"/>
      <c r="C94" s="23" t="s">
        <v>11</v>
      </c>
      <c r="D94" s="22"/>
      <c r="E94" s="22" t="s">
        <v>12</v>
      </c>
      <c r="F94" s="24" t="s">
        <v>13</v>
      </c>
      <c r="G94" s="25">
        <v>0</v>
      </c>
      <c r="H94" s="21" t="s">
        <v>12</v>
      </c>
      <c r="I94" s="21"/>
    </row>
    <row r="95" spans="1:16" x14ac:dyDescent="0.2">
      <c r="A95" s="22"/>
      <c r="B95" s="22"/>
      <c r="C95" s="26"/>
      <c r="D95" s="22"/>
      <c r="E95" s="22"/>
      <c r="F95" s="27"/>
      <c r="G95" s="27"/>
      <c r="H95" s="21" t="s">
        <v>12</v>
      </c>
      <c r="I95" s="21"/>
    </row>
    <row r="96" spans="1:16" x14ac:dyDescent="0.2">
      <c r="A96" s="34"/>
      <c r="B96" s="30"/>
      <c r="C96" s="30" t="s">
        <v>101</v>
      </c>
      <c r="D96" s="30"/>
      <c r="E96" s="34"/>
      <c r="F96" s="32">
        <v>539.88480806999996</v>
      </c>
      <c r="G96" s="33">
        <v>1.9311640000000001E-2</v>
      </c>
      <c r="H96" s="21" t="s">
        <v>12</v>
      </c>
      <c r="I96" s="21"/>
    </row>
    <row r="97" spans="1:9" x14ac:dyDescent="0.2">
      <c r="A97" s="26"/>
      <c r="B97" s="26"/>
      <c r="C97" s="23" t="s">
        <v>102</v>
      </c>
      <c r="D97" s="27"/>
      <c r="E97" s="27"/>
      <c r="F97" s="28">
        <v>27956.452614100999</v>
      </c>
      <c r="G97" s="35">
        <v>1.0000000099999999</v>
      </c>
      <c r="H97" s="21" t="s">
        <v>12</v>
      </c>
      <c r="I97" s="21"/>
    </row>
    <row r="98" spans="1:9" x14ac:dyDescent="0.2">
      <c r="A98" s="36"/>
      <c r="B98" s="36"/>
      <c r="C98" s="36"/>
      <c r="D98" s="37"/>
      <c r="E98" s="37"/>
      <c r="F98" s="37"/>
      <c r="G98" s="37"/>
    </row>
    <row r="99" spans="1:9" x14ac:dyDescent="0.2">
      <c r="A99" s="38"/>
      <c r="B99" s="39" t="s">
        <v>585</v>
      </c>
      <c r="C99" s="39"/>
      <c r="D99" s="39"/>
      <c r="E99" s="39"/>
      <c r="F99" s="39"/>
      <c r="G99" s="39"/>
      <c r="H99" s="39"/>
    </row>
    <row r="100" spans="1:9" x14ac:dyDescent="0.2">
      <c r="A100" s="38"/>
      <c r="B100" s="39" t="s">
        <v>586</v>
      </c>
      <c r="C100" s="39"/>
      <c r="D100" s="39"/>
      <c r="E100" s="39"/>
      <c r="F100" s="39"/>
      <c r="G100" s="39"/>
      <c r="H100" s="39"/>
    </row>
    <row r="101" spans="1:9" x14ac:dyDescent="0.2">
      <c r="A101" s="38"/>
      <c r="B101" s="39" t="s">
        <v>587</v>
      </c>
      <c r="C101" s="39"/>
      <c r="D101" s="39"/>
      <c r="E101" s="39"/>
      <c r="F101" s="39"/>
      <c r="G101" s="39"/>
      <c r="H101" s="39"/>
    </row>
    <row r="102" spans="1:9" x14ac:dyDescent="0.2">
      <c r="A102" s="38"/>
      <c r="B102" s="38"/>
      <c r="C102" s="38"/>
      <c r="D102" s="40"/>
      <c r="E102" s="40"/>
      <c r="F102" s="40"/>
      <c r="G102" s="40"/>
    </row>
    <row r="103" spans="1:9" x14ac:dyDescent="0.2">
      <c r="A103" s="38"/>
      <c r="B103" s="41" t="s">
        <v>103</v>
      </c>
      <c r="C103" s="42"/>
      <c r="D103" s="43"/>
      <c r="E103" s="44"/>
      <c r="F103" s="40"/>
      <c r="G103" s="40"/>
    </row>
    <row r="104" spans="1:9" ht="25.5" customHeight="1" x14ac:dyDescent="0.2">
      <c r="A104" s="38"/>
      <c r="B104" s="45" t="s">
        <v>104</v>
      </c>
      <c r="C104" s="46"/>
      <c r="D104" s="20" t="s">
        <v>105</v>
      </c>
      <c r="E104" s="44"/>
      <c r="F104" s="40"/>
      <c r="G104" s="40"/>
    </row>
    <row r="105" spans="1:9" x14ac:dyDescent="0.2">
      <c r="A105" s="38"/>
      <c r="B105" s="45" t="s">
        <v>106</v>
      </c>
      <c r="C105" s="46"/>
      <c r="D105" s="20" t="s">
        <v>105</v>
      </c>
      <c r="E105" s="44"/>
      <c r="F105" s="40"/>
      <c r="G105" s="40"/>
    </row>
    <row r="106" spans="1:9" x14ac:dyDescent="0.2">
      <c r="A106" s="38"/>
      <c r="B106" s="45" t="s">
        <v>107</v>
      </c>
      <c r="C106" s="46"/>
      <c r="D106" s="47" t="s">
        <v>12</v>
      </c>
      <c r="E106" s="44"/>
      <c r="F106" s="40"/>
      <c r="G106" s="40"/>
    </row>
    <row r="107" spans="1:9" x14ac:dyDescent="0.2">
      <c r="A107" s="48"/>
      <c r="B107" s="49" t="s">
        <v>12</v>
      </c>
      <c r="C107" s="49" t="s">
        <v>588</v>
      </c>
      <c r="D107" s="49" t="s">
        <v>108</v>
      </c>
      <c r="E107" s="48"/>
      <c r="F107" s="48"/>
      <c r="G107" s="48"/>
    </row>
    <row r="108" spans="1:9" x14ac:dyDescent="0.2">
      <c r="A108" s="48"/>
      <c r="B108" s="50" t="s">
        <v>109</v>
      </c>
      <c r="C108" s="51">
        <v>46142</v>
      </c>
      <c r="D108" s="51">
        <v>46173</v>
      </c>
      <c r="E108" s="48"/>
      <c r="F108" s="48"/>
      <c r="G108" s="48"/>
    </row>
    <row r="109" spans="1:9" x14ac:dyDescent="0.2">
      <c r="A109" s="52"/>
      <c r="B109" s="53" t="s">
        <v>110</v>
      </c>
      <c r="C109" s="54">
        <v>45.369599999999998</v>
      </c>
      <c r="D109" s="54">
        <v>45.474499999999999</v>
      </c>
      <c r="E109" s="52"/>
      <c r="F109" s="55"/>
      <c r="G109" s="56"/>
    </row>
    <row r="110" spans="1:9" x14ac:dyDescent="0.2">
      <c r="A110" s="52"/>
      <c r="B110" s="53" t="s">
        <v>589</v>
      </c>
      <c r="C110" s="54">
        <v>11.2949</v>
      </c>
      <c r="D110" s="54">
        <v>11.321</v>
      </c>
      <c r="E110" s="52"/>
      <c r="F110" s="55"/>
      <c r="G110" s="56"/>
    </row>
    <row r="111" spans="1:9" x14ac:dyDescent="0.2">
      <c r="A111" s="52"/>
      <c r="B111" s="53" t="s">
        <v>111</v>
      </c>
      <c r="C111" s="54">
        <v>44.677700000000002</v>
      </c>
      <c r="D111" s="54">
        <v>44.775199999999998</v>
      </c>
      <c r="E111" s="52"/>
      <c r="F111" s="55"/>
      <c r="G111" s="56"/>
    </row>
    <row r="112" spans="1:9" x14ac:dyDescent="0.2">
      <c r="A112" s="52"/>
      <c r="B112" s="53" t="s">
        <v>590</v>
      </c>
      <c r="C112" s="54">
        <v>11.3223</v>
      </c>
      <c r="D112" s="54">
        <v>11.3469</v>
      </c>
      <c r="E112" s="52"/>
      <c r="F112" s="55"/>
      <c r="G112" s="56"/>
    </row>
    <row r="113" spans="1:17" x14ac:dyDescent="0.2">
      <c r="A113" s="52"/>
      <c r="B113" s="52"/>
      <c r="C113" s="52"/>
      <c r="D113" s="52"/>
      <c r="E113" s="52"/>
      <c r="F113" s="52"/>
      <c r="G113" s="52"/>
    </row>
    <row r="114" spans="1:17" x14ac:dyDescent="0.2">
      <c r="A114" s="48"/>
      <c r="B114" s="45" t="s">
        <v>591</v>
      </c>
      <c r="C114" s="46"/>
      <c r="D114" s="20" t="s">
        <v>105</v>
      </c>
      <c r="E114" s="48"/>
      <c r="F114" s="48"/>
      <c r="G114" s="48"/>
    </row>
    <row r="115" spans="1:17" x14ac:dyDescent="0.2">
      <c r="A115" s="48"/>
      <c r="B115" s="58"/>
      <c r="C115" s="58"/>
      <c r="D115" s="58"/>
      <c r="E115" s="48"/>
      <c r="F115" s="48"/>
      <c r="G115" s="48"/>
    </row>
    <row r="116" spans="1:17" x14ac:dyDescent="0.2">
      <c r="A116" s="48"/>
      <c r="B116" s="45" t="s">
        <v>113</v>
      </c>
      <c r="C116" s="46"/>
      <c r="D116" s="20" t="s">
        <v>105</v>
      </c>
      <c r="E116" s="63"/>
      <c r="F116" s="48"/>
      <c r="G116" s="48"/>
    </row>
    <row r="117" spans="1:17" x14ac:dyDescent="0.2">
      <c r="A117" s="48"/>
      <c r="B117" s="45" t="s">
        <v>114</v>
      </c>
      <c r="C117" s="46"/>
      <c r="D117" s="20" t="s">
        <v>105</v>
      </c>
      <c r="E117" s="63"/>
      <c r="F117" s="48"/>
      <c r="G117" s="48"/>
    </row>
    <row r="118" spans="1:17" x14ac:dyDescent="0.2">
      <c r="A118" s="48"/>
      <c r="B118" s="45" t="s">
        <v>592</v>
      </c>
      <c r="C118" s="46"/>
      <c r="D118" s="20" t="s">
        <v>105</v>
      </c>
      <c r="E118" s="63"/>
      <c r="F118" s="48"/>
      <c r="G118" s="48"/>
    </row>
    <row r="119" spans="1:17" x14ac:dyDescent="0.2">
      <c r="A119" s="58"/>
      <c r="B119" s="58"/>
      <c r="C119" s="58"/>
      <c r="D119" s="58"/>
      <c r="E119" s="58"/>
      <c r="F119" s="58"/>
      <c r="G119" s="58"/>
    </row>
    <row r="120" spans="1:17" s="68" customFormat="1" x14ac:dyDescent="0.2">
      <c r="B120" s="65" t="s">
        <v>593</v>
      </c>
      <c r="C120" s="66"/>
      <c r="D120" s="67"/>
      <c r="I120" s="18"/>
      <c r="J120" s="64"/>
      <c r="K120" s="64"/>
      <c r="L120" s="64"/>
      <c r="M120" s="64"/>
      <c r="N120" s="69"/>
    </row>
    <row r="121" spans="1:17" s="68" customFormat="1" ht="38.25" x14ac:dyDescent="0.2">
      <c r="B121" s="70" t="s">
        <v>594</v>
      </c>
      <c r="C121" s="70"/>
      <c r="D121" s="71" t="s">
        <v>115</v>
      </c>
      <c r="I121" s="18"/>
      <c r="J121" s="64"/>
      <c r="K121" s="64"/>
      <c r="L121" s="64"/>
      <c r="M121" s="64"/>
      <c r="N121" s="69"/>
    </row>
    <row r="122" spans="1:17" s="68" customFormat="1" x14ac:dyDescent="0.2">
      <c r="B122" s="59" t="s">
        <v>595</v>
      </c>
      <c r="C122" s="59"/>
      <c r="D122" s="72"/>
      <c r="I122" s="18"/>
      <c r="J122" s="64"/>
      <c r="K122" s="64"/>
      <c r="L122" s="64"/>
      <c r="M122" s="64"/>
      <c r="N122" s="69"/>
    </row>
    <row r="123" spans="1:17" s="68" customFormat="1" x14ac:dyDescent="0.2">
      <c r="B123" s="59"/>
      <c r="C123" s="59"/>
      <c r="D123" s="73"/>
      <c r="I123" s="15"/>
      <c r="J123" s="64"/>
      <c r="K123" s="64"/>
      <c r="L123" s="64"/>
      <c r="M123" s="64"/>
      <c r="N123" s="69"/>
    </row>
    <row r="124" spans="1:17" s="68" customFormat="1" x14ac:dyDescent="0.2">
      <c r="B124" s="59" t="s">
        <v>596</v>
      </c>
      <c r="C124" s="59"/>
      <c r="D124" s="74">
        <v>7.4667973757312813</v>
      </c>
      <c r="I124" s="15"/>
      <c r="J124" s="64"/>
      <c r="K124" s="64"/>
      <c r="L124" s="64"/>
      <c r="M124" s="64"/>
      <c r="N124" s="69"/>
    </row>
    <row r="125" spans="1:17" s="68" customFormat="1" x14ac:dyDescent="0.2">
      <c r="B125" s="59"/>
      <c r="C125" s="59"/>
      <c r="D125" s="73"/>
      <c r="I125" s="18"/>
      <c r="J125" s="64"/>
      <c r="K125" s="64"/>
      <c r="L125" s="64"/>
      <c r="M125" s="64"/>
      <c r="N125" s="69"/>
    </row>
    <row r="126" spans="1:17" s="68" customFormat="1" x14ac:dyDescent="0.2">
      <c r="B126" s="59" t="s">
        <v>597</v>
      </c>
      <c r="C126" s="59"/>
      <c r="D126" s="74">
        <v>2.1091943614343758</v>
      </c>
      <c r="I126" s="18"/>
      <c r="J126" s="64"/>
      <c r="K126" s="64"/>
      <c r="L126" s="64"/>
      <c r="M126" s="64"/>
      <c r="N126" s="69"/>
    </row>
    <row r="127" spans="1:17" s="68" customFormat="1" x14ac:dyDescent="0.2">
      <c r="B127" s="59" t="s">
        <v>598</v>
      </c>
      <c r="C127" s="59"/>
      <c r="D127" s="74">
        <v>2.4605177304326991</v>
      </c>
      <c r="I127" s="18"/>
      <c r="J127" s="64"/>
      <c r="K127" s="64"/>
      <c r="L127" s="64"/>
      <c r="M127" s="64"/>
      <c r="N127" s="69"/>
    </row>
    <row r="128" spans="1:17" s="68" customFormat="1" x14ac:dyDescent="0.2">
      <c r="B128" s="59"/>
      <c r="C128" s="59"/>
      <c r="D128" s="73"/>
      <c r="I128" s="18"/>
      <c r="J128" s="64"/>
      <c r="K128" s="64"/>
      <c r="L128" s="64"/>
      <c r="M128" s="64"/>
      <c r="N128" s="69"/>
      <c r="Q128" s="15"/>
    </row>
    <row r="129" spans="2:17" s="68" customFormat="1" ht="13.5" customHeight="1" x14ac:dyDescent="0.2">
      <c r="B129" s="59" t="s">
        <v>599</v>
      </c>
      <c r="C129" s="59"/>
      <c r="D129" s="76" t="s">
        <v>726</v>
      </c>
      <c r="I129" s="18"/>
      <c r="J129" s="64"/>
      <c r="K129" s="64"/>
      <c r="L129" s="64"/>
      <c r="M129" s="64"/>
      <c r="N129" s="69"/>
    </row>
    <row r="130" spans="2:17" s="68" customFormat="1" x14ac:dyDescent="0.2">
      <c r="B130" s="77" t="s">
        <v>600</v>
      </c>
      <c r="C130" s="78"/>
      <c r="D130" s="79"/>
      <c r="I130" s="18"/>
      <c r="J130" s="64"/>
      <c r="K130" s="64"/>
      <c r="L130" s="64"/>
      <c r="M130" s="64"/>
      <c r="N130" s="69"/>
      <c r="Q130" s="15"/>
    </row>
    <row r="131" spans="2:17" x14ac:dyDescent="0.2">
      <c r="I131" s="18"/>
    </row>
    <row r="132" spans="2:17" x14ac:dyDescent="0.2">
      <c r="B132" s="81" t="s">
        <v>601</v>
      </c>
    </row>
    <row r="133" spans="2:17" ht="5.25" customHeight="1" x14ac:dyDescent="0.2"/>
    <row r="134" spans="2:17" ht="168" customHeight="1" x14ac:dyDescent="0.2"/>
    <row r="137" spans="2:17" x14ac:dyDescent="0.2">
      <c r="B137" s="81" t="s">
        <v>602</v>
      </c>
      <c r="C137" s="82"/>
      <c r="D137" s="81"/>
    </row>
    <row r="138" spans="2:17" x14ac:dyDescent="0.2">
      <c r="B138" s="81" t="s">
        <v>604</v>
      </c>
      <c r="D138" s="81"/>
    </row>
    <row r="140" spans="2:17" x14ac:dyDescent="0.2">
      <c r="I140" s="18"/>
    </row>
    <row r="141" spans="2:17" x14ac:dyDescent="0.2">
      <c r="I141" s="18"/>
    </row>
    <row r="142" spans="2:17" x14ac:dyDescent="0.2">
      <c r="I142" s="18"/>
    </row>
    <row r="161" s="15" customFormat="1" x14ac:dyDescent="0.2"/>
  </sheetData>
  <mergeCells count="25">
    <mergeCell ref="B124:C124"/>
    <mergeCell ref="B125:C125"/>
    <mergeCell ref="B121:C121"/>
    <mergeCell ref="B122:C122"/>
    <mergeCell ref="B123:C123"/>
    <mergeCell ref="B106:C106"/>
    <mergeCell ref="A1:I1"/>
    <mergeCell ref="A2:I2"/>
    <mergeCell ref="A3:I3"/>
    <mergeCell ref="B120:D120"/>
    <mergeCell ref="B118:C118"/>
    <mergeCell ref="B99:H99"/>
    <mergeCell ref="B100:H100"/>
    <mergeCell ref="B101:H101"/>
    <mergeCell ref="B103:D103"/>
    <mergeCell ref="B104:C104"/>
    <mergeCell ref="B105:C105"/>
    <mergeCell ref="B116:C116"/>
    <mergeCell ref="B117:C117"/>
    <mergeCell ref="B114:C114"/>
    <mergeCell ref="B126:C126"/>
    <mergeCell ref="B127:C127"/>
    <mergeCell ref="B128:C128"/>
    <mergeCell ref="B129:C129"/>
    <mergeCell ref="B130:D130"/>
  </mergeCells>
  <hyperlinks>
    <hyperlink ref="J1" location="Index!B2" display="Index" xr:uid="{A3980603-A3B0-4C61-89C8-C51CE6B94CAB}"/>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039A1-A8BE-4997-87AA-57A1D089014B}">
  <sheetPr>
    <outlinePr summaryBelow="0" summaryRight="0"/>
  </sheetPr>
  <dimension ref="A1:P157"/>
  <sheetViews>
    <sheetView showGridLines="0" workbookViewId="0">
      <selection sqref="A1:H1"/>
    </sheetView>
  </sheetViews>
  <sheetFormatPr defaultRowHeight="12.75" x14ac:dyDescent="0.2"/>
  <cols>
    <col min="1" max="1" width="5.85546875" style="15" bestFit="1" customWidth="1"/>
    <col min="2" max="2" width="19.28515625" style="15" bestFit="1" customWidth="1"/>
    <col min="3" max="3" width="49" style="15" customWidth="1"/>
    <col min="4" max="4" width="11.42578125" style="15" bestFit="1" customWidth="1"/>
    <col min="5" max="5" width="9.42578125" style="15" bestFit="1" customWidth="1"/>
    <col min="6" max="6" width="10.140625" style="15" bestFit="1" customWidth="1"/>
    <col min="7" max="7" width="14" style="15" bestFit="1" customWidth="1"/>
    <col min="8" max="8" width="8.85546875" style="15" bestFit="1" customWidth="1"/>
    <col min="9" max="9" width="5.7109375" style="15" bestFit="1" customWidth="1"/>
    <col min="10" max="16384" width="9.140625" style="15"/>
  </cols>
  <sheetData>
    <row r="1" spans="1:9" ht="15" x14ac:dyDescent="0.2">
      <c r="A1" s="14" t="s">
        <v>0</v>
      </c>
      <c r="B1" s="14"/>
      <c r="C1" s="14"/>
      <c r="D1" s="14"/>
      <c r="E1" s="14"/>
      <c r="F1" s="14"/>
      <c r="G1" s="14"/>
      <c r="H1" s="14"/>
      <c r="I1" s="1" t="s">
        <v>580</v>
      </c>
    </row>
    <row r="2" spans="1:9" ht="15" x14ac:dyDescent="0.2">
      <c r="A2" s="14" t="s">
        <v>136</v>
      </c>
      <c r="B2" s="14"/>
      <c r="C2" s="14"/>
      <c r="D2" s="14"/>
      <c r="E2" s="14"/>
      <c r="F2" s="14"/>
      <c r="G2" s="14"/>
      <c r="H2" s="14"/>
    </row>
    <row r="3" spans="1:9" ht="15" x14ac:dyDescent="0.2">
      <c r="A3" s="14" t="s">
        <v>732</v>
      </c>
      <c r="B3" s="14"/>
      <c r="C3" s="14"/>
      <c r="D3" s="14"/>
      <c r="E3" s="14"/>
      <c r="F3" s="14"/>
      <c r="G3" s="14"/>
      <c r="H3" s="14"/>
    </row>
    <row r="4" spans="1:9" s="18" customFormat="1" ht="30" x14ac:dyDescent="0.2">
      <c r="A4" s="16" t="s">
        <v>2</v>
      </c>
      <c r="B4" s="16" t="s">
        <v>3</v>
      </c>
      <c r="C4" s="16" t="s">
        <v>4</v>
      </c>
      <c r="D4" s="16" t="s">
        <v>5</v>
      </c>
      <c r="E4" s="16" t="s">
        <v>6</v>
      </c>
      <c r="F4" s="16" t="s">
        <v>7</v>
      </c>
      <c r="G4" s="16" t="s">
        <v>8</v>
      </c>
      <c r="H4" s="17" t="s">
        <v>581</v>
      </c>
    </row>
    <row r="5" spans="1:9" x14ac:dyDescent="0.2">
      <c r="A5" s="19"/>
      <c r="B5" s="19"/>
      <c r="C5" s="20" t="s">
        <v>9</v>
      </c>
      <c r="D5" s="19"/>
      <c r="E5" s="19"/>
      <c r="F5" s="19"/>
      <c r="G5" s="19"/>
      <c r="H5" s="21" t="s">
        <v>12</v>
      </c>
    </row>
    <row r="6" spans="1:9" x14ac:dyDescent="0.2">
      <c r="A6" s="19"/>
      <c r="B6" s="19"/>
      <c r="C6" s="20" t="s">
        <v>10</v>
      </c>
      <c r="D6" s="19"/>
      <c r="E6" s="19"/>
      <c r="F6" s="19"/>
      <c r="G6" s="19"/>
      <c r="H6" s="21" t="s">
        <v>12</v>
      </c>
    </row>
    <row r="7" spans="1:9" x14ac:dyDescent="0.2">
      <c r="A7" s="22"/>
      <c r="B7" s="22"/>
      <c r="C7" s="23" t="s">
        <v>11</v>
      </c>
      <c r="D7" s="22"/>
      <c r="E7" s="22" t="s">
        <v>12</v>
      </c>
      <c r="F7" s="24" t="s">
        <v>13</v>
      </c>
      <c r="G7" s="25">
        <v>0</v>
      </c>
      <c r="H7" s="21" t="s">
        <v>12</v>
      </c>
    </row>
    <row r="8" spans="1:9" x14ac:dyDescent="0.2">
      <c r="A8" s="22"/>
      <c r="B8" s="22"/>
      <c r="C8" s="26"/>
      <c r="D8" s="22"/>
      <c r="E8" s="22"/>
      <c r="F8" s="27"/>
      <c r="G8" s="27"/>
      <c r="H8" s="21" t="s">
        <v>12</v>
      </c>
    </row>
    <row r="9" spans="1:9" x14ac:dyDescent="0.2">
      <c r="A9" s="22"/>
      <c r="B9" s="22"/>
      <c r="C9" s="23" t="s">
        <v>14</v>
      </c>
      <c r="D9" s="22"/>
      <c r="E9" s="22"/>
      <c r="F9" s="22"/>
      <c r="G9" s="22"/>
      <c r="H9" s="21" t="s">
        <v>12</v>
      </c>
    </row>
    <row r="10" spans="1:9" x14ac:dyDescent="0.2">
      <c r="A10" s="22"/>
      <c r="B10" s="22"/>
      <c r="C10" s="23" t="s">
        <v>11</v>
      </c>
      <c r="D10" s="22"/>
      <c r="E10" s="22" t="s">
        <v>12</v>
      </c>
      <c r="F10" s="24" t="s">
        <v>13</v>
      </c>
      <c r="G10" s="25">
        <v>0</v>
      </c>
      <c r="H10" s="21" t="s">
        <v>12</v>
      </c>
    </row>
    <row r="11" spans="1:9" x14ac:dyDescent="0.2">
      <c r="A11" s="22"/>
      <c r="B11" s="22"/>
      <c r="C11" s="26"/>
      <c r="D11" s="22"/>
      <c r="E11" s="22"/>
      <c r="F11" s="27"/>
      <c r="G11" s="27"/>
      <c r="H11" s="21" t="s">
        <v>12</v>
      </c>
    </row>
    <row r="12" spans="1:9" x14ac:dyDescent="0.2">
      <c r="A12" s="22"/>
      <c r="B12" s="22"/>
      <c r="C12" s="23" t="s">
        <v>15</v>
      </c>
      <c r="D12" s="22"/>
      <c r="E12" s="22"/>
      <c r="F12" s="22"/>
      <c r="G12" s="22"/>
      <c r="H12" s="21" t="s">
        <v>12</v>
      </c>
    </row>
    <row r="13" spans="1:9" x14ac:dyDescent="0.2">
      <c r="A13" s="22"/>
      <c r="B13" s="22"/>
      <c r="C13" s="23" t="s">
        <v>11</v>
      </c>
      <c r="D13" s="22"/>
      <c r="E13" s="22" t="s">
        <v>12</v>
      </c>
      <c r="F13" s="24" t="s">
        <v>13</v>
      </c>
      <c r="G13" s="25">
        <v>0</v>
      </c>
      <c r="H13" s="21" t="s">
        <v>12</v>
      </c>
    </row>
    <row r="14" spans="1:9" x14ac:dyDescent="0.2">
      <c r="A14" s="22"/>
      <c r="B14" s="22"/>
      <c r="C14" s="26"/>
      <c r="D14" s="22"/>
      <c r="E14" s="22"/>
      <c r="F14" s="27"/>
      <c r="G14" s="27"/>
      <c r="H14" s="21" t="s">
        <v>12</v>
      </c>
    </row>
    <row r="15" spans="1:9" x14ac:dyDescent="0.2">
      <c r="A15" s="22"/>
      <c r="B15" s="22"/>
      <c r="C15" s="23" t="s">
        <v>16</v>
      </c>
      <c r="D15" s="22"/>
      <c r="E15" s="22"/>
      <c r="F15" s="22"/>
      <c r="G15" s="22"/>
      <c r="H15" s="21" t="s">
        <v>12</v>
      </c>
    </row>
    <row r="16" spans="1:9" x14ac:dyDescent="0.2">
      <c r="A16" s="22"/>
      <c r="B16" s="22"/>
      <c r="C16" s="23" t="s">
        <v>11</v>
      </c>
      <c r="D16" s="22"/>
      <c r="E16" s="22" t="s">
        <v>12</v>
      </c>
      <c r="F16" s="24" t="s">
        <v>13</v>
      </c>
      <c r="G16" s="25">
        <v>0</v>
      </c>
      <c r="H16" s="21" t="s">
        <v>12</v>
      </c>
    </row>
    <row r="17" spans="1:8" x14ac:dyDescent="0.2">
      <c r="A17" s="22"/>
      <c r="B17" s="22"/>
      <c r="C17" s="26"/>
      <c r="D17" s="22"/>
      <c r="E17" s="22"/>
      <c r="F17" s="27"/>
      <c r="G17" s="27"/>
      <c r="H17" s="21" t="s">
        <v>12</v>
      </c>
    </row>
    <row r="18" spans="1:8" x14ac:dyDescent="0.2">
      <c r="A18" s="22"/>
      <c r="B18" s="22"/>
      <c r="C18" s="23" t="s">
        <v>17</v>
      </c>
      <c r="D18" s="22"/>
      <c r="E18" s="22"/>
      <c r="F18" s="27"/>
      <c r="G18" s="27"/>
      <c r="H18" s="21" t="s">
        <v>12</v>
      </c>
    </row>
    <row r="19" spans="1:8" x14ac:dyDescent="0.2">
      <c r="A19" s="22"/>
      <c r="B19" s="22"/>
      <c r="C19" s="23" t="s">
        <v>11</v>
      </c>
      <c r="D19" s="22"/>
      <c r="E19" s="22" t="s">
        <v>12</v>
      </c>
      <c r="F19" s="24" t="s">
        <v>13</v>
      </c>
      <c r="G19" s="25">
        <v>0</v>
      </c>
      <c r="H19" s="21" t="s">
        <v>12</v>
      </c>
    </row>
    <row r="20" spans="1:8" x14ac:dyDescent="0.2">
      <c r="A20" s="22"/>
      <c r="B20" s="22"/>
      <c r="C20" s="26"/>
      <c r="D20" s="22"/>
      <c r="E20" s="22"/>
      <c r="F20" s="27"/>
      <c r="G20" s="27"/>
      <c r="H20" s="21" t="s">
        <v>12</v>
      </c>
    </row>
    <row r="21" spans="1:8" x14ac:dyDescent="0.2">
      <c r="A21" s="22"/>
      <c r="B21" s="22"/>
      <c r="C21" s="23" t="s">
        <v>18</v>
      </c>
      <c r="D21" s="22"/>
      <c r="E21" s="22"/>
      <c r="F21" s="27"/>
      <c r="G21" s="27"/>
      <c r="H21" s="21" t="s">
        <v>12</v>
      </c>
    </row>
    <row r="22" spans="1:8" x14ac:dyDescent="0.2">
      <c r="A22" s="22"/>
      <c r="B22" s="22"/>
      <c r="C22" s="23" t="s">
        <v>11</v>
      </c>
      <c r="D22" s="22"/>
      <c r="E22" s="22" t="s">
        <v>12</v>
      </c>
      <c r="F22" s="24" t="s">
        <v>13</v>
      </c>
      <c r="G22" s="25">
        <v>0</v>
      </c>
      <c r="H22" s="21" t="s">
        <v>12</v>
      </c>
    </row>
    <row r="23" spans="1:8" x14ac:dyDescent="0.2">
      <c r="A23" s="22"/>
      <c r="B23" s="22"/>
      <c r="C23" s="26"/>
      <c r="D23" s="22"/>
      <c r="E23" s="22"/>
      <c r="F23" s="27"/>
      <c r="G23" s="27"/>
      <c r="H23" s="21" t="s">
        <v>12</v>
      </c>
    </row>
    <row r="24" spans="1:8" x14ac:dyDescent="0.2">
      <c r="A24" s="22"/>
      <c r="B24" s="22"/>
      <c r="C24" s="23" t="s">
        <v>19</v>
      </c>
      <c r="D24" s="22"/>
      <c r="E24" s="22"/>
      <c r="F24" s="28">
        <v>0</v>
      </c>
      <c r="G24" s="25">
        <v>0</v>
      </c>
      <c r="H24" s="21" t="s">
        <v>12</v>
      </c>
    </row>
    <row r="25" spans="1:8" x14ac:dyDescent="0.2">
      <c r="A25" s="22"/>
      <c r="B25" s="22"/>
      <c r="C25" s="26"/>
      <c r="D25" s="22"/>
      <c r="E25" s="22"/>
      <c r="F25" s="27"/>
      <c r="G25" s="27"/>
      <c r="H25" s="21" t="s">
        <v>12</v>
      </c>
    </row>
    <row r="26" spans="1:8" x14ac:dyDescent="0.2">
      <c r="A26" s="22"/>
      <c r="B26" s="22"/>
      <c r="C26" s="23" t="s">
        <v>20</v>
      </c>
      <c r="D26" s="22"/>
      <c r="E26" s="22"/>
      <c r="F26" s="27"/>
      <c r="G26" s="27"/>
      <c r="H26" s="21" t="s">
        <v>12</v>
      </c>
    </row>
    <row r="27" spans="1:8" x14ac:dyDescent="0.2">
      <c r="A27" s="22"/>
      <c r="B27" s="22"/>
      <c r="C27" s="23" t="s">
        <v>10</v>
      </c>
      <c r="D27" s="22"/>
      <c r="E27" s="22"/>
      <c r="F27" s="27"/>
      <c r="G27" s="27"/>
      <c r="H27" s="21" t="s">
        <v>12</v>
      </c>
    </row>
    <row r="28" spans="1:8" x14ac:dyDescent="0.2">
      <c r="A28" s="22"/>
      <c r="B28" s="22"/>
      <c r="C28" s="23" t="s">
        <v>11</v>
      </c>
      <c r="D28" s="22"/>
      <c r="E28" s="22" t="s">
        <v>12</v>
      </c>
      <c r="F28" s="24" t="s">
        <v>13</v>
      </c>
      <c r="G28" s="25">
        <v>0</v>
      </c>
      <c r="H28" s="21" t="s">
        <v>12</v>
      </c>
    </row>
    <row r="29" spans="1:8" x14ac:dyDescent="0.2">
      <c r="A29" s="22"/>
      <c r="B29" s="22"/>
      <c r="C29" s="26"/>
      <c r="D29" s="22"/>
      <c r="E29" s="22"/>
      <c r="F29" s="27"/>
      <c r="G29" s="27"/>
      <c r="H29" s="21" t="s">
        <v>12</v>
      </c>
    </row>
    <row r="30" spans="1:8" x14ac:dyDescent="0.2">
      <c r="A30" s="22"/>
      <c r="B30" s="22"/>
      <c r="C30" s="23" t="s">
        <v>70</v>
      </c>
      <c r="D30" s="22"/>
      <c r="E30" s="22"/>
      <c r="F30" s="22"/>
      <c r="G30" s="22"/>
      <c r="H30" s="21" t="s">
        <v>12</v>
      </c>
    </row>
    <row r="31" spans="1:8" x14ac:dyDescent="0.2">
      <c r="A31" s="22"/>
      <c r="B31" s="22"/>
      <c r="C31" s="23" t="s">
        <v>11</v>
      </c>
      <c r="D31" s="22"/>
      <c r="E31" s="22" t="s">
        <v>12</v>
      </c>
      <c r="F31" s="24" t="s">
        <v>13</v>
      </c>
      <c r="G31" s="25">
        <v>0</v>
      </c>
      <c r="H31" s="21" t="s">
        <v>12</v>
      </c>
    </row>
    <row r="32" spans="1:8" x14ac:dyDescent="0.2">
      <c r="A32" s="22"/>
      <c r="B32" s="22"/>
      <c r="C32" s="26"/>
      <c r="D32" s="22"/>
      <c r="E32" s="22"/>
      <c r="F32" s="27"/>
      <c r="G32" s="27"/>
      <c r="H32" s="21" t="s">
        <v>12</v>
      </c>
    </row>
    <row r="33" spans="1:8" x14ac:dyDescent="0.2">
      <c r="A33" s="22"/>
      <c r="B33" s="22"/>
      <c r="C33" s="23" t="s">
        <v>71</v>
      </c>
      <c r="D33" s="22"/>
      <c r="E33" s="22"/>
      <c r="F33" s="22"/>
      <c r="G33" s="22"/>
      <c r="H33" s="21" t="s">
        <v>12</v>
      </c>
    </row>
    <row r="34" spans="1:8" x14ac:dyDescent="0.2">
      <c r="A34" s="22"/>
      <c r="B34" s="22"/>
      <c r="C34" s="23" t="s">
        <v>11</v>
      </c>
      <c r="D34" s="22"/>
      <c r="E34" s="22" t="s">
        <v>12</v>
      </c>
      <c r="F34" s="24" t="s">
        <v>13</v>
      </c>
      <c r="G34" s="25">
        <v>0</v>
      </c>
      <c r="H34" s="21" t="s">
        <v>12</v>
      </c>
    </row>
    <row r="35" spans="1:8" x14ac:dyDescent="0.2">
      <c r="A35" s="22"/>
      <c r="B35" s="22"/>
      <c r="C35" s="26"/>
      <c r="D35" s="22"/>
      <c r="E35" s="22"/>
      <c r="F35" s="27"/>
      <c r="G35" s="27"/>
      <c r="H35" s="21" t="s">
        <v>12</v>
      </c>
    </row>
    <row r="36" spans="1:8" x14ac:dyDescent="0.2">
      <c r="A36" s="22"/>
      <c r="B36" s="22"/>
      <c r="C36" s="23" t="s">
        <v>77</v>
      </c>
      <c r="D36" s="22"/>
      <c r="E36" s="22"/>
      <c r="F36" s="27"/>
      <c r="G36" s="27"/>
      <c r="H36" s="21" t="s">
        <v>12</v>
      </c>
    </row>
    <row r="37" spans="1:8" x14ac:dyDescent="0.2">
      <c r="A37" s="22"/>
      <c r="B37" s="22"/>
      <c r="C37" s="23" t="s">
        <v>11</v>
      </c>
      <c r="D37" s="22"/>
      <c r="E37" s="22" t="s">
        <v>12</v>
      </c>
      <c r="F37" s="24" t="s">
        <v>13</v>
      </c>
      <c r="G37" s="25">
        <v>0</v>
      </c>
      <c r="H37" s="21" t="s">
        <v>12</v>
      </c>
    </row>
    <row r="38" spans="1:8" x14ac:dyDescent="0.2">
      <c r="A38" s="22"/>
      <c r="B38" s="22"/>
      <c r="C38" s="26"/>
      <c r="D38" s="22"/>
      <c r="E38" s="22"/>
      <c r="F38" s="27"/>
      <c r="G38" s="27"/>
      <c r="H38" s="21" t="s">
        <v>12</v>
      </c>
    </row>
    <row r="39" spans="1:8" x14ac:dyDescent="0.2">
      <c r="A39" s="22"/>
      <c r="B39" s="22"/>
      <c r="C39" s="23" t="s">
        <v>78</v>
      </c>
      <c r="D39" s="22"/>
      <c r="E39" s="22"/>
      <c r="F39" s="28">
        <v>0</v>
      </c>
      <c r="G39" s="25">
        <v>0</v>
      </c>
      <c r="H39" s="21" t="s">
        <v>12</v>
      </c>
    </row>
    <row r="40" spans="1:8" x14ac:dyDescent="0.2">
      <c r="A40" s="22"/>
      <c r="B40" s="22"/>
      <c r="C40" s="26"/>
      <c r="D40" s="22"/>
      <c r="E40" s="22"/>
      <c r="F40" s="27"/>
      <c r="G40" s="27"/>
      <c r="H40" s="21" t="s">
        <v>12</v>
      </c>
    </row>
    <row r="41" spans="1:8" x14ac:dyDescent="0.2">
      <c r="A41" s="22"/>
      <c r="B41" s="22"/>
      <c r="C41" s="23" t="s">
        <v>79</v>
      </c>
      <c r="D41" s="22"/>
      <c r="E41" s="22"/>
      <c r="F41" s="27"/>
      <c r="G41" s="27"/>
      <c r="H41" s="21" t="s">
        <v>12</v>
      </c>
    </row>
    <row r="42" spans="1:8" x14ac:dyDescent="0.2">
      <c r="A42" s="22"/>
      <c r="B42" s="22"/>
      <c r="C42" s="23" t="s">
        <v>80</v>
      </c>
      <c r="D42" s="22"/>
      <c r="E42" s="22"/>
      <c r="F42" s="27"/>
      <c r="G42" s="27"/>
      <c r="H42" s="21" t="s">
        <v>12</v>
      </c>
    </row>
    <row r="43" spans="1:8" x14ac:dyDescent="0.2">
      <c r="A43" s="29">
        <v>1</v>
      </c>
      <c r="B43" s="30" t="s">
        <v>137</v>
      </c>
      <c r="C43" s="30" t="s">
        <v>138</v>
      </c>
      <c r="D43" s="30" t="s">
        <v>139</v>
      </c>
      <c r="E43" s="31">
        <v>2000</v>
      </c>
      <c r="F43" s="32">
        <v>9440.2900000000009</v>
      </c>
      <c r="G43" s="33">
        <v>5.442926E-2</v>
      </c>
      <c r="H43" s="21">
        <v>8.0749999999999993</v>
      </c>
    </row>
    <row r="44" spans="1:8" x14ac:dyDescent="0.2">
      <c r="A44" s="29">
        <v>2</v>
      </c>
      <c r="B44" s="30" t="s">
        <v>140</v>
      </c>
      <c r="C44" s="30" t="s">
        <v>141</v>
      </c>
      <c r="D44" s="30" t="s">
        <v>83</v>
      </c>
      <c r="E44" s="31">
        <v>1700</v>
      </c>
      <c r="F44" s="32">
        <v>8319.4004999999997</v>
      </c>
      <c r="G44" s="33">
        <v>4.7966620000000001E-2</v>
      </c>
      <c r="H44" s="21">
        <v>7.4751000000000003</v>
      </c>
    </row>
    <row r="45" spans="1:8" x14ac:dyDescent="0.2">
      <c r="A45" s="29">
        <v>3</v>
      </c>
      <c r="B45" s="30" t="s">
        <v>142</v>
      </c>
      <c r="C45" s="30" t="s">
        <v>143</v>
      </c>
      <c r="D45" s="30" t="s">
        <v>83</v>
      </c>
      <c r="E45" s="31">
        <v>1500</v>
      </c>
      <c r="F45" s="32">
        <v>7340.4375</v>
      </c>
      <c r="G45" s="33">
        <v>4.2322279999999997E-2</v>
      </c>
      <c r="H45" s="21">
        <v>7.4850000000000003</v>
      </c>
    </row>
    <row r="46" spans="1:8" x14ac:dyDescent="0.2">
      <c r="A46" s="29">
        <v>4</v>
      </c>
      <c r="B46" s="30" t="s">
        <v>144</v>
      </c>
      <c r="C46" s="30" t="s">
        <v>145</v>
      </c>
      <c r="D46" s="30" t="s">
        <v>83</v>
      </c>
      <c r="E46" s="31">
        <v>1500</v>
      </c>
      <c r="F46" s="32">
        <v>7126.0424999999996</v>
      </c>
      <c r="G46" s="33">
        <v>4.1086150000000002E-2</v>
      </c>
      <c r="H46" s="21">
        <v>7.915</v>
      </c>
    </row>
    <row r="47" spans="1:8" ht="25.5" x14ac:dyDescent="0.2">
      <c r="A47" s="29">
        <v>5</v>
      </c>
      <c r="B47" s="30" t="s">
        <v>146</v>
      </c>
      <c r="C47" s="30" t="s">
        <v>147</v>
      </c>
      <c r="D47" s="30" t="s">
        <v>83</v>
      </c>
      <c r="E47" s="31">
        <v>1400</v>
      </c>
      <c r="F47" s="32">
        <v>6589.0439999999999</v>
      </c>
      <c r="G47" s="33">
        <v>3.7990019999999999E-2</v>
      </c>
      <c r="H47" s="21">
        <v>7.85</v>
      </c>
    </row>
    <row r="48" spans="1:8" x14ac:dyDescent="0.2">
      <c r="A48" s="29">
        <v>6</v>
      </c>
      <c r="B48" s="30" t="s">
        <v>148</v>
      </c>
      <c r="C48" s="30" t="s">
        <v>149</v>
      </c>
      <c r="D48" s="30" t="s">
        <v>83</v>
      </c>
      <c r="E48" s="31">
        <v>1300</v>
      </c>
      <c r="F48" s="32">
        <v>6229.4245000000001</v>
      </c>
      <c r="G48" s="33">
        <v>3.5916579999999997E-2</v>
      </c>
      <c r="H48" s="21">
        <v>8.0888000000000009</v>
      </c>
    </row>
    <row r="49" spans="1:8" x14ac:dyDescent="0.2">
      <c r="A49" s="29">
        <v>7</v>
      </c>
      <c r="B49" s="30" t="s">
        <v>150</v>
      </c>
      <c r="C49" s="30" t="s">
        <v>151</v>
      </c>
      <c r="D49" s="30" t="s">
        <v>83</v>
      </c>
      <c r="E49" s="31">
        <v>1000</v>
      </c>
      <c r="F49" s="32">
        <v>4749.2700000000004</v>
      </c>
      <c r="G49" s="33">
        <v>2.7382549999999999E-2</v>
      </c>
      <c r="H49" s="21">
        <v>7.77</v>
      </c>
    </row>
    <row r="50" spans="1:8" x14ac:dyDescent="0.2">
      <c r="A50" s="29">
        <v>8</v>
      </c>
      <c r="B50" s="30" t="s">
        <v>152</v>
      </c>
      <c r="C50" s="30" t="s">
        <v>153</v>
      </c>
      <c r="D50" s="30" t="s">
        <v>83</v>
      </c>
      <c r="E50" s="31">
        <v>1000</v>
      </c>
      <c r="F50" s="32">
        <v>4745.08</v>
      </c>
      <c r="G50" s="33">
        <v>2.735839E-2</v>
      </c>
      <c r="H50" s="21">
        <v>7.875</v>
      </c>
    </row>
    <row r="51" spans="1:8" x14ac:dyDescent="0.2">
      <c r="A51" s="29">
        <v>9</v>
      </c>
      <c r="B51" s="30" t="s">
        <v>154</v>
      </c>
      <c r="C51" s="30" t="s">
        <v>155</v>
      </c>
      <c r="D51" s="30" t="s">
        <v>83</v>
      </c>
      <c r="E51" s="31">
        <v>1000</v>
      </c>
      <c r="F51" s="32">
        <v>4739.63</v>
      </c>
      <c r="G51" s="33">
        <v>2.7326969999999999E-2</v>
      </c>
      <c r="H51" s="21">
        <v>8.0851000000000006</v>
      </c>
    </row>
    <row r="52" spans="1:8" ht="25.5" x14ac:dyDescent="0.2">
      <c r="A52" s="29">
        <v>10</v>
      </c>
      <c r="B52" s="30" t="s">
        <v>156</v>
      </c>
      <c r="C52" s="30" t="s">
        <v>157</v>
      </c>
      <c r="D52" s="30" t="s">
        <v>83</v>
      </c>
      <c r="E52" s="31">
        <v>1000</v>
      </c>
      <c r="F52" s="32">
        <v>4730.0749999999998</v>
      </c>
      <c r="G52" s="33">
        <v>2.7271879999999998E-2</v>
      </c>
      <c r="H52" s="21">
        <v>7.95</v>
      </c>
    </row>
    <row r="53" spans="1:8" x14ac:dyDescent="0.2">
      <c r="A53" s="29">
        <v>11</v>
      </c>
      <c r="B53" s="30" t="s">
        <v>158</v>
      </c>
      <c r="C53" s="30" t="s">
        <v>159</v>
      </c>
      <c r="D53" s="30" t="s">
        <v>83</v>
      </c>
      <c r="E53" s="31">
        <v>1000</v>
      </c>
      <c r="F53" s="32">
        <v>4721.2449999999999</v>
      </c>
      <c r="G53" s="33">
        <v>2.7220970000000001E-2</v>
      </c>
      <c r="H53" s="21">
        <v>7.78</v>
      </c>
    </row>
    <row r="54" spans="1:8" x14ac:dyDescent="0.2">
      <c r="A54" s="29">
        <v>12</v>
      </c>
      <c r="B54" s="30" t="s">
        <v>160</v>
      </c>
      <c r="C54" s="30" t="s">
        <v>161</v>
      </c>
      <c r="D54" s="30" t="s">
        <v>83</v>
      </c>
      <c r="E54" s="31">
        <v>1000</v>
      </c>
      <c r="F54" s="32">
        <v>4714.1949999999997</v>
      </c>
      <c r="G54" s="33">
        <v>2.7180320000000001E-2</v>
      </c>
      <c r="H54" s="21">
        <v>7.875</v>
      </c>
    </row>
    <row r="55" spans="1:8" ht="25.5" x14ac:dyDescent="0.2">
      <c r="A55" s="29">
        <v>13</v>
      </c>
      <c r="B55" s="30" t="s">
        <v>162</v>
      </c>
      <c r="C55" s="30" t="s">
        <v>163</v>
      </c>
      <c r="D55" s="30" t="s">
        <v>83</v>
      </c>
      <c r="E55" s="31">
        <v>800</v>
      </c>
      <c r="F55" s="32">
        <v>3845.3919999999998</v>
      </c>
      <c r="G55" s="33">
        <v>2.2171119999999999E-2</v>
      </c>
      <c r="H55" s="21">
        <v>7.89</v>
      </c>
    </row>
    <row r="56" spans="1:8" ht="25.5" x14ac:dyDescent="0.2">
      <c r="A56" s="29">
        <v>14</v>
      </c>
      <c r="B56" s="30" t="s">
        <v>164</v>
      </c>
      <c r="C56" s="30" t="s">
        <v>165</v>
      </c>
      <c r="D56" s="30" t="s">
        <v>83</v>
      </c>
      <c r="E56" s="31">
        <v>800</v>
      </c>
      <c r="F56" s="32">
        <v>3800.5079999999998</v>
      </c>
      <c r="G56" s="33">
        <v>2.1912339999999999E-2</v>
      </c>
      <c r="H56" s="21">
        <v>7.95</v>
      </c>
    </row>
    <row r="57" spans="1:8" x14ac:dyDescent="0.2">
      <c r="A57" s="29">
        <v>15</v>
      </c>
      <c r="B57" s="30" t="s">
        <v>166</v>
      </c>
      <c r="C57" s="30" t="s">
        <v>167</v>
      </c>
      <c r="D57" s="30" t="s">
        <v>168</v>
      </c>
      <c r="E57" s="31">
        <v>800</v>
      </c>
      <c r="F57" s="32">
        <v>3791.768</v>
      </c>
      <c r="G57" s="33">
        <v>2.1861950000000002E-2</v>
      </c>
      <c r="H57" s="21">
        <v>7.8299000000000003</v>
      </c>
    </row>
    <row r="58" spans="1:8" ht="25.5" x14ac:dyDescent="0.2">
      <c r="A58" s="29">
        <v>16</v>
      </c>
      <c r="B58" s="30" t="s">
        <v>169</v>
      </c>
      <c r="C58" s="30" t="s">
        <v>170</v>
      </c>
      <c r="D58" s="30" t="s">
        <v>83</v>
      </c>
      <c r="E58" s="31">
        <v>800</v>
      </c>
      <c r="F58" s="32">
        <v>3765.9279999999999</v>
      </c>
      <c r="G58" s="33">
        <v>2.171296E-2</v>
      </c>
      <c r="H58" s="21">
        <v>7.85</v>
      </c>
    </row>
    <row r="59" spans="1:8" x14ac:dyDescent="0.2">
      <c r="A59" s="29">
        <v>17</v>
      </c>
      <c r="B59" s="30" t="s">
        <v>171</v>
      </c>
      <c r="C59" s="30" t="s">
        <v>172</v>
      </c>
      <c r="D59" s="30" t="s">
        <v>83</v>
      </c>
      <c r="E59" s="31">
        <v>700</v>
      </c>
      <c r="F59" s="32">
        <v>3323.2325000000001</v>
      </c>
      <c r="G59" s="33">
        <v>1.916054E-2</v>
      </c>
      <c r="H59" s="21">
        <v>7.7971000000000004</v>
      </c>
    </row>
    <row r="60" spans="1:8" x14ac:dyDescent="0.2">
      <c r="A60" s="29">
        <v>18</v>
      </c>
      <c r="B60" s="30" t="s">
        <v>173</v>
      </c>
      <c r="C60" s="30" t="s">
        <v>174</v>
      </c>
      <c r="D60" s="30" t="s">
        <v>83</v>
      </c>
      <c r="E60" s="31">
        <v>500</v>
      </c>
      <c r="F60" s="32">
        <v>2408.9499999999998</v>
      </c>
      <c r="G60" s="33">
        <v>1.388912E-2</v>
      </c>
      <c r="H60" s="21">
        <v>7.7072000000000003</v>
      </c>
    </row>
    <row r="61" spans="1:8" x14ac:dyDescent="0.2">
      <c r="A61" s="29">
        <v>19</v>
      </c>
      <c r="B61" s="30" t="s">
        <v>175</v>
      </c>
      <c r="C61" s="30" t="s">
        <v>176</v>
      </c>
      <c r="D61" s="30" t="s">
        <v>83</v>
      </c>
      <c r="E61" s="31">
        <v>500</v>
      </c>
      <c r="F61" s="32">
        <v>2405.1624999999999</v>
      </c>
      <c r="G61" s="33">
        <v>1.3867290000000001E-2</v>
      </c>
      <c r="H61" s="21">
        <v>8.1312999999999995</v>
      </c>
    </row>
    <row r="62" spans="1:8" ht="25.5" x14ac:dyDescent="0.2">
      <c r="A62" s="29">
        <v>20</v>
      </c>
      <c r="B62" s="30" t="s">
        <v>177</v>
      </c>
      <c r="C62" s="30" t="s">
        <v>178</v>
      </c>
      <c r="D62" s="30" t="s">
        <v>83</v>
      </c>
      <c r="E62" s="31">
        <v>500</v>
      </c>
      <c r="F62" s="32">
        <v>2397.39</v>
      </c>
      <c r="G62" s="33">
        <v>1.382247E-2</v>
      </c>
      <c r="H62" s="21">
        <v>7.89</v>
      </c>
    </row>
    <row r="63" spans="1:8" ht="25.5" x14ac:dyDescent="0.2">
      <c r="A63" s="29">
        <v>21</v>
      </c>
      <c r="B63" s="30" t="s">
        <v>179</v>
      </c>
      <c r="C63" s="30" t="s">
        <v>180</v>
      </c>
      <c r="D63" s="30" t="s">
        <v>83</v>
      </c>
      <c r="E63" s="31">
        <v>500</v>
      </c>
      <c r="F63" s="32">
        <v>2359.44</v>
      </c>
      <c r="G63" s="33">
        <v>1.360367E-2</v>
      </c>
      <c r="H63" s="21">
        <v>7.85</v>
      </c>
    </row>
    <row r="64" spans="1:8" x14ac:dyDescent="0.2">
      <c r="A64" s="29">
        <v>22</v>
      </c>
      <c r="B64" s="30" t="s">
        <v>181</v>
      </c>
      <c r="C64" s="30" t="s">
        <v>182</v>
      </c>
      <c r="D64" s="30" t="s">
        <v>83</v>
      </c>
      <c r="E64" s="31">
        <v>500</v>
      </c>
      <c r="F64" s="32">
        <v>2357.0174999999999</v>
      </c>
      <c r="G64" s="33">
        <v>1.35897E-2</v>
      </c>
      <c r="H64" s="21">
        <v>7.7965</v>
      </c>
    </row>
    <row r="65" spans="1:8" x14ac:dyDescent="0.2">
      <c r="A65" s="22"/>
      <c r="B65" s="22"/>
      <c r="C65" s="23" t="s">
        <v>11</v>
      </c>
      <c r="D65" s="22"/>
      <c r="E65" s="22" t="s">
        <v>12</v>
      </c>
      <c r="F65" s="28">
        <v>103898.9225</v>
      </c>
      <c r="G65" s="25">
        <v>0.59904314999999997</v>
      </c>
      <c r="H65" s="21" t="s">
        <v>12</v>
      </c>
    </row>
    <row r="66" spans="1:8" x14ac:dyDescent="0.2">
      <c r="A66" s="22"/>
      <c r="B66" s="22"/>
      <c r="C66" s="26"/>
      <c r="D66" s="22"/>
      <c r="E66" s="22"/>
      <c r="F66" s="27"/>
      <c r="G66" s="27"/>
      <c r="H66" s="21" t="s">
        <v>12</v>
      </c>
    </row>
    <row r="67" spans="1:8" x14ac:dyDescent="0.2">
      <c r="A67" s="22"/>
      <c r="B67" s="22"/>
      <c r="C67" s="23" t="s">
        <v>89</v>
      </c>
      <c r="D67" s="22"/>
      <c r="E67" s="22"/>
      <c r="F67" s="27"/>
      <c r="G67" s="27"/>
      <c r="H67" s="21" t="s">
        <v>12</v>
      </c>
    </row>
    <row r="68" spans="1:8" x14ac:dyDescent="0.2">
      <c r="A68" s="29">
        <v>1</v>
      </c>
      <c r="B68" s="30" t="s">
        <v>183</v>
      </c>
      <c r="C68" s="30" t="s">
        <v>184</v>
      </c>
      <c r="D68" s="30" t="s">
        <v>83</v>
      </c>
      <c r="E68" s="31">
        <v>1100</v>
      </c>
      <c r="F68" s="32">
        <v>5167.6790000000001</v>
      </c>
      <c r="G68" s="33">
        <v>2.9794950000000001E-2</v>
      </c>
      <c r="H68" s="21">
        <v>8.2650000000000006</v>
      </c>
    </row>
    <row r="69" spans="1:8" x14ac:dyDescent="0.2">
      <c r="A69" s="29">
        <v>2</v>
      </c>
      <c r="B69" s="30" t="s">
        <v>185</v>
      </c>
      <c r="C69" s="30" t="s">
        <v>186</v>
      </c>
      <c r="D69" s="30" t="s">
        <v>83</v>
      </c>
      <c r="E69" s="31">
        <v>1000</v>
      </c>
      <c r="F69" s="32">
        <v>4890.7299999999996</v>
      </c>
      <c r="G69" s="33">
        <v>2.819816E-2</v>
      </c>
      <c r="H69" s="21">
        <v>7.9950000000000001</v>
      </c>
    </row>
    <row r="70" spans="1:8" x14ac:dyDescent="0.2">
      <c r="A70" s="29">
        <v>3</v>
      </c>
      <c r="B70" s="30" t="s">
        <v>187</v>
      </c>
      <c r="C70" s="30" t="s">
        <v>188</v>
      </c>
      <c r="D70" s="30" t="s">
        <v>83</v>
      </c>
      <c r="E70" s="31">
        <v>1000</v>
      </c>
      <c r="F70" s="32">
        <v>4706.51</v>
      </c>
      <c r="G70" s="33">
        <v>2.7136009999999999E-2</v>
      </c>
      <c r="H70" s="21">
        <v>8.43</v>
      </c>
    </row>
    <row r="71" spans="1:8" ht="25.5" x14ac:dyDescent="0.2">
      <c r="A71" s="29">
        <v>4</v>
      </c>
      <c r="B71" s="30" t="s">
        <v>189</v>
      </c>
      <c r="C71" s="30" t="s">
        <v>190</v>
      </c>
      <c r="D71" s="30" t="s">
        <v>83</v>
      </c>
      <c r="E71" s="31">
        <v>1000</v>
      </c>
      <c r="F71" s="32">
        <v>4688.9750000000004</v>
      </c>
      <c r="G71" s="33">
        <v>2.7034909999999999E-2</v>
      </c>
      <c r="H71" s="21">
        <v>8.5250000000000004</v>
      </c>
    </row>
    <row r="72" spans="1:8" x14ac:dyDescent="0.2">
      <c r="A72" s="29">
        <v>5</v>
      </c>
      <c r="B72" s="30" t="s">
        <v>191</v>
      </c>
      <c r="C72" s="30" t="s">
        <v>192</v>
      </c>
      <c r="D72" s="30" t="s">
        <v>83</v>
      </c>
      <c r="E72" s="31">
        <v>1000</v>
      </c>
      <c r="F72" s="32">
        <v>4686.5950000000003</v>
      </c>
      <c r="G72" s="33">
        <v>2.702119E-2</v>
      </c>
      <c r="H72" s="21">
        <v>8.625</v>
      </c>
    </row>
    <row r="73" spans="1:8" x14ac:dyDescent="0.2">
      <c r="A73" s="29">
        <v>6</v>
      </c>
      <c r="B73" s="30" t="s">
        <v>193</v>
      </c>
      <c r="C73" s="30" t="s">
        <v>194</v>
      </c>
      <c r="D73" s="30" t="s">
        <v>83</v>
      </c>
      <c r="E73" s="31">
        <v>800</v>
      </c>
      <c r="F73" s="32">
        <v>3760.8879999999999</v>
      </c>
      <c r="G73" s="33">
        <v>2.1683899999999999E-2</v>
      </c>
      <c r="H73" s="21">
        <v>8.5950000000000006</v>
      </c>
    </row>
    <row r="74" spans="1:8" x14ac:dyDescent="0.2">
      <c r="A74" s="29">
        <v>7</v>
      </c>
      <c r="B74" s="30" t="s">
        <v>195</v>
      </c>
      <c r="C74" s="30" t="s">
        <v>196</v>
      </c>
      <c r="D74" s="30" t="s">
        <v>83</v>
      </c>
      <c r="E74" s="31">
        <v>800</v>
      </c>
      <c r="F74" s="32">
        <v>3759.3119999999999</v>
      </c>
      <c r="G74" s="33">
        <v>2.1674820000000001E-2</v>
      </c>
      <c r="H74" s="21">
        <v>8.56</v>
      </c>
    </row>
    <row r="75" spans="1:8" x14ac:dyDescent="0.2">
      <c r="A75" s="29">
        <v>8</v>
      </c>
      <c r="B75" s="30" t="s">
        <v>197</v>
      </c>
      <c r="C75" s="30" t="s">
        <v>198</v>
      </c>
      <c r="D75" s="30" t="s">
        <v>83</v>
      </c>
      <c r="E75" s="31">
        <v>800</v>
      </c>
      <c r="F75" s="32">
        <v>3750.0839999999998</v>
      </c>
      <c r="G75" s="33">
        <v>2.1621609999999999E-2</v>
      </c>
      <c r="H75" s="21">
        <v>8.5650999999999993</v>
      </c>
    </row>
    <row r="76" spans="1:8" ht="25.5" x14ac:dyDescent="0.2">
      <c r="A76" s="29">
        <v>9</v>
      </c>
      <c r="B76" s="30" t="s">
        <v>199</v>
      </c>
      <c r="C76" s="30" t="s">
        <v>200</v>
      </c>
      <c r="D76" s="30" t="s">
        <v>83</v>
      </c>
      <c r="E76" s="31">
        <v>500</v>
      </c>
      <c r="F76" s="32">
        <v>2363.9825000000001</v>
      </c>
      <c r="G76" s="33">
        <v>1.3629860000000001E-2</v>
      </c>
      <c r="H76" s="21">
        <v>8.9749999999999996</v>
      </c>
    </row>
    <row r="77" spans="1:8" x14ac:dyDescent="0.2">
      <c r="A77" s="29">
        <v>10</v>
      </c>
      <c r="B77" s="30" t="s">
        <v>201</v>
      </c>
      <c r="C77" s="30" t="s">
        <v>202</v>
      </c>
      <c r="D77" s="30" t="s">
        <v>83</v>
      </c>
      <c r="E77" s="31">
        <v>500</v>
      </c>
      <c r="F77" s="32">
        <v>2361.4524999999999</v>
      </c>
      <c r="G77" s="33">
        <v>1.361527E-2</v>
      </c>
      <c r="H77" s="21">
        <v>8.67</v>
      </c>
    </row>
    <row r="78" spans="1:8" ht="25.5" x14ac:dyDescent="0.2">
      <c r="A78" s="29">
        <v>11</v>
      </c>
      <c r="B78" s="30" t="s">
        <v>203</v>
      </c>
      <c r="C78" s="30" t="s">
        <v>204</v>
      </c>
      <c r="D78" s="30" t="s">
        <v>83</v>
      </c>
      <c r="E78" s="31">
        <v>500</v>
      </c>
      <c r="F78" s="32">
        <v>2359.0075000000002</v>
      </c>
      <c r="G78" s="33">
        <v>1.3601169999999999E-2</v>
      </c>
      <c r="H78" s="21">
        <v>8.5549999999999997</v>
      </c>
    </row>
    <row r="79" spans="1:8" x14ac:dyDescent="0.2">
      <c r="A79" s="29">
        <v>12</v>
      </c>
      <c r="B79" s="30" t="s">
        <v>205</v>
      </c>
      <c r="C79" s="30" t="s">
        <v>206</v>
      </c>
      <c r="D79" s="30" t="s">
        <v>83</v>
      </c>
      <c r="E79" s="31">
        <v>500</v>
      </c>
      <c r="F79" s="32">
        <v>2352.0275000000001</v>
      </c>
      <c r="G79" s="33">
        <v>1.3560930000000001E-2</v>
      </c>
      <c r="H79" s="21">
        <v>8.2899999999999991</v>
      </c>
    </row>
    <row r="80" spans="1:8" x14ac:dyDescent="0.2">
      <c r="A80" s="29">
        <v>13</v>
      </c>
      <c r="B80" s="30" t="s">
        <v>207</v>
      </c>
      <c r="C80" s="30" t="s">
        <v>208</v>
      </c>
      <c r="D80" s="30" t="s">
        <v>83</v>
      </c>
      <c r="E80" s="31">
        <v>100</v>
      </c>
      <c r="F80" s="32">
        <v>474.0795</v>
      </c>
      <c r="G80" s="33">
        <v>2.7333700000000002E-3</v>
      </c>
      <c r="H80" s="21">
        <v>8.5649999999999995</v>
      </c>
    </row>
    <row r="81" spans="1:8" x14ac:dyDescent="0.2">
      <c r="A81" s="22"/>
      <c r="B81" s="22"/>
      <c r="C81" s="23" t="s">
        <v>11</v>
      </c>
      <c r="D81" s="22"/>
      <c r="E81" s="22" t="s">
        <v>12</v>
      </c>
      <c r="F81" s="28">
        <v>45321.322500000002</v>
      </c>
      <c r="G81" s="25">
        <v>0.26130615000000001</v>
      </c>
      <c r="H81" s="21" t="s">
        <v>12</v>
      </c>
    </row>
    <row r="82" spans="1:8" x14ac:dyDescent="0.2">
      <c r="A82" s="22"/>
      <c r="B82" s="22"/>
      <c r="C82" s="26"/>
      <c r="D82" s="22"/>
      <c r="E82" s="22"/>
      <c r="F82" s="27"/>
      <c r="G82" s="27"/>
      <c r="H82" s="21" t="s">
        <v>12</v>
      </c>
    </row>
    <row r="83" spans="1:8" x14ac:dyDescent="0.2">
      <c r="A83" s="22"/>
      <c r="B83" s="22"/>
      <c r="C83" s="23" t="s">
        <v>90</v>
      </c>
      <c r="D83" s="22"/>
      <c r="E83" s="22"/>
      <c r="F83" s="27"/>
      <c r="G83" s="27"/>
      <c r="H83" s="21" t="s">
        <v>12</v>
      </c>
    </row>
    <row r="84" spans="1:8" x14ac:dyDescent="0.2">
      <c r="A84" s="29">
        <v>1</v>
      </c>
      <c r="B84" s="30" t="s">
        <v>209</v>
      </c>
      <c r="C84" s="30" t="s">
        <v>210</v>
      </c>
      <c r="D84" s="30" t="s">
        <v>74</v>
      </c>
      <c r="E84" s="31">
        <v>9000000</v>
      </c>
      <c r="F84" s="32">
        <v>8986.9500000000007</v>
      </c>
      <c r="G84" s="33">
        <v>5.1815460000000001E-2</v>
      </c>
      <c r="H84" s="21">
        <v>5.3</v>
      </c>
    </row>
    <row r="85" spans="1:8" x14ac:dyDescent="0.2">
      <c r="A85" s="29">
        <v>2</v>
      </c>
      <c r="B85" s="30" t="s">
        <v>211</v>
      </c>
      <c r="C85" s="30" t="s">
        <v>212</v>
      </c>
      <c r="D85" s="30" t="s">
        <v>74</v>
      </c>
      <c r="E85" s="31">
        <v>4000000</v>
      </c>
      <c r="F85" s="32">
        <v>3947.652</v>
      </c>
      <c r="G85" s="33">
        <v>2.2760720000000002E-2</v>
      </c>
      <c r="H85" s="21">
        <v>5.5</v>
      </c>
    </row>
    <row r="86" spans="1:8" x14ac:dyDescent="0.2">
      <c r="A86" s="22"/>
      <c r="B86" s="22"/>
      <c r="C86" s="23" t="s">
        <v>11</v>
      </c>
      <c r="D86" s="22"/>
      <c r="E86" s="22" t="s">
        <v>12</v>
      </c>
      <c r="F86" s="28">
        <v>12934.602000000001</v>
      </c>
      <c r="G86" s="25">
        <v>7.4576180000000006E-2</v>
      </c>
      <c r="H86" s="21" t="s">
        <v>12</v>
      </c>
    </row>
    <row r="87" spans="1:8" x14ac:dyDescent="0.2">
      <c r="A87" s="22"/>
      <c r="B87" s="22"/>
      <c r="C87" s="26"/>
      <c r="D87" s="22"/>
      <c r="E87" s="22"/>
      <c r="F87" s="27"/>
      <c r="G87" s="27"/>
      <c r="H87" s="21" t="s">
        <v>12</v>
      </c>
    </row>
    <row r="88" spans="1:8" x14ac:dyDescent="0.2">
      <c r="A88" s="22"/>
      <c r="B88" s="22"/>
      <c r="C88" s="23" t="s">
        <v>91</v>
      </c>
      <c r="D88" s="22"/>
      <c r="E88" s="22"/>
      <c r="F88" s="27"/>
      <c r="G88" s="27"/>
      <c r="H88" s="21" t="s">
        <v>12</v>
      </c>
    </row>
    <row r="89" spans="1:8" x14ac:dyDescent="0.2">
      <c r="A89" s="29">
        <v>1</v>
      </c>
      <c r="B89" s="30"/>
      <c r="C89" s="30" t="s">
        <v>92</v>
      </c>
      <c r="D89" s="30"/>
      <c r="E89" s="34"/>
      <c r="F89" s="32">
        <v>11317.205105998</v>
      </c>
      <c r="G89" s="33">
        <v>6.5250859999999994E-2</v>
      </c>
      <c r="H89" s="21">
        <v>5.32</v>
      </c>
    </row>
    <row r="90" spans="1:8" x14ac:dyDescent="0.2">
      <c r="A90" s="22"/>
      <c r="B90" s="22"/>
      <c r="C90" s="23" t="s">
        <v>11</v>
      </c>
      <c r="D90" s="22"/>
      <c r="E90" s="22" t="s">
        <v>12</v>
      </c>
      <c r="F90" s="28">
        <v>11317.205105998</v>
      </c>
      <c r="G90" s="25">
        <v>6.5250859999999994E-2</v>
      </c>
      <c r="H90" s="21" t="s">
        <v>12</v>
      </c>
    </row>
    <row r="91" spans="1:8" x14ac:dyDescent="0.2">
      <c r="A91" s="22"/>
      <c r="B91" s="22"/>
      <c r="C91" s="26"/>
      <c r="D91" s="22"/>
      <c r="E91" s="22"/>
      <c r="F91" s="27"/>
      <c r="G91" s="27"/>
      <c r="H91" s="21" t="s">
        <v>12</v>
      </c>
    </row>
    <row r="92" spans="1:8" x14ac:dyDescent="0.2">
      <c r="A92" s="22"/>
      <c r="B92" s="22"/>
      <c r="C92" s="23" t="s">
        <v>93</v>
      </c>
      <c r="D92" s="22"/>
      <c r="E92" s="22"/>
      <c r="F92" s="28">
        <v>173472.05210599801</v>
      </c>
      <c r="G92" s="25">
        <v>1.0001763400000001</v>
      </c>
      <c r="H92" s="21" t="s">
        <v>12</v>
      </c>
    </row>
    <row r="93" spans="1:8" x14ac:dyDescent="0.2">
      <c r="A93" s="22"/>
      <c r="B93" s="22"/>
      <c r="C93" s="27"/>
      <c r="D93" s="22"/>
      <c r="E93" s="22"/>
      <c r="F93" s="22"/>
      <c r="G93" s="22"/>
      <c r="H93" s="21" t="s">
        <v>12</v>
      </c>
    </row>
    <row r="94" spans="1:8" x14ac:dyDescent="0.2">
      <c r="A94" s="22"/>
      <c r="B94" s="22"/>
      <c r="C94" s="23" t="s">
        <v>94</v>
      </c>
      <c r="D94" s="22"/>
      <c r="E94" s="22"/>
      <c r="F94" s="22"/>
      <c r="G94" s="22"/>
      <c r="H94" s="21" t="s">
        <v>12</v>
      </c>
    </row>
    <row r="95" spans="1:8" x14ac:dyDescent="0.2">
      <c r="A95" s="22"/>
      <c r="B95" s="22"/>
      <c r="C95" s="23" t="s">
        <v>95</v>
      </c>
      <c r="D95" s="22"/>
      <c r="E95" s="22"/>
      <c r="F95" s="22"/>
      <c r="G95" s="22"/>
      <c r="H95" s="21" t="s">
        <v>12</v>
      </c>
    </row>
    <row r="96" spans="1:8" x14ac:dyDescent="0.2">
      <c r="A96" s="22"/>
      <c r="B96" s="22"/>
      <c r="C96" s="23" t="s">
        <v>11</v>
      </c>
      <c r="D96" s="22"/>
      <c r="E96" s="22" t="s">
        <v>12</v>
      </c>
      <c r="F96" s="24" t="s">
        <v>13</v>
      </c>
      <c r="G96" s="25">
        <v>0</v>
      </c>
      <c r="H96" s="21" t="s">
        <v>12</v>
      </c>
    </row>
    <row r="97" spans="1:16" x14ac:dyDescent="0.2">
      <c r="A97" s="19"/>
      <c r="B97" s="19"/>
      <c r="C97" s="83"/>
      <c r="D97" s="19"/>
      <c r="E97" s="19"/>
      <c r="F97" s="47"/>
      <c r="G97" s="47"/>
      <c r="H97" s="21" t="s">
        <v>12</v>
      </c>
    </row>
    <row r="98" spans="1:16" x14ac:dyDescent="0.2">
      <c r="A98" s="19"/>
      <c r="B98" s="19"/>
      <c r="C98" s="20" t="s">
        <v>584</v>
      </c>
      <c r="D98" s="19"/>
      <c r="E98" s="19"/>
      <c r="F98" s="47"/>
      <c r="G98" s="47"/>
      <c r="H98" s="21" t="s">
        <v>12</v>
      </c>
      <c r="I98" s="64"/>
      <c r="J98" s="64"/>
      <c r="K98" s="64"/>
      <c r="L98" s="64"/>
      <c r="M98" s="64"/>
      <c r="N98" s="84"/>
      <c r="O98" s="84"/>
      <c r="P98" s="84"/>
    </row>
    <row r="99" spans="1:16" x14ac:dyDescent="0.2">
      <c r="A99" s="85">
        <v>1</v>
      </c>
      <c r="B99" s="53" t="s">
        <v>96</v>
      </c>
      <c r="C99" s="53" t="s">
        <v>97</v>
      </c>
      <c r="D99" s="53"/>
      <c r="E99" s="86">
        <v>4185.0569999999998</v>
      </c>
      <c r="F99" s="87">
        <v>493.371217925</v>
      </c>
      <c r="G99" s="88">
        <v>2.8446000000000001E-3</v>
      </c>
      <c r="H99" s="21"/>
    </row>
    <row r="100" spans="1:16" x14ac:dyDescent="0.2">
      <c r="A100" s="19"/>
      <c r="B100" s="19"/>
      <c r="C100" s="20" t="s">
        <v>11</v>
      </c>
      <c r="D100" s="19"/>
      <c r="E100" s="19" t="s">
        <v>12</v>
      </c>
      <c r="F100" s="89">
        <f>SUM(F99)</f>
        <v>493.371217925</v>
      </c>
      <c r="G100" s="90">
        <f>SUM(G99)</f>
        <v>2.8446000000000001E-3</v>
      </c>
      <c r="H100" s="21" t="s">
        <v>12</v>
      </c>
    </row>
    <row r="101" spans="1:16" x14ac:dyDescent="0.2">
      <c r="A101" s="22"/>
      <c r="B101" s="22"/>
      <c r="C101" s="26"/>
      <c r="D101" s="22"/>
      <c r="E101" s="22"/>
      <c r="F101" s="27"/>
      <c r="G101" s="27"/>
      <c r="H101" s="21" t="s">
        <v>12</v>
      </c>
    </row>
    <row r="102" spans="1:16" x14ac:dyDescent="0.2">
      <c r="A102" s="22"/>
      <c r="B102" s="22"/>
      <c r="C102" s="23" t="s">
        <v>98</v>
      </c>
      <c r="D102" s="22"/>
      <c r="E102" s="22"/>
      <c r="F102" s="22"/>
      <c r="G102" s="22"/>
      <c r="H102" s="21" t="s">
        <v>12</v>
      </c>
    </row>
    <row r="103" spans="1:16" x14ac:dyDescent="0.2">
      <c r="A103" s="22"/>
      <c r="B103" s="22"/>
      <c r="C103" s="23" t="s">
        <v>99</v>
      </c>
      <c r="D103" s="22"/>
      <c r="E103" s="22"/>
      <c r="F103" s="22"/>
      <c r="G103" s="22"/>
      <c r="H103" s="21" t="s">
        <v>12</v>
      </c>
    </row>
    <row r="104" spans="1:16" x14ac:dyDescent="0.2">
      <c r="A104" s="22"/>
      <c r="B104" s="22"/>
      <c r="C104" s="23" t="s">
        <v>11</v>
      </c>
      <c r="D104" s="22"/>
      <c r="E104" s="22" t="s">
        <v>12</v>
      </c>
      <c r="F104" s="24" t="s">
        <v>13</v>
      </c>
      <c r="G104" s="25">
        <v>0</v>
      </c>
      <c r="H104" s="21" t="s">
        <v>12</v>
      </c>
    </row>
    <row r="105" spans="1:16" x14ac:dyDescent="0.2">
      <c r="A105" s="22"/>
      <c r="B105" s="22"/>
      <c r="C105" s="26"/>
      <c r="D105" s="22"/>
      <c r="E105" s="22"/>
      <c r="F105" s="27"/>
      <c r="G105" s="27"/>
      <c r="H105" s="21" t="s">
        <v>12</v>
      </c>
    </row>
    <row r="106" spans="1:16" x14ac:dyDescent="0.2">
      <c r="A106" s="22"/>
      <c r="B106" s="22"/>
      <c r="C106" s="23" t="s">
        <v>100</v>
      </c>
      <c r="D106" s="22"/>
      <c r="E106" s="22"/>
      <c r="F106" s="27"/>
      <c r="G106" s="27"/>
      <c r="H106" s="21" t="s">
        <v>12</v>
      </c>
    </row>
    <row r="107" spans="1:16" x14ac:dyDescent="0.2">
      <c r="A107" s="22"/>
      <c r="B107" s="22"/>
      <c r="C107" s="23" t="s">
        <v>11</v>
      </c>
      <c r="D107" s="22"/>
      <c r="E107" s="22" t="s">
        <v>12</v>
      </c>
      <c r="F107" s="24" t="s">
        <v>13</v>
      </c>
      <c r="G107" s="25">
        <v>0</v>
      </c>
      <c r="H107" s="21" t="s">
        <v>12</v>
      </c>
    </row>
    <row r="108" spans="1:16" x14ac:dyDescent="0.2">
      <c r="A108" s="22"/>
      <c r="B108" s="22"/>
      <c r="C108" s="26"/>
      <c r="D108" s="22"/>
      <c r="E108" s="22"/>
      <c r="F108" s="27"/>
      <c r="G108" s="27"/>
      <c r="H108" s="21" t="s">
        <v>12</v>
      </c>
    </row>
    <row r="109" spans="1:16" x14ac:dyDescent="0.2">
      <c r="A109" s="34"/>
      <c r="B109" s="30"/>
      <c r="C109" s="30" t="s">
        <v>101</v>
      </c>
      <c r="D109" s="30"/>
      <c r="E109" s="34"/>
      <c r="F109" s="32">
        <v>-523.95708777000004</v>
      </c>
      <c r="G109" s="33">
        <v>-3.0209500000000001E-3</v>
      </c>
      <c r="H109" s="21" t="s">
        <v>12</v>
      </c>
    </row>
    <row r="110" spans="1:16" x14ac:dyDescent="0.2">
      <c r="A110" s="26"/>
      <c r="B110" s="26"/>
      <c r="C110" s="23" t="s">
        <v>102</v>
      </c>
      <c r="D110" s="27"/>
      <c r="E110" s="27"/>
      <c r="F110" s="28">
        <v>173441.46623615301</v>
      </c>
      <c r="G110" s="35">
        <v>0.99999998999999995</v>
      </c>
      <c r="H110" s="21" t="s">
        <v>12</v>
      </c>
    </row>
    <row r="111" spans="1:16" x14ac:dyDescent="0.2">
      <c r="A111" s="36"/>
      <c r="B111" s="36"/>
      <c r="C111" s="36"/>
      <c r="D111" s="37"/>
      <c r="E111" s="37"/>
      <c r="F111" s="37"/>
      <c r="G111" s="37"/>
    </row>
    <row r="112" spans="1:16" x14ac:dyDescent="0.2">
      <c r="A112" s="38"/>
      <c r="B112" s="39" t="s">
        <v>585</v>
      </c>
      <c r="C112" s="39"/>
      <c r="D112" s="39"/>
      <c r="E112" s="39"/>
      <c r="F112" s="39"/>
      <c r="G112" s="39"/>
      <c r="H112" s="39"/>
    </row>
    <row r="113" spans="1:9" x14ac:dyDescent="0.2">
      <c r="A113" s="38"/>
      <c r="B113" s="39" t="s">
        <v>586</v>
      </c>
      <c r="C113" s="39"/>
      <c r="D113" s="39"/>
      <c r="E113" s="39"/>
      <c r="F113" s="39"/>
      <c r="G113" s="39"/>
      <c r="H113" s="39"/>
    </row>
    <row r="114" spans="1:9" x14ac:dyDescent="0.2">
      <c r="A114" s="38"/>
      <c r="B114" s="39" t="s">
        <v>587</v>
      </c>
      <c r="C114" s="39"/>
      <c r="D114" s="39"/>
      <c r="E114" s="39"/>
      <c r="F114" s="39"/>
      <c r="G114" s="39"/>
      <c r="H114" s="39"/>
    </row>
    <row r="115" spans="1:9" x14ac:dyDescent="0.2">
      <c r="A115" s="38"/>
      <c r="B115" s="148" t="s">
        <v>605</v>
      </c>
      <c r="C115" s="39"/>
      <c r="D115" s="39"/>
      <c r="E115" s="39"/>
      <c r="F115" s="39"/>
      <c r="G115" s="39"/>
      <c r="H115" s="39"/>
      <c r="I115" s="147"/>
    </row>
    <row r="116" spans="1:9" x14ac:dyDescent="0.2">
      <c r="A116" s="38"/>
      <c r="B116" s="38"/>
      <c r="C116" s="38"/>
      <c r="D116" s="40"/>
      <c r="E116" s="40"/>
      <c r="F116" s="40"/>
      <c r="G116" s="40"/>
    </row>
    <row r="117" spans="1:9" x14ac:dyDescent="0.2">
      <c r="A117" s="38"/>
      <c r="B117" s="41" t="s">
        <v>103</v>
      </c>
      <c r="C117" s="42"/>
      <c r="D117" s="43"/>
      <c r="E117" s="44"/>
      <c r="F117" s="40"/>
      <c r="G117" s="40"/>
    </row>
    <row r="118" spans="1:9" ht="25.5" customHeight="1" x14ac:dyDescent="0.2">
      <c r="A118" s="38"/>
      <c r="B118" s="45" t="s">
        <v>104</v>
      </c>
      <c r="C118" s="46"/>
      <c r="D118" s="20" t="s">
        <v>105</v>
      </c>
      <c r="E118" s="44"/>
      <c r="F118" s="40"/>
      <c r="G118" s="40"/>
    </row>
    <row r="119" spans="1:9" x14ac:dyDescent="0.2">
      <c r="A119" s="38"/>
      <c r="B119" s="45" t="s">
        <v>106</v>
      </c>
      <c r="C119" s="46"/>
      <c r="D119" s="20" t="s">
        <v>105</v>
      </c>
      <c r="E119" s="44"/>
      <c r="F119" s="40"/>
      <c r="G119" s="40"/>
    </row>
    <row r="120" spans="1:9" x14ac:dyDescent="0.2">
      <c r="A120" s="38"/>
      <c r="B120" s="45" t="s">
        <v>107</v>
      </c>
      <c r="C120" s="46"/>
      <c r="D120" s="47" t="s">
        <v>12</v>
      </c>
      <c r="E120" s="44"/>
      <c r="F120" s="40"/>
      <c r="G120" s="40"/>
    </row>
    <row r="121" spans="1:9" x14ac:dyDescent="0.2">
      <c r="A121" s="48"/>
      <c r="B121" s="49" t="s">
        <v>12</v>
      </c>
      <c r="C121" s="49" t="s">
        <v>588</v>
      </c>
      <c r="D121" s="49" t="s">
        <v>108</v>
      </c>
      <c r="E121" s="48"/>
      <c r="F121" s="48"/>
      <c r="G121" s="48"/>
    </row>
    <row r="122" spans="1:9" x14ac:dyDescent="0.2">
      <c r="A122" s="48"/>
      <c r="B122" s="50" t="s">
        <v>109</v>
      </c>
      <c r="C122" s="51">
        <v>46142</v>
      </c>
      <c r="D122" s="51">
        <v>46173</v>
      </c>
      <c r="E122" s="48"/>
      <c r="F122" s="48"/>
      <c r="G122" s="48"/>
    </row>
    <row r="123" spans="1:9" x14ac:dyDescent="0.2">
      <c r="A123" s="52"/>
      <c r="B123" s="53" t="s">
        <v>110</v>
      </c>
      <c r="C123" s="54">
        <v>15.881500000000001</v>
      </c>
      <c r="D123" s="54">
        <v>15.918100000000001</v>
      </c>
      <c r="E123" s="52"/>
      <c r="F123" s="55"/>
      <c r="G123" s="56"/>
    </row>
    <row r="124" spans="1:9" x14ac:dyDescent="0.2">
      <c r="A124" s="52"/>
      <c r="B124" s="53" t="s">
        <v>589</v>
      </c>
      <c r="C124" s="54">
        <v>11.166399999999999</v>
      </c>
      <c r="D124" s="54">
        <v>11.1921</v>
      </c>
      <c r="E124" s="52"/>
      <c r="F124" s="55"/>
      <c r="G124" s="56"/>
    </row>
    <row r="125" spans="1:9" x14ac:dyDescent="0.2">
      <c r="A125" s="52"/>
      <c r="B125" s="53" t="s">
        <v>111</v>
      </c>
      <c r="C125" s="54">
        <v>15.7582</v>
      </c>
      <c r="D125" s="54">
        <v>15.7919</v>
      </c>
      <c r="E125" s="52"/>
      <c r="F125" s="55"/>
      <c r="G125" s="56"/>
    </row>
    <row r="126" spans="1:9" x14ac:dyDescent="0.2">
      <c r="A126" s="52"/>
      <c r="B126" s="53" t="s">
        <v>590</v>
      </c>
      <c r="C126" s="54">
        <v>11.1264</v>
      </c>
      <c r="D126" s="54">
        <v>11.1503</v>
      </c>
      <c r="E126" s="52"/>
      <c r="F126" s="55"/>
      <c r="G126" s="56"/>
    </row>
    <row r="127" spans="1:9" x14ac:dyDescent="0.2">
      <c r="A127" s="52"/>
      <c r="B127" s="52"/>
      <c r="C127" s="52"/>
      <c r="D127" s="52"/>
      <c r="E127" s="52"/>
      <c r="F127" s="52"/>
      <c r="G127" s="52"/>
    </row>
    <row r="128" spans="1:9" x14ac:dyDescent="0.2">
      <c r="A128" s="48"/>
      <c r="B128" s="45" t="s">
        <v>591</v>
      </c>
      <c r="C128" s="46"/>
      <c r="D128" s="20" t="s">
        <v>105</v>
      </c>
      <c r="E128" s="48"/>
      <c r="F128" s="48"/>
      <c r="G128" s="48"/>
    </row>
    <row r="129" spans="1:16" x14ac:dyDescent="0.2">
      <c r="A129" s="48"/>
      <c r="B129" s="58"/>
      <c r="C129" s="58"/>
      <c r="D129" s="58"/>
      <c r="E129" s="48"/>
      <c r="F129" s="48"/>
      <c r="G129" s="48"/>
    </row>
    <row r="130" spans="1:16" x14ac:dyDescent="0.2">
      <c r="A130" s="48"/>
      <c r="B130" s="45" t="s">
        <v>113</v>
      </c>
      <c r="C130" s="46"/>
      <c r="D130" s="20" t="s">
        <v>105</v>
      </c>
      <c r="E130" s="63"/>
      <c r="F130" s="48"/>
      <c r="G130" s="48"/>
      <c r="I130" s="147"/>
    </row>
    <row r="131" spans="1:16" x14ac:dyDescent="0.2">
      <c r="A131" s="48"/>
      <c r="B131" s="45" t="s">
        <v>114</v>
      </c>
      <c r="C131" s="46"/>
      <c r="D131" s="20" t="s">
        <v>105</v>
      </c>
      <c r="E131" s="63"/>
      <c r="F131" s="48"/>
      <c r="G131" s="48"/>
      <c r="I131" s="147"/>
    </row>
    <row r="132" spans="1:16" x14ac:dyDescent="0.2">
      <c r="A132" s="48"/>
      <c r="B132" s="45" t="s">
        <v>592</v>
      </c>
      <c r="C132" s="46"/>
      <c r="D132" s="20" t="s">
        <v>105</v>
      </c>
      <c r="E132" s="63"/>
      <c r="F132" s="48"/>
      <c r="G132" s="48"/>
      <c r="I132" s="147"/>
    </row>
    <row r="133" spans="1:16" x14ac:dyDescent="0.2">
      <c r="A133" s="58"/>
      <c r="B133" s="58"/>
      <c r="C133" s="58"/>
      <c r="D133" s="58"/>
      <c r="E133" s="58"/>
      <c r="F133" s="58"/>
      <c r="G133" s="58"/>
      <c r="I133" s="147"/>
    </row>
    <row r="134" spans="1:16" s="68" customFormat="1" x14ac:dyDescent="0.2">
      <c r="B134" s="65" t="s">
        <v>593</v>
      </c>
      <c r="C134" s="66"/>
      <c r="D134" s="67"/>
      <c r="I134" s="147"/>
      <c r="J134" s="64"/>
      <c r="K134" s="64"/>
      <c r="L134" s="64"/>
      <c r="M134" s="64"/>
      <c r="N134" s="69"/>
    </row>
    <row r="135" spans="1:16" s="68" customFormat="1" ht="38.25" x14ac:dyDescent="0.2">
      <c r="B135" s="214" t="s">
        <v>594</v>
      </c>
      <c r="C135" s="215"/>
      <c r="D135" s="71" t="s">
        <v>136</v>
      </c>
      <c r="I135" s="147"/>
      <c r="J135" s="64"/>
      <c r="K135" s="64"/>
      <c r="L135" s="64"/>
      <c r="M135" s="64"/>
      <c r="N135" s="69"/>
    </row>
    <row r="136" spans="1:16" s="68" customFormat="1" x14ac:dyDescent="0.2">
      <c r="B136" s="77" t="s">
        <v>595</v>
      </c>
      <c r="C136" s="79"/>
      <c r="D136" s="72"/>
      <c r="I136" s="147"/>
      <c r="J136" s="64"/>
      <c r="K136" s="64"/>
      <c r="L136" s="64"/>
      <c r="M136" s="64"/>
      <c r="N136" s="69"/>
    </row>
    <row r="137" spans="1:16" s="68" customFormat="1" x14ac:dyDescent="0.2">
      <c r="B137" s="77"/>
      <c r="C137" s="79"/>
      <c r="D137" s="73"/>
      <c r="I137" s="147"/>
      <c r="J137" s="64"/>
      <c r="K137" s="64"/>
      <c r="L137" s="64"/>
      <c r="M137" s="64"/>
      <c r="N137" s="69"/>
    </row>
    <row r="138" spans="1:16" s="68" customFormat="1" x14ac:dyDescent="0.2">
      <c r="B138" s="77" t="s">
        <v>596</v>
      </c>
      <c r="C138" s="216"/>
      <c r="D138" s="74">
        <v>7.6692942527954697</v>
      </c>
      <c r="I138" s="147"/>
      <c r="J138" s="64"/>
      <c r="K138" s="64"/>
      <c r="L138" s="64"/>
      <c r="M138" s="64"/>
      <c r="N138" s="69"/>
    </row>
    <row r="139" spans="1:16" s="68" customFormat="1" x14ac:dyDescent="0.2">
      <c r="B139" s="77"/>
      <c r="C139" s="79"/>
      <c r="D139" s="73"/>
      <c r="I139" s="147"/>
      <c r="J139" s="64"/>
      <c r="K139" s="64"/>
      <c r="L139" s="64"/>
      <c r="M139" s="64"/>
      <c r="N139" s="69"/>
    </row>
    <row r="140" spans="1:16" s="68" customFormat="1" x14ac:dyDescent="0.2">
      <c r="B140" s="77" t="s">
        <v>597</v>
      </c>
      <c r="C140" s="216"/>
      <c r="D140" s="74">
        <v>0.56496089262918858</v>
      </c>
      <c r="I140" s="147"/>
      <c r="J140" s="64"/>
      <c r="K140" s="64"/>
      <c r="L140" s="64"/>
      <c r="M140" s="64"/>
      <c r="N140" s="69"/>
    </row>
    <row r="141" spans="1:16" s="68" customFormat="1" x14ac:dyDescent="0.2">
      <c r="B141" s="77" t="s">
        <v>598</v>
      </c>
      <c r="C141" s="216"/>
      <c r="D141" s="74">
        <v>0.56496089262918858</v>
      </c>
      <c r="I141" s="147"/>
      <c r="J141" s="64"/>
      <c r="K141" s="64"/>
      <c r="L141" s="64"/>
      <c r="M141" s="64"/>
      <c r="N141" s="69"/>
    </row>
    <row r="142" spans="1:16" s="68" customFormat="1" x14ac:dyDescent="0.2">
      <c r="B142" s="77"/>
      <c r="C142" s="79"/>
      <c r="D142" s="73"/>
      <c r="I142" s="147"/>
      <c r="J142" s="64"/>
      <c r="K142" s="64"/>
      <c r="L142" s="64"/>
      <c r="M142" s="64"/>
      <c r="N142" s="69"/>
    </row>
    <row r="143" spans="1:16" s="68" customFormat="1" ht="14.25" customHeight="1" x14ac:dyDescent="0.2">
      <c r="B143" s="59" t="s">
        <v>599</v>
      </c>
      <c r="C143" s="59"/>
      <c r="D143" s="76" t="s">
        <v>726</v>
      </c>
      <c r="I143" s="147"/>
      <c r="J143" s="64"/>
      <c r="K143" s="64"/>
      <c r="L143" s="64"/>
      <c r="M143" s="64"/>
      <c r="N143" s="69"/>
    </row>
    <row r="144" spans="1:16" s="68" customFormat="1" x14ac:dyDescent="0.2">
      <c r="B144" s="77" t="s">
        <v>600</v>
      </c>
      <c r="C144" s="78"/>
      <c r="D144" s="79"/>
      <c r="I144" s="147"/>
      <c r="J144" s="64"/>
      <c r="K144" s="64"/>
      <c r="L144" s="64"/>
      <c r="M144" s="64"/>
      <c r="N144" s="69"/>
      <c r="O144" s="15"/>
      <c r="P144" s="15"/>
    </row>
    <row r="145" spans="2:9" x14ac:dyDescent="0.2">
      <c r="I145" s="147"/>
    </row>
    <row r="146" spans="2:9" x14ac:dyDescent="0.2">
      <c r="B146" s="81" t="s">
        <v>601</v>
      </c>
      <c r="I146" s="147"/>
    </row>
    <row r="147" spans="2:9" x14ac:dyDescent="0.2">
      <c r="I147" s="147"/>
    </row>
    <row r="148" spans="2:9" ht="153.75" customHeight="1" x14ac:dyDescent="0.2">
      <c r="I148" s="147"/>
    </row>
    <row r="149" spans="2:9" x14ac:dyDescent="0.2">
      <c r="I149" s="147"/>
    </row>
    <row r="150" spans="2:9" x14ac:dyDescent="0.2">
      <c r="I150" s="147"/>
    </row>
    <row r="151" spans="2:9" x14ac:dyDescent="0.2">
      <c r="B151" s="81" t="s">
        <v>602</v>
      </c>
      <c r="C151" s="82"/>
      <c r="D151" s="81"/>
      <c r="I151" s="147"/>
    </row>
    <row r="152" spans="2:9" x14ac:dyDescent="0.2">
      <c r="B152" s="81" t="s">
        <v>606</v>
      </c>
      <c r="C152" s="82"/>
      <c r="D152" s="81"/>
      <c r="I152" s="147"/>
    </row>
    <row r="153" spans="2:9" x14ac:dyDescent="0.2">
      <c r="D153" s="81"/>
      <c r="I153" s="147"/>
    </row>
    <row r="154" spans="2:9" ht="165" customHeight="1" x14ac:dyDescent="0.2">
      <c r="I154" s="147"/>
    </row>
    <row r="155" spans="2:9" x14ac:dyDescent="0.2">
      <c r="I155" s="147"/>
    </row>
    <row r="156" spans="2:9" x14ac:dyDescent="0.2">
      <c r="I156" s="147"/>
    </row>
    <row r="157" spans="2:9" x14ac:dyDescent="0.2">
      <c r="I157" s="147"/>
    </row>
  </sheetData>
  <mergeCells count="26">
    <mergeCell ref="B135:C135"/>
    <mergeCell ref="B136:C136"/>
    <mergeCell ref="B130:C130"/>
    <mergeCell ref="B131:C131"/>
    <mergeCell ref="B128:C128"/>
    <mergeCell ref="B132:C132"/>
    <mergeCell ref="B134:D134"/>
    <mergeCell ref="B114:H114"/>
    <mergeCell ref="B117:D117"/>
    <mergeCell ref="B118:C118"/>
    <mergeCell ref="B119:C119"/>
    <mergeCell ref="B120:C120"/>
    <mergeCell ref="B115:H115"/>
    <mergeCell ref="A1:H1"/>
    <mergeCell ref="A2:H2"/>
    <mergeCell ref="A3:H3"/>
    <mergeCell ref="B112:H112"/>
    <mergeCell ref="B113:H113"/>
    <mergeCell ref="B142:C142"/>
    <mergeCell ref="B143:C143"/>
    <mergeCell ref="B144:D144"/>
    <mergeCell ref="B137:C137"/>
    <mergeCell ref="B138:C138"/>
    <mergeCell ref="B139:C139"/>
    <mergeCell ref="B140:C140"/>
    <mergeCell ref="B141:C141"/>
  </mergeCells>
  <hyperlinks>
    <hyperlink ref="I1" location="Index!B2" display="Index" xr:uid="{C0675D2D-6197-4B3F-A0AA-1096D791582C}"/>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5EE13-0181-4C56-93D0-0922AB34EA01}">
  <sheetPr>
    <outlinePr summaryBelow="0" summaryRight="0"/>
  </sheetPr>
  <dimension ref="A1:T186"/>
  <sheetViews>
    <sheetView showGridLines="0" workbookViewId="0">
      <selection sqref="A1:H1"/>
    </sheetView>
  </sheetViews>
  <sheetFormatPr defaultRowHeight="12.75" x14ac:dyDescent="0.2"/>
  <cols>
    <col min="1" max="1" width="5.85546875" style="15" bestFit="1" customWidth="1"/>
    <col min="2" max="2" width="19.28515625" style="15" bestFit="1" customWidth="1"/>
    <col min="3" max="3" width="50.7109375" style="15" customWidth="1"/>
    <col min="4" max="4" width="11.42578125" style="15" bestFit="1" customWidth="1"/>
    <col min="5" max="5" width="9.42578125" style="15" bestFit="1" customWidth="1"/>
    <col min="6" max="6" width="10.140625" style="15" bestFit="1" customWidth="1"/>
    <col min="7" max="7" width="14" style="15" bestFit="1" customWidth="1"/>
    <col min="8" max="9" width="10.28515625" style="15" customWidth="1"/>
    <col min="10" max="10" width="11.28515625" style="15" customWidth="1"/>
    <col min="11" max="16384" width="9.140625" style="15"/>
  </cols>
  <sheetData>
    <row r="1" spans="1:9" ht="15" x14ac:dyDescent="0.2">
      <c r="A1" s="14" t="s">
        <v>0</v>
      </c>
      <c r="B1" s="14"/>
      <c r="C1" s="14"/>
      <c r="D1" s="14"/>
      <c r="E1" s="14"/>
      <c r="F1" s="14"/>
      <c r="G1" s="14"/>
      <c r="H1" s="14"/>
      <c r="I1" s="1" t="s">
        <v>580</v>
      </c>
    </row>
    <row r="2" spans="1:9" ht="15" x14ac:dyDescent="0.2">
      <c r="A2" s="14" t="s">
        <v>213</v>
      </c>
      <c r="B2" s="14"/>
      <c r="C2" s="14"/>
      <c r="D2" s="14"/>
      <c r="E2" s="14"/>
      <c r="F2" s="14"/>
      <c r="G2" s="14"/>
      <c r="H2" s="14"/>
    </row>
    <row r="3" spans="1:9" ht="15" x14ac:dyDescent="0.2">
      <c r="A3" s="14" t="s">
        <v>732</v>
      </c>
      <c r="B3" s="14"/>
      <c r="C3" s="14"/>
      <c r="D3" s="14"/>
      <c r="E3" s="14"/>
      <c r="F3" s="14"/>
      <c r="G3" s="14"/>
      <c r="H3" s="14"/>
    </row>
    <row r="4" spans="1:9" s="18" customFormat="1" ht="30" x14ac:dyDescent="0.2">
      <c r="A4" s="16" t="s">
        <v>2</v>
      </c>
      <c r="B4" s="16" t="s">
        <v>3</v>
      </c>
      <c r="C4" s="16" t="s">
        <v>4</v>
      </c>
      <c r="D4" s="16" t="s">
        <v>5</v>
      </c>
      <c r="E4" s="16" t="s">
        <v>6</v>
      </c>
      <c r="F4" s="16" t="s">
        <v>7</v>
      </c>
      <c r="G4" s="16" t="s">
        <v>8</v>
      </c>
      <c r="H4" s="17" t="s">
        <v>725</v>
      </c>
    </row>
    <row r="5" spans="1:9" x14ac:dyDescent="0.2">
      <c r="A5" s="19"/>
      <c r="B5" s="19"/>
      <c r="C5" s="20" t="s">
        <v>9</v>
      </c>
      <c r="D5" s="19"/>
      <c r="E5" s="19"/>
      <c r="F5" s="19"/>
      <c r="G5" s="19"/>
      <c r="H5" s="21" t="s">
        <v>12</v>
      </c>
    </row>
    <row r="6" spans="1:9" x14ac:dyDescent="0.2">
      <c r="A6" s="19"/>
      <c r="B6" s="19"/>
      <c r="C6" s="20" t="s">
        <v>10</v>
      </c>
      <c r="D6" s="19"/>
      <c r="E6" s="19"/>
      <c r="F6" s="19"/>
      <c r="G6" s="19"/>
      <c r="H6" s="21" t="s">
        <v>12</v>
      </c>
    </row>
    <row r="7" spans="1:9" x14ac:dyDescent="0.2">
      <c r="A7" s="22"/>
      <c r="B7" s="22"/>
      <c r="C7" s="23" t="s">
        <v>11</v>
      </c>
      <c r="D7" s="22"/>
      <c r="E7" s="22" t="s">
        <v>12</v>
      </c>
      <c r="F7" s="24" t="s">
        <v>13</v>
      </c>
      <c r="G7" s="25">
        <v>0</v>
      </c>
      <c r="H7" s="21" t="s">
        <v>12</v>
      </c>
    </row>
    <row r="8" spans="1:9" x14ac:dyDescent="0.2">
      <c r="A8" s="22"/>
      <c r="B8" s="22"/>
      <c r="C8" s="26"/>
      <c r="D8" s="22"/>
      <c r="E8" s="22"/>
      <c r="F8" s="27"/>
      <c r="G8" s="27"/>
      <c r="H8" s="21" t="s">
        <v>12</v>
      </c>
    </row>
    <row r="9" spans="1:9" x14ac:dyDescent="0.2">
      <c r="A9" s="22"/>
      <c r="B9" s="22"/>
      <c r="C9" s="23" t="s">
        <v>14</v>
      </c>
      <c r="D9" s="22"/>
      <c r="E9" s="22"/>
      <c r="F9" s="22"/>
      <c r="G9" s="22"/>
      <c r="H9" s="21" t="s">
        <v>12</v>
      </c>
    </row>
    <row r="10" spans="1:9" x14ac:dyDescent="0.2">
      <c r="A10" s="22"/>
      <c r="B10" s="22"/>
      <c r="C10" s="23" t="s">
        <v>11</v>
      </c>
      <c r="D10" s="22"/>
      <c r="E10" s="22" t="s">
        <v>12</v>
      </c>
      <c r="F10" s="24" t="s">
        <v>13</v>
      </c>
      <c r="G10" s="25">
        <v>0</v>
      </c>
      <c r="H10" s="21" t="s">
        <v>12</v>
      </c>
    </row>
    <row r="11" spans="1:9" x14ac:dyDescent="0.2">
      <c r="A11" s="22"/>
      <c r="B11" s="22"/>
      <c r="C11" s="26"/>
      <c r="D11" s="22"/>
      <c r="E11" s="22"/>
      <c r="F11" s="27"/>
      <c r="G11" s="27"/>
      <c r="H11" s="21" t="s">
        <v>12</v>
      </c>
    </row>
    <row r="12" spans="1:9" x14ac:dyDescent="0.2">
      <c r="A12" s="22"/>
      <c r="B12" s="22"/>
      <c r="C12" s="23" t="s">
        <v>15</v>
      </c>
      <c r="D12" s="22"/>
      <c r="E12" s="22"/>
      <c r="F12" s="22"/>
      <c r="G12" s="22"/>
      <c r="H12" s="21" t="s">
        <v>12</v>
      </c>
    </row>
    <row r="13" spans="1:9" x14ac:dyDescent="0.2">
      <c r="A13" s="22"/>
      <c r="B13" s="22"/>
      <c r="C13" s="23" t="s">
        <v>11</v>
      </c>
      <c r="D13" s="22"/>
      <c r="E13" s="22" t="s">
        <v>12</v>
      </c>
      <c r="F13" s="24" t="s">
        <v>13</v>
      </c>
      <c r="G13" s="25">
        <v>0</v>
      </c>
      <c r="H13" s="21" t="s">
        <v>12</v>
      </c>
    </row>
    <row r="14" spans="1:9" x14ac:dyDescent="0.2">
      <c r="A14" s="22"/>
      <c r="B14" s="22"/>
      <c r="C14" s="26"/>
      <c r="D14" s="22"/>
      <c r="E14" s="22"/>
      <c r="F14" s="27"/>
      <c r="G14" s="27"/>
      <c r="H14" s="21" t="s">
        <v>12</v>
      </c>
    </row>
    <row r="15" spans="1:9" x14ac:dyDescent="0.2">
      <c r="A15" s="22"/>
      <c r="B15" s="22"/>
      <c r="C15" s="23" t="s">
        <v>16</v>
      </c>
      <c r="D15" s="22"/>
      <c r="E15" s="22"/>
      <c r="F15" s="22"/>
      <c r="G15" s="22"/>
      <c r="H15" s="21" t="s">
        <v>12</v>
      </c>
    </row>
    <row r="16" spans="1:9" x14ac:dyDescent="0.2">
      <c r="A16" s="22"/>
      <c r="B16" s="22"/>
      <c r="C16" s="23" t="s">
        <v>11</v>
      </c>
      <c r="D16" s="22"/>
      <c r="E16" s="22" t="s">
        <v>12</v>
      </c>
      <c r="F16" s="24" t="s">
        <v>13</v>
      </c>
      <c r="G16" s="25">
        <v>0</v>
      </c>
      <c r="H16" s="21" t="s">
        <v>12</v>
      </c>
    </row>
    <row r="17" spans="1:8" x14ac:dyDescent="0.2">
      <c r="A17" s="22"/>
      <c r="B17" s="22"/>
      <c r="C17" s="26"/>
      <c r="D17" s="22"/>
      <c r="E17" s="22"/>
      <c r="F17" s="27"/>
      <c r="G17" s="27"/>
      <c r="H17" s="21" t="s">
        <v>12</v>
      </c>
    </row>
    <row r="18" spans="1:8" x14ac:dyDescent="0.2">
      <c r="A18" s="22"/>
      <c r="B18" s="22"/>
      <c r="C18" s="23" t="s">
        <v>17</v>
      </c>
      <c r="D18" s="22"/>
      <c r="E18" s="22"/>
      <c r="F18" s="27"/>
      <c r="G18" s="27"/>
      <c r="H18" s="21" t="s">
        <v>12</v>
      </c>
    </row>
    <row r="19" spans="1:8" x14ac:dyDescent="0.2">
      <c r="A19" s="22"/>
      <c r="B19" s="22"/>
      <c r="C19" s="23" t="s">
        <v>11</v>
      </c>
      <c r="D19" s="22"/>
      <c r="E19" s="22" t="s">
        <v>12</v>
      </c>
      <c r="F19" s="24" t="s">
        <v>13</v>
      </c>
      <c r="G19" s="25">
        <v>0</v>
      </c>
      <c r="H19" s="21" t="s">
        <v>12</v>
      </c>
    </row>
    <row r="20" spans="1:8" x14ac:dyDescent="0.2">
      <c r="A20" s="22"/>
      <c r="B20" s="22"/>
      <c r="C20" s="26"/>
      <c r="D20" s="22"/>
      <c r="E20" s="22"/>
      <c r="F20" s="27"/>
      <c r="G20" s="27"/>
      <c r="H20" s="21" t="s">
        <v>12</v>
      </c>
    </row>
    <row r="21" spans="1:8" x14ac:dyDescent="0.2">
      <c r="A21" s="22"/>
      <c r="B21" s="22"/>
      <c r="C21" s="23" t="s">
        <v>18</v>
      </c>
      <c r="D21" s="22"/>
      <c r="E21" s="22"/>
      <c r="F21" s="27"/>
      <c r="G21" s="27"/>
      <c r="H21" s="21" t="s">
        <v>12</v>
      </c>
    </row>
    <row r="22" spans="1:8" x14ac:dyDescent="0.2">
      <c r="A22" s="22"/>
      <c r="B22" s="22"/>
      <c r="C22" s="23" t="s">
        <v>11</v>
      </c>
      <c r="D22" s="22"/>
      <c r="E22" s="22" t="s">
        <v>12</v>
      </c>
      <c r="F22" s="24" t="s">
        <v>13</v>
      </c>
      <c r="G22" s="25">
        <v>0</v>
      </c>
      <c r="H22" s="21" t="s">
        <v>12</v>
      </c>
    </row>
    <row r="23" spans="1:8" x14ac:dyDescent="0.2">
      <c r="A23" s="22"/>
      <c r="B23" s="22"/>
      <c r="C23" s="26"/>
      <c r="D23" s="22"/>
      <c r="E23" s="22"/>
      <c r="F23" s="27"/>
      <c r="G23" s="27"/>
      <c r="H23" s="21" t="s">
        <v>12</v>
      </c>
    </row>
    <row r="24" spans="1:8" x14ac:dyDescent="0.2">
      <c r="A24" s="22"/>
      <c r="B24" s="22"/>
      <c r="C24" s="23" t="s">
        <v>19</v>
      </c>
      <c r="D24" s="22"/>
      <c r="E24" s="22"/>
      <c r="F24" s="28">
        <v>0</v>
      </c>
      <c r="G24" s="25">
        <v>0</v>
      </c>
      <c r="H24" s="21" t="s">
        <v>12</v>
      </c>
    </row>
    <row r="25" spans="1:8" x14ac:dyDescent="0.2">
      <c r="A25" s="22"/>
      <c r="B25" s="22"/>
      <c r="C25" s="26"/>
      <c r="D25" s="22"/>
      <c r="E25" s="22"/>
      <c r="F25" s="27"/>
      <c r="G25" s="27"/>
      <c r="H25" s="21" t="s">
        <v>12</v>
      </c>
    </row>
    <row r="26" spans="1:8" x14ac:dyDescent="0.2">
      <c r="A26" s="22"/>
      <c r="B26" s="22"/>
      <c r="C26" s="23" t="s">
        <v>20</v>
      </c>
      <c r="D26" s="22"/>
      <c r="E26" s="22"/>
      <c r="F26" s="27"/>
      <c r="G26" s="27"/>
      <c r="H26" s="21" t="s">
        <v>12</v>
      </c>
    </row>
    <row r="27" spans="1:8" x14ac:dyDescent="0.2">
      <c r="A27" s="22"/>
      <c r="B27" s="22"/>
      <c r="C27" s="23" t="s">
        <v>10</v>
      </c>
      <c r="D27" s="22"/>
      <c r="E27" s="22"/>
      <c r="F27" s="27"/>
      <c r="G27" s="27"/>
      <c r="H27" s="21" t="s">
        <v>12</v>
      </c>
    </row>
    <row r="28" spans="1:8" x14ac:dyDescent="0.2">
      <c r="A28" s="29">
        <v>1</v>
      </c>
      <c r="B28" s="30" t="s">
        <v>214</v>
      </c>
      <c r="C28" s="30" t="s">
        <v>215</v>
      </c>
      <c r="D28" s="30" t="s">
        <v>26</v>
      </c>
      <c r="E28" s="31">
        <v>250</v>
      </c>
      <c r="F28" s="32">
        <v>2484.145</v>
      </c>
      <c r="G28" s="33">
        <v>6.8333959999999999E-2</v>
      </c>
      <c r="H28" s="21">
        <v>8.0350000000000001</v>
      </c>
    </row>
    <row r="29" spans="1:8" ht="25.5" x14ac:dyDescent="0.2">
      <c r="A29" s="29">
        <v>2</v>
      </c>
      <c r="B29" s="30" t="s">
        <v>31</v>
      </c>
      <c r="C29" s="30" t="s">
        <v>32</v>
      </c>
      <c r="D29" s="30" t="s">
        <v>26</v>
      </c>
      <c r="E29" s="31">
        <v>1500</v>
      </c>
      <c r="F29" s="32">
        <v>1489.569</v>
      </c>
      <c r="G29" s="33">
        <v>4.0975119999999997E-2</v>
      </c>
      <c r="H29" s="21">
        <v>7.7945000000000002</v>
      </c>
    </row>
    <row r="30" spans="1:8" x14ac:dyDescent="0.2">
      <c r="A30" s="29">
        <v>3</v>
      </c>
      <c r="B30" s="30" t="s">
        <v>68</v>
      </c>
      <c r="C30" s="30" t="s">
        <v>69</v>
      </c>
      <c r="D30" s="30" t="s">
        <v>23</v>
      </c>
      <c r="E30" s="31">
        <v>1500</v>
      </c>
      <c r="F30" s="32">
        <v>1470.5340000000001</v>
      </c>
      <c r="G30" s="33">
        <v>4.0451510000000003E-2</v>
      </c>
      <c r="H30" s="21">
        <v>7.7850000000000001</v>
      </c>
    </row>
    <row r="31" spans="1:8" x14ac:dyDescent="0.2">
      <c r="A31" s="29">
        <v>4</v>
      </c>
      <c r="B31" s="30" t="s">
        <v>216</v>
      </c>
      <c r="C31" s="30" t="s">
        <v>217</v>
      </c>
      <c r="D31" s="30" t="s">
        <v>26</v>
      </c>
      <c r="E31" s="31">
        <v>1000</v>
      </c>
      <c r="F31" s="32">
        <v>1003.961</v>
      </c>
      <c r="G31" s="33">
        <v>2.7616999999999999E-2</v>
      </c>
      <c r="H31" s="21">
        <v>8.2799999999999994</v>
      </c>
    </row>
    <row r="32" spans="1:8" x14ac:dyDescent="0.2">
      <c r="A32" s="29">
        <v>5</v>
      </c>
      <c r="B32" s="30" t="s">
        <v>218</v>
      </c>
      <c r="C32" s="30" t="s">
        <v>219</v>
      </c>
      <c r="D32" s="30" t="s">
        <v>220</v>
      </c>
      <c r="E32" s="31">
        <v>1000</v>
      </c>
      <c r="F32" s="32">
        <v>998.755</v>
      </c>
      <c r="G32" s="33">
        <v>2.7473790000000001E-2</v>
      </c>
      <c r="H32" s="21">
        <v>8.2263000000000002</v>
      </c>
    </row>
    <row r="33" spans="1:8" ht="25.5" x14ac:dyDescent="0.2">
      <c r="A33" s="29">
        <v>6</v>
      </c>
      <c r="B33" s="30" t="s">
        <v>221</v>
      </c>
      <c r="C33" s="30" t="s">
        <v>222</v>
      </c>
      <c r="D33" s="30" t="s">
        <v>26</v>
      </c>
      <c r="E33" s="31">
        <v>1000</v>
      </c>
      <c r="F33" s="32">
        <v>998.40499999999997</v>
      </c>
      <c r="G33" s="33">
        <v>2.746417E-2</v>
      </c>
      <c r="H33" s="21">
        <v>7.6550000000000002</v>
      </c>
    </row>
    <row r="34" spans="1:8" ht="25.5" x14ac:dyDescent="0.2">
      <c r="A34" s="29">
        <v>7</v>
      </c>
      <c r="B34" s="30" t="s">
        <v>66</v>
      </c>
      <c r="C34" s="30" t="s">
        <v>67</v>
      </c>
      <c r="D34" s="30" t="s">
        <v>26</v>
      </c>
      <c r="E34" s="31">
        <v>1000</v>
      </c>
      <c r="F34" s="32">
        <v>998.37800000000004</v>
      </c>
      <c r="G34" s="33">
        <v>2.7463419999999999E-2</v>
      </c>
      <c r="H34" s="21">
        <v>7.8449999999999998</v>
      </c>
    </row>
    <row r="35" spans="1:8" x14ac:dyDescent="0.2">
      <c r="A35" s="29">
        <v>8</v>
      </c>
      <c r="B35" s="30" t="s">
        <v>223</v>
      </c>
      <c r="C35" s="30" t="s">
        <v>224</v>
      </c>
      <c r="D35" s="30" t="s">
        <v>225</v>
      </c>
      <c r="E35" s="31">
        <v>1000</v>
      </c>
      <c r="F35" s="32">
        <v>994.75</v>
      </c>
      <c r="G35" s="33">
        <v>2.7363620000000002E-2</v>
      </c>
      <c r="H35" s="21">
        <v>8.6349999999999998</v>
      </c>
    </row>
    <row r="36" spans="1:8" x14ac:dyDescent="0.2">
      <c r="A36" s="29">
        <v>9</v>
      </c>
      <c r="B36" s="30" t="s">
        <v>226</v>
      </c>
      <c r="C36" s="30" t="s">
        <v>227</v>
      </c>
      <c r="D36" s="30" t="s">
        <v>225</v>
      </c>
      <c r="E36" s="31">
        <v>900</v>
      </c>
      <c r="F36" s="32">
        <v>899.53200000000004</v>
      </c>
      <c r="G36" s="33">
        <v>2.474436E-2</v>
      </c>
      <c r="H36" s="21">
        <v>8.07</v>
      </c>
    </row>
    <row r="37" spans="1:8" x14ac:dyDescent="0.2">
      <c r="A37" s="29">
        <v>10</v>
      </c>
      <c r="B37" s="30" t="s">
        <v>228</v>
      </c>
      <c r="C37" s="30" t="s">
        <v>229</v>
      </c>
      <c r="D37" s="30" t="s">
        <v>23</v>
      </c>
      <c r="E37" s="31">
        <v>900</v>
      </c>
      <c r="F37" s="32">
        <v>898.19910000000004</v>
      </c>
      <c r="G37" s="33">
        <v>2.4707699999999999E-2</v>
      </c>
      <c r="H37" s="21">
        <v>8.1746999999999996</v>
      </c>
    </row>
    <row r="38" spans="1:8" x14ac:dyDescent="0.2">
      <c r="A38" s="29">
        <v>11</v>
      </c>
      <c r="B38" s="30" t="s">
        <v>230</v>
      </c>
      <c r="C38" s="30" t="s">
        <v>231</v>
      </c>
      <c r="D38" s="30" t="s">
        <v>232</v>
      </c>
      <c r="E38" s="31">
        <v>1000</v>
      </c>
      <c r="F38" s="32">
        <v>665.83699999999999</v>
      </c>
      <c r="G38" s="33">
        <v>1.8315870000000001E-2</v>
      </c>
      <c r="H38" s="21">
        <v>9.6199999999999992</v>
      </c>
    </row>
    <row r="39" spans="1:8" ht="25.5" x14ac:dyDescent="0.2">
      <c r="A39" s="29">
        <v>12</v>
      </c>
      <c r="B39" s="30" t="s">
        <v>130</v>
      </c>
      <c r="C39" s="30" t="s">
        <v>131</v>
      </c>
      <c r="D39" s="30" t="s">
        <v>23</v>
      </c>
      <c r="E39" s="31">
        <v>500</v>
      </c>
      <c r="F39" s="32">
        <v>498.93599999999998</v>
      </c>
      <c r="G39" s="33">
        <v>1.3724750000000001E-2</v>
      </c>
      <c r="H39" s="21">
        <v>7.9550000000000001</v>
      </c>
    </row>
    <row r="40" spans="1:8" x14ac:dyDescent="0.2">
      <c r="A40" s="29">
        <v>13</v>
      </c>
      <c r="B40" s="30" t="s">
        <v>233</v>
      </c>
      <c r="C40" s="30" t="s">
        <v>234</v>
      </c>
      <c r="D40" s="30" t="s">
        <v>23</v>
      </c>
      <c r="E40" s="31">
        <v>500</v>
      </c>
      <c r="F40" s="32">
        <v>498.125</v>
      </c>
      <c r="G40" s="33">
        <v>1.370244E-2</v>
      </c>
      <c r="H40" s="21">
        <v>7.84</v>
      </c>
    </row>
    <row r="41" spans="1:8" ht="25.5" x14ac:dyDescent="0.2">
      <c r="A41" s="29">
        <v>14</v>
      </c>
      <c r="B41" s="30" t="s">
        <v>122</v>
      </c>
      <c r="C41" s="30" t="s">
        <v>123</v>
      </c>
      <c r="D41" s="30" t="s">
        <v>23</v>
      </c>
      <c r="E41" s="31">
        <v>500</v>
      </c>
      <c r="F41" s="32">
        <v>497.47199999999998</v>
      </c>
      <c r="G41" s="33">
        <v>1.3684480000000001E-2</v>
      </c>
      <c r="H41" s="21">
        <v>7.8137999999999996</v>
      </c>
    </row>
    <row r="42" spans="1:8" x14ac:dyDescent="0.2">
      <c r="A42" s="29">
        <v>15</v>
      </c>
      <c r="B42" s="30" t="s">
        <v>51</v>
      </c>
      <c r="C42" s="30" t="s">
        <v>52</v>
      </c>
      <c r="D42" s="30" t="s">
        <v>23</v>
      </c>
      <c r="E42" s="31">
        <v>500</v>
      </c>
      <c r="F42" s="32">
        <v>497.15350000000001</v>
      </c>
      <c r="G42" s="33">
        <v>1.3675720000000001E-2</v>
      </c>
      <c r="H42" s="21">
        <v>7.6449999999999996</v>
      </c>
    </row>
    <row r="43" spans="1:8" ht="25.5" x14ac:dyDescent="0.2">
      <c r="A43" s="29">
        <v>16</v>
      </c>
      <c r="B43" s="30" t="s">
        <v>235</v>
      </c>
      <c r="C43" s="30" t="s">
        <v>236</v>
      </c>
      <c r="D43" s="30" t="s">
        <v>26</v>
      </c>
      <c r="E43" s="31">
        <v>500</v>
      </c>
      <c r="F43" s="32">
        <v>489.79300000000001</v>
      </c>
      <c r="G43" s="33">
        <v>1.3473250000000001E-2</v>
      </c>
      <c r="H43" s="21">
        <v>7.835</v>
      </c>
    </row>
    <row r="44" spans="1:8" x14ac:dyDescent="0.2">
      <c r="A44" s="29">
        <v>17</v>
      </c>
      <c r="B44" s="30" t="s">
        <v>237</v>
      </c>
      <c r="C44" s="30" t="s">
        <v>238</v>
      </c>
      <c r="D44" s="30" t="s">
        <v>225</v>
      </c>
      <c r="E44" s="31">
        <v>350</v>
      </c>
      <c r="F44" s="32">
        <v>349.80225000000002</v>
      </c>
      <c r="G44" s="33">
        <v>9.6223699999999999E-3</v>
      </c>
      <c r="H44" s="21">
        <v>8.6349999999999998</v>
      </c>
    </row>
    <row r="45" spans="1:8" x14ac:dyDescent="0.2">
      <c r="A45" s="29">
        <v>18</v>
      </c>
      <c r="B45" s="30" t="s">
        <v>239</v>
      </c>
      <c r="C45" s="30" t="s">
        <v>240</v>
      </c>
      <c r="D45" s="30" t="s">
        <v>241</v>
      </c>
      <c r="E45" s="31">
        <v>300</v>
      </c>
      <c r="F45" s="32">
        <v>299.71890000000002</v>
      </c>
      <c r="G45" s="33">
        <v>8.2446800000000008E-3</v>
      </c>
      <c r="H45" s="21">
        <v>9.0479000000000003</v>
      </c>
    </row>
    <row r="46" spans="1:8" x14ac:dyDescent="0.2">
      <c r="A46" s="22"/>
      <c r="B46" s="22"/>
      <c r="C46" s="23" t="s">
        <v>11</v>
      </c>
      <c r="D46" s="22"/>
      <c r="E46" s="22" t="s">
        <v>12</v>
      </c>
      <c r="F46" s="28">
        <v>16033.06575</v>
      </c>
      <c r="G46" s="25">
        <v>0.44103820999999999</v>
      </c>
      <c r="H46" s="21" t="s">
        <v>12</v>
      </c>
    </row>
    <row r="47" spans="1:8" x14ac:dyDescent="0.2">
      <c r="A47" s="22"/>
      <c r="B47" s="22"/>
      <c r="C47" s="26"/>
      <c r="D47" s="22"/>
      <c r="E47" s="22"/>
      <c r="F47" s="27"/>
      <c r="G47" s="27"/>
      <c r="H47" s="21" t="s">
        <v>12</v>
      </c>
    </row>
    <row r="48" spans="1:8" x14ac:dyDescent="0.2">
      <c r="A48" s="22"/>
      <c r="B48" s="22"/>
      <c r="C48" s="23" t="s">
        <v>70</v>
      </c>
      <c r="D48" s="22"/>
      <c r="E48" s="22"/>
      <c r="F48" s="22"/>
      <c r="G48" s="22"/>
      <c r="H48" s="21" t="s">
        <v>12</v>
      </c>
    </row>
    <row r="49" spans="1:8" x14ac:dyDescent="0.2">
      <c r="A49" s="22"/>
      <c r="B49" s="22"/>
      <c r="C49" s="23" t="s">
        <v>11</v>
      </c>
      <c r="D49" s="22"/>
      <c r="E49" s="22" t="s">
        <v>12</v>
      </c>
      <c r="F49" s="24" t="s">
        <v>13</v>
      </c>
      <c r="G49" s="25">
        <v>0</v>
      </c>
      <c r="H49" s="21" t="s">
        <v>12</v>
      </c>
    </row>
    <row r="50" spans="1:8" x14ac:dyDescent="0.2">
      <c r="A50" s="22"/>
      <c r="B50" s="22"/>
      <c r="C50" s="26"/>
      <c r="D50" s="22"/>
      <c r="E50" s="22"/>
      <c r="F50" s="27"/>
      <c r="G50" s="27"/>
      <c r="H50" s="21" t="s">
        <v>12</v>
      </c>
    </row>
    <row r="51" spans="1:8" x14ac:dyDescent="0.2">
      <c r="A51" s="22"/>
      <c r="B51" s="22"/>
      <c r="C51" s="23" t="s">
        <v>71</v>
      </c>
      <c r="D51" s="22"/>
      <c r="E51" s="22"/>
      <c r="F51" s="22"/>
      <c r="G51" s="22"/>
      <c r="H51" s="21" t="s">
        <v>12</v>
      </c>
    </row>
    <row r="52" spans="1:8" x14ac:dyDescent="0.2">
      <c r="A52" s="29">
        <v>1</v>
      </c>
      <c r="B52" s="30" t="s">
        <v>242</v>
      </c>
      <c r="C52" s="30" t="s">
        <v>243</v>
      </c>
      <c r="D52" s="30" t="s">
        <v>74</v>
      </c>
      <c r="E52" s="31">
        <v>500000</v>
      </c>
      <c r="F52" s="32">
        <v>496.548</v>
      </c>
      <c r="G52" s="33">
        <v>1.3659060000000001E-2</v>
      </c>
      <c r="H52" s="21">
        <v>7.4047999999999998</v>
      </c>
    </row>
    <row r="53" spans="1:8" x14ac:dyDescent="0.2">
      <c r="A53" s="22"/>
      <c r="B53" s="22"/>
      <c r="C53" s="23" t="s">
        <v>11</v>
      </c>
      <c r="D53" s="22"/>
      <c r="E53" s="22" t="s">
        <v>12</v>
      </c>
      <c r="F53" s="28">
        <v>496.548</v>
      </c>
      <c r="G53" s="25">
        <v>1.3659060000000001E-2</v>
      </c>
      <c r="H53" s="21" t="s">
        <v>12</v>
      </c>
    </row>
    <row r="54" spans="1:8" x14ac:dyDescent="0.2">
      <c r="A54" s="22"/>
      <c r="B54" s="22"/>
      <c r="C54" s="26"/>
      <c r="D54" s="22"/>
      <c r="E54" s="22"/>
      <c r="F54" s="27"/>
      <c r="G54" s="27"/>
      <c r="H54" s="21" t="s">
        <v>12</v>
      </c>
    </row>
    <row r="55" spans="1:8" x14ac:dyDescent="0.2">
      <c r="A55" s="22"/>
      <c r="B55" s="22"/>
      <c r="C55" s="23" t="s">
        <v>77</v>
      </c>
      <c r="D55" s="22"/>
      <c r="E55" s="22"/>
      <c r="F55" s="27"/>
      <c r="G55" s="27"/>
      <c r="H55" s="21" t="s">
        <v>12</v>
      </c>
    </row>
    <row r="56" spans="1:8" x14ac:dyDescent="0.2">
      <c r="A56" s="22"/>
      <c r="B56" s="22"/>
      <c r="C56" s="23" t="s">
        <v>11</v>
      </c>
      <c r="D56" s="22"/>
      <c r="E56" s="22" t="s">
        <v>12</v>
      </c>
      <c r="F56" s="24" t="s">
        <v>13</v>
      </c>
      <c r="G56" s="25">
        <v>0</v>
      </c>
      <c r="H56" s="21" t="s">
        <v>12</v>
      </c>
    </row>
    <row r="57" spans="1:8" x14ac:dyDescent="0.2">
      <c r="A57" s="22"/>
      <c r="B57" s="22"/>
      <c r="C57" s="26"/>
      <c r="D57" s="22"/>
      <c r="E57" s="22"/>
      <c r="F57" s="27"/>
      <c r="G57" s="27"/>
      <c r="H57" s="21" t="s">
        <v>12</v>
      </c>
    </row>
    <row r="58" spans="1:8" x14ac:dyDescent="0.2">
      <c r="A58" s="22"/>
      <c r="B58" s="22"/>
      <c r="C58" s="23" t="s">
        <v>78</v>
      </c>
      <c r="D58" s="22"/>
      <c r="E58" s="22"/>
      <c r="F58" s="28">
        <v>16529.61375</v>
      </c>
      <c r="G58" s="25">
        <v>0.45469726999999999</v>
      </c>
      <c r="H58" s="21" t="s">
        <v>12</v>
      </c>
    </row>
    <row r="59" spans="1:8" x14ac:dyDescent="0.2">
      <c r="A59" s="22"/>
      <c r="B59" s="22"/>
      <c r="C59" s="26"/>
      <c r="D59" s="22"/>
      <c r="E59" s="22"/>
      <c r="F59" s="27"/>
      <c r="G59" s="27"/>
      <c r="H59" s="21" t="s">
        <v>12</v>
      </c>
    </row>
    <row r="60" spans="1:8" x14ac:dyDescent="0.2">
      <c r="A60" s="22"/>
      <c r="B60" s="22"/>
      <c r="C60" s="23" t="s">
        <v>79</v>
      </c>
      <c r="D60" s="22"/>
      <c r="E60" s="22"/>
      <c r="F60" s="27"/>
      <c r="G60" s="27"/>
      <c r="H60" s="21" t="s">
        <v>12</v>
      </c>
    </row>
    <row r="61" spans="1:8" x14ac:dyDescent="0.2">
      <c r="A61" s="22"/>
      <c r="B61" s="22"/>
      <c r="C61" s="23" t="s">
        <v>80</v>
      </c>
      <c r="D61" s="22"/>
      <c r="E61" s="22"/>
      <c r="F61" s="27"/>
      <c r="G61" s="27"/>
      <c r="H61" s="21" t="s">
        <v>12</v>
      </c>
    </row>
    <row r="62" spans="1:8" x14ac:dyDescent="0.2">
      <c r="A62" s="29">
        <v>1</v>
      </c>
      <c r="B62" s="30" t="s">
        <v>81</v>
      </c>
      <c r="C62" s="30" t="s">
        <v>82</v>
      </c>
      <c r="D62" s="30" t="s">
        <v>83</v>
      </c>
      <c r="E62" s="31">
        <v>500</v>
      </c>
      <c r="F62" s="32">
        <v>2447.9425000000001</v>
      </c>
      <c r="G62" s="33">
        <v>6.7338099999999998E-2</v>
      </c>
      <c r="H62" s="21">
        <v>7.6098999999999997</v>
      </c>
    </row>
    <row r="63" spans="1:8" x14ac:dyDescent="0.2">
      <c r="A63" s="29">
        <v>2</v>
      </c>
      <c r="B63" s="30" t="s">
        <v>244</v>
      </c>
      <c r="C63" s="30" t="s">
        <v>245</v>
      </c>
      <c r="D63" s="30" t="s">
        <v>83</v>
      </c>
      <c r="E63" s="31">
        <v>500</v>
      </c>
      <c r="F63" s="32">
        <v>2363.5275000000001</v>
      </c>
      <c r="G63" s="33">
        <v>6.5016009999999999E-2</v>
      </c>
      <c r="H63" s="21">
        <v>7.72</v>
      </c>
    </row>
    <row r="64" spans="1:8" x14ac:dyDescent="0.2">
      <c r="A64" s="29">
        <v>3</v>
      </c>
      <c r="B64" s="30" t="s">
        <v>148</v>
      </c>
      <c r="C64" s="30" t="s">
        <v>149</v>
      </c>
      <c r="D64" s="30" t="s">
        <v>83</v>
      </c>
      <c r="E64" s="31">
        <v>200</v>
      </c>
      <c r="F64" s="32">
        <v>958.37300000000005</v>
      </c>
      <c r="G64" s="33">
        <v>2.6362960000000001E-2</v>
      </c>
      <c r="H64" s="21">
        <v>8.0888000000000009</v>
      </c>
    </row>
    <row r="65" spans="1:8" x14ac:dyDescent="0.2">
      <c r="A65" s="29">
        <v>4</v>
      </c>
      <c r="B65" s="30" t="s">
        <v>164</v>
      </c>
      <c r="C65" s="30" t="s">
        <v>165</v>
      </c>
      <c r="D65" s="30" t="s">
        <v>83</v>
      </c>
      <c r="E65" s="31">
        <v>200</v>
      </c>
      <c r="F65" s="32">
        <v>950.12699999999995</v>
      </c>
      <c r="G65" s="33">
        <v>2.613613E-2</v>
      </c>
      <c r="H65" s="21">
        <v>7.95</v>
      </c>
    </row>
    <row r="66" spans="1:8" x14ac:dyDescent="0.2">
      <c r="A66" s="29">
        <v>5</v>
      </c>
      <c r="B66" s="30" t="s">
        <v>142</v>
      </c>
      <c r="C66" s="30" t="s">
        <v>143</v>
      </c>
      <c r="D66" s="30" t="s">
        <v>83</v>
      </c>
      <c r="E66" s="31">
        <v>100</v>
      </c>
      <c r="F66" s="32">
        <v>489.36250000000001</v>
      </c>
      <c r="G66" s="33">
        <v>1.34614E-2</v>
      </c>
      <c r="H66" s="21">
        <v>7.4850000000000003</v>
      </c>
    </row>
    <row r="67" spans="1:8" ht="25.5" x14ac:dyDescent="0.2">
      <c r="A67" s="29">
        <v>6</v>
      </c>
      <c r="B67" s="30" t="s">
        <v>146</v>
      </c>
      <c r="C67" s="30" t="s">
        <v>147</v>
      </c>
      <c r="D67" s="30" t="s">
        <v>83</v>
      </c>
      <c r="E67" s="31">
        <v>100</v>
      </c>
      <c r="F67" s="32">
        <v>470.64600000000002</v>
      </c>
      <c r="G67" s="33">
        <v>1.2946549999999999E-2</v>
      </c>
      <c r="H67" s="21">
        <v>7.85</v>
      </c>
    </row>
    <row r="68" spans="1:8" x14ac:dyDescent="0.2">
      <c r="A68" s="22"/>
      <c r="B68" s="22"/>
      <c r="C68" s="23" t="s">
        <v>11</v>
      </c>
      <c r="D68" s="22"/>
      <c r="E68" s="22" t="s">
        <v>12</v>
      </c>
      <c r="F68" s="28">
        <v>7679.9785000000002</v>
      </c>
      <c r="G68" s="25">
        <v>0.21126115000000001</v>
      </c>
      <c r="H68" s="21" t="s">
        <v>12</v>
      </c>
    </row>
    <row r="69" spans="1:8" x14ac:dyDescent="0.2">
      <c r="A69" s="22"/>
      <c r="B69" s="22"/>
      <c r="C69" s="26"/>
      <c r="D69" s="22"/>
      <c r="E69" s="22"/>
      <c r="F69" s="27"/>
      <c r="G69" s="27"/>
      <c r="H69" s="21" t="s">
        <v>12</v>
      </c>
    </row>
    <row r="70" spans="1:8" x14ac:dyDescent="0.2">
      <c r="A70" s="22"/>
      <c r="B70" s="22"/>
      <c r="C70" s="23" t="s">
        <v>89</v>
      </c>
      <c r="D70" s="22"/>
      <c r="E70" s="22"/>
      <c r="F70" s="27"/>
      <c r="G70" s="27"/>
      <c r="H70" s="21" t="s">
        <v>12</v>
      </c>
    </row>
    <row r="71" spans="1:8" x14ac:dyDescent="0.2">
      <c r="A71" s="29">
        <v>1</v>
      </c>
      <c r="B71" s="30" t="s">
        <v>183</v>
      </c>
      <c r="C71" s="30" t="s">
        <v>184</v>
      </c>
      <c r="D71" s="30" t="s">
        <v>83</v>
      </c>
      <c r="E71" s="31">
        <v>400</v>
      </c>
      <c r="F71" s="32">
        <v>1879.1559999999999</v>
      </c>
      <c r="G71" s="33">
        <v>5.1691899999999999E-2</v>
      </c>
      <c r="H71" s="21">
        <v>8.2650000000000006</v>
      </c>
    </row>
    <row r="72" spans="1:8" x14ac:dyDescent="0.2">
      <c r="A72" s="29">
        <v>2</v>
      </c>
      <c r="B72" s="30" t="s">
        <v>197</v>
      </c>
      <c r="C72" s="30" t="s">
        <v>198</v>
      </c>
      <c r="D72" s="30" t="s">
        <v>83</v>
      </c>
      <c r="E72" s="31">
        <v>200</v>
      </c>
      <c r="F72" s="32">
        <v>937.52099999999996</v>
      </c>
      <c r="G72" s="33">
        <v>2.5789369999999999E-2</v>
      </c>
      <c r="H72" s="21">
        <v>8.5650999999999993</v>
      </c>
    </row>
    <row r="73" spans="1:8" ht="25.5" x14ac:dyDescent="0.2">
      <c r="A73" s="29">
        <v>3</v>
      </c>
      <c r="B73" s="30" t="s">
        <v>199</v>
      </c>
      <c r="C73" s="30" t="s">
        <v>200</v>
      </c>
      <c r="D73" s="30" t="s">
        <v>83</v>
      </c>
      <c r="E73" s="31">
        <v>100</v>
      </c>
      <c r="F73" s="32">
        <v>472.79649999999998</v>
      </c>
      <c r="G73" s="33">
        <v>1.300571E-2</v>
      </c>
      <c r="H73" s="21">
        <v>8.9749999999999996</v>
      </c>
    </row>
    <row r="74" spans="1:8" x14ac:dyDescent="0.2">
      <c r="A74" s="22"/>
      <c r="B74" s="22"/>
      <c r="C74" s="23" t="s">
        <v>11</v>
      </c>
      <c r="D74" s="22"/>
      <c r="E74" s="22" t="s">
        <v>12</v>
      </c>
      <c r="F74" s="28">
        <v>3289.4735000000001</v>
      </c>
      <c r="G74" s="25">
        <v>9.0486979999999995E-2</v>
      </c>
      <c r="H74" s="21" t="s">
        <v>12</v>
      </c>
    </row>
    <row r="75" spans="1:8" x14ac:dyDescent="0.2">
      <c r="A75" s="22"/>
      <c r="B75" s="22"/>
      <c r="C75" s="26"/>
      <c r="D75" s="22"/>
      <c r="E75" s="22"/>
      <c r="F75" s="27"/>
      <c r="G75" s="27"/>
      <c r="H75" s="21" t="s">
        <v>12</v>
      </c>
    </row>
    <row r="76" spans="1:8" x14ac:dyDescent="0.2">
      <c r="A76" s="22"/>
      <c r="B76" s="22"/>
      <c r="C76" s="23" t="s">
        <v>90</v>
      </c>
      <c r="D76" s="22"/>
      <c r="E76" s="22"/>
      <c r="F76" s="27"/>
      <c r="G76" s="27"/>
      <c r="H76" s="21" t="s">
        <v>12</v>
      </c>
    </row>
    <row r="77" spans="1:8" x14ac:dyDescent="0.2">
      <c r="A77" s="29">
        <v>1</v>
      </c>
      <c r="B77" s="30" t="s">
        <v>211</v>
      </c>
      <c r="C77" s="30" t="s">
        <v>212</v>
      </c>
      <c r="D77" s="30" t="s">
        <v>74</v>
      </c>
      <c r="E77" s="31">
        <v>2000000</v>
      </c>
      <c r="F77" s="32">
        <v>1973.826</v>
      </c>
      <c r="G77" s="33">
        <v>5.4296079999999997E-2</v>
      </c>
      <c r="H77" s="21">
        <v>5.5</v>
      </c>
    </row>
    <row r="78" spans="1:8" x14ac:dyDescent="0.2">
      <c r="A78" s="22"/>
      <c r="B78" s="22"/>
      <c r="C78" s="23" t="s">
        <v>11</v>
      </c>
      <c r="D78" s="22"/>
      <c r="E78" s="22" t="s">
        <v>12</v>
      </c>
      <c r="F78" s="28">
        <v>1973.826</v>
      </c>
      <c r="G78" s="25">
        <v>5.4296079999999997E-2</v>
      </c>
      <c r="H78" s="21" t="s">
        <v>12</v>
      </c>
    </row>
    <row r="79" spans="1:8" x14ac:dyDescent="0.2">
      <c r="A79" s="22"/>
      <c r="B79" s="22"/>
      <c r="C79" s="26"/>
      <c r="D79" s="22"/>
      <c r="E79" s="22"/>
      <c r="F79" s="27"/>
      <c r="G79" s="27"/>
      <c r="H79" s="21" t="s">
        <v>12</v>
      </c>
    </row>
    <row r="80" spans="1:8" x14ac:dyDescent="0.2">
      <c r="A80" s="22"/>
      <c r="B80" s="22"/>
      <c r="C80" s="23" t="s">
        <v>91</v>
      </c>
      <c r="D80" s="22"/>
      <c r="E80" s="22"/>
      <c r="F80" s="27"/>
      <c r="G80" s="27"/>
      <c r="H80" s="21" t="s">
        <v>12</v>
      </c>
    </row>
    <row r="81" spans="1:16" x14ac:dyDescent="0.2">
      <c r="A81" s="29">
        <v>1</v>
      </c>
      <c r="B81" s="30"/>
      <c r="C81" s="30" t="s">
        <v>92</v>
      </c>
      <c r="D81" s="30"/>
      <c r="E81" s="34"/>
      <c r="F81" s="32">
        <v>6107.3977499800003</v>
      </c>
      <c r="G81" s="33">
        <v>0.16800254000000001</v>
      </c>
      <c r="H81" s="21">
        <v>5.32</v>
      </c>
    </row>
    <row r="82" spans="1:16" x14ac:dyDescent="0.2">
      <c r="A82" s="22"/>
      <c r="B82" s="22"/>
      <c r="C82" s="23" t="s">
        <v>11</v>
      </c>
      <c r="D82" s="22"/>
      <c r="E82" s="22" t="s">
        <v>12</v>
      </c>
      <c r="F82" s="28">
        <v>6107.3977499800003</v>
      </c>
      <c r="G82" s="25">
        <v>0.16800254000000001</v>
      </c>
      <c r="H82" s="21" t="s">
        <v>12</v>
      </c>
    </row>
    <row r="83" spans="1:16" x14ac:dyDescent="0.2">
      <c r="A83" s="22"/>
      <c r="B83" s="22"/>
      <c r="C83" s="26"/>
      <c r="D83" s="22"/>
      <c r="E83" s="22"/>
      <c r="F83" s="27"/>
      <c r="G83" s="27"/>
      <c r="H83" s="21" t="s">
        <v>12</v>
      </c>
    </row>
    <row r="84" spans="1:16" x14ac:dyDescent="0.2">
      <c r="A84" s="22"/>
      <c r="B84" s="22"/>
      <c r="C84" s="23" t="s">
        <v>93</v>
      </c>
      <c r="D84" s="22"/>
      <c r="E84" s="22"/>
      <c r="F84" s="28">
        <v>19050.675749980001</v>
      </c>
      <c r="G84" s="25">
        <v>0.52404675000000001</v>
      </c>
      <c r="H84" s="21" t="s">
        <v>12</v>
      </c>
    </row>
    <row r="85" spans="1:16" x14ac:dyDescent="0.2">
      <c r="A85" s="22"/>
      <c r="B85" s="22"/>
      <c r="C85" s="27"/>
      <c r="D85" s="22"/>
      <c r="E85" s="22"/>
      <c r="F85" s="22"/>
      <c r="G85" s="22"/>
      <c r="H85" s="21" t="s">
        <v>12</v>
      </c>
    </row>
    <row r="86" spans="1:16" x14ac:dyDescent="0.2">
      <c r="A86" s="22"/>
      <c r="B86" s="22"/>
      <c r="C86" s="23" t="s">
        <v>94</v>
      </c>
      <c r="D86" s="22"/>
      <c r="E86" s="22"/>
      <c r="F86" s="22"/>
      <c r="G86" s="22"/>
      <c r="H86" s="21" t="s">
        <v>12</v>
      </c>
    </row>
    <row r="87" spans="1:16" x14ac:dyDescent="0.2">
      <c r="A87" s="22"/>
      <c r="B87" s="22"/>
      <c r="C87" s="23" t="s">
        <v>95</v>
      </c>
      <c r="D87" s="22"/>
      <c r="E87" s="22"/>
      <c r="F87" s="22"/>
      <c r="G87" s="22"/>
      <c r="H87" s="21" t="s">
        <v>12</v>
      </c>
    </row>
    <row r="88" spans="1:16" x14ac:dyDescent="0.2">
      <c r="A88" s="22"/>
      <c r="B88" s="22"/>
      <c r="C88" s="23" t="s">
        <v>11</v>
      </c>
      <c r="D88" s="22"/>
      <c r="E88" s="22" t="s">
        <v>12</v>
      </c>
      <c r="F88" s="24" t="s">
        <v>13</v>
      </c>
      <c r="G88" s="25">
        <v>0</v>
      </c>
      <c r="H88" s="21" t="s">
        <v>12</v>
      </c>
    </row>
    <row r="89" spans="1:16" x14ac:dyDescent="0.2">
      <c r="A89" s="19"/>
      <c r="B89" s="19"/>
      <c r="C89" s="83"/>
      <c r="D89" s="19"/>
      <c r="E89" s="19"/>
      <c r="F89" s="47"/>
      <c r="G89" s="47"/>
      <c r="H89" s="21" t="s">
        <v>12</v>
      </c>
    </row>
    <row r="90" spans="1:16" x14ac:dyDescent="0.2">
      <c r="A90" s="19"/>
      <c r="B90" s="19"/>
      <c r="C90" s="20" t="s">
        <v>584</v>
      </c>
      <c r="D90" s="19"/>
      <c r="E90" s="19"/>
      <c r="F90" s="47"/>
      <c r="G90" s="47"/>
      <c r="H90" s="21" t="s">
        <v>12</v>
      </c>
      <c r="I90" s="64"/>
      <c r="J90" s="64"/>
      <c r="K90" s="64"/>
      <c r="L90" s="64"/>
      <c r="M90" s="64"/>
      <c r="N90" s="84"/>
      <c r="O90" s="84"/>
      <c r="P90" s="84"/>
    </row>
    <row r="91" spans="1:16" x14ac:dyDescent="0.2">
      <c r="A91" s="85">
        <v>1</v>
      </c>
      <c r="B91" s="53" t="s">
        <v>96</v>
      </c>
      <c r="C91" s="53" t="s">
        <v>97</v>
      </c>
      <c r="D91" s="53"/>
      <c r="E91" s="86">
        <v>1158.5250000000001</v>
      </c>
      <c r="F91" s="87">
        <v>136.577086106</v>
      </c>
      <c r="G91" s="88">
        <v>3.7569700000000001E-3</v>
      </c>
      <c r="H91" s="21"/>
    </row>
    <row r="92" spans="1:16" x14ac:dyDescent="0.2">
      <c r="A92" s="19"/>
      <c r="B92" s="19"/>
      <c r="C92" s="20" t="s">
        <v>11</v>
      </c>
      <c r="D92" s="19"/>
      <c r="E92" s="19" t="s">
        <v>12</v>
      </c>
      <c r="F92" s="89">
        <f>SUM(F91)</f>
        <v>136.577086106</v>
      </c>
      <c r="G92" s="90">
        <f>SUM(G91)</f>
        <v>3.7569700000000001E-3</v>
      </c>
      <c r="H92" s="21" t="s">
        <v>12</v>
      </c>
    </row>
    <row r="93" spans="1:16" x14ac:dyDescent="0.2">
      <c r="A93" s="22"/>
      <c r="B93" s="22"/>
      <c r="C93" s="26"/>
      <c r="D93" s="22"/>
      <c r="E93" s="22"/>
      <c r="F93" s="27"/>
      <c r="G93" s="27"/>
      <c r="H93" s="21" t="s">
        <v>12</v>
      </c>
    </row>
    <row r="94" spans="1:16" x14ac:dyDescent="0.2">
      <c r="A94" s="22"/>
      <c r="B94" s="22"/>
      <c r="C94" s="23" t="s">
        <v>98</v>
      </c>
      <c r="D94" s="22"/>
      <c r="E94" s="22"/>
      <c r="F94" s="22"/>
      <c r="G94" s="22"/>
      <c r="H94" s="21" t="s">
        <v>12</v>
      </c>
    </row>
    <row r="95" spans="1:16" x14ac:dyDescent="0.2">
      <c r="A95" s="22"/>
      <c r="B95" s="22"/>
      <c r="C95" s="23" t="s">
        <v>99</v>
      </c>
      <c r="D95" s="22"/>
      <c r="E95" s="22"/>
      <c r="F95" s="22"/>
      <c r="G95" s="22"/>
      <c r="H95" s="21" t="s">
        <v>12</v>
      </c>
    </row>
    <row r="96" spans="1:16" x14ac:dyDescent="0.2">
      <c r="A96" s="22"/>
      <c r="B96" s="22"/>
      <c r="C96" s="23" t="s">
        <v>11</v>
      </c>
      <c r="D96" s="22"/>
      <c r="E96" s="22" t="s">
        <v>12</v>
      </c>
      <c r="F96" s="24" t="s">
        <v>13</v>
      </c>
      <c r="G96" s="25">
        <v>0</v>
      </c>
      <c r="H96" s="21" t="s">
        <v>12</v>
      </c>
    </row>
    <row r="97" spans="1:8" x14ac:dyDescent="0.2">
      <c r="A97" s="22"/>
      <c r="B97" s="22"/>
      <c r="C97" s="26"/>
      <c r="D97" s="22"/>
      <c r="E97" s="22"/>
      <c r="F97" s="27"/>
      <c r="G97" s="27"/>
      <c r="H97" s="21" t="s">
        <v>12</v>
      </c>
    </row>
    <row r="98" spans="1:8" x14ac:dyDescent="0.2">
      <c r="A98" s="22"/>
      <c r="B98" s="22"/>
      <c r="C98" s="23" t="s">
        <v>100</v>
      </c>
      <c r="D98" s="22"/>
      <c r="E98" s="22"/>
      <c r="F98" s="27"/>
      <c r="G98" s="27"/>
      <c r="H98" s="21" t="s">
        <v>12</v>
      </c>
    </row>
    <row r="99" spans="1:8" x14ac:dyDescent="0.2">
      <c r="A99" s="22"/>
      <c r="B99" s="22"/>
      <c r="C99" s="23" t="s">
        <v>11</v>
      </c>
      <c r="D99" s="22"/>
      <c r="E99" s="22" t="s">
        <v>12</v>
      </c>
      <c r="F99" s="24" t="s">
        <v>13</v>
      </c>
      <c r="G99" s="25">
        <v>0</v>
      </c>
      <c r="H99" s="21" t="s">
        <v>12</v>
      </c>
    </row>
    <row r="100" spans="1:8" x14ac:dyDescent="0.2">
      <c r="A100" s="22"/>
      <c r="B100" s="30"/>
      <c r="C100" s="30"/>
      <c r="D100" s="23"/>
      <c r="E100" s="22"/>
      <c r="F100" s="30"/>
      <c r="G100" s="34"/>
      <c r="H100" s="21" t="s">
        <v>12</v>
      </c>
    </row>
    <row r="101" spans="1:8" x14ac:dyDescent="0.2">
      <c r="A101" s="34"/>
      <c r="B101" s="30"/>
      <c r="C101" s="30" t="s">
        <v>101</v>
      </c>
      <c r="D101" s="30"/>
      <c r="E101" s="34"/>
      <c r="F101" s="32">
        <v>636.14152248000005</v>
      </c>
      <c r="G101" s="33">
        <v>1.7499009999999999E-2</v>
      </c>
      <c r="H101" s="21" t="s">
        <v>12</v>
      </c>
    </row>
    <row r="102" spans="1:8" x14ac:dyDescent="0.2">
      <c r="A102" s="26"/>
      <c r="B102" s="26"/>
      <c r="C102" s="23" t="s">
        <v>102</v>
      </c>
      <c r="D102" s="27"/>
      <c r="E102" s="27"/>
      <c r="F102" s="28">
        <v>36353.008108565999</v>
      </c>
      <c r="G102" s="35">
        <v>1</v>
      </c>
      <c r="H102" s="21" t="s">
        <v>12</v>
      </c>
    </row>
    <row r="103" spans="1:8" x14ac:dyDescent="0.2">
      <c r="A103" s="36"/>
      <c r="B103" s="36"/>
      <c r="C103" s="36"/>
      <c r="D103" s="37"/>
      <c r="E103" s="37"/>
      <c r="F103" s="37"/>
      <c r="G103" s="37"/>
    </row>
    <row r="104" spans="1:8" x14ac:dyDescent="0.2">
      <c r="A104" s="38"/>
      <c r="B104" s="39" t="s">
        <v>585</v>
      </c>
      <c r="C104" s="39"/>
      <c r="D104" s="39"/>
      <c r="E104" s="39"/>
      <c r="F104" s="39"/>
      <c r="G104" s="39"/>
      <c r="H104" s="39"/>
    </row>
    <row r="105" spans="1:8" x14ac:dyDescent="0.2">
      <c r="A105" s="38"/>
      <c r="B105" s="39" t="s">
        <v>586</v>
      </c>
      <c r="C105" s="39"/>
      <c r="D105" s="39"/>
      <c r="E105" s="39"/>
      <c r="F105" s="39"/>
      <c r="G105" s="39"/>
      <c r="H105" s="39"/>
    </row>
    <row r="106" spans="1:8" x14ac:dyDescent="0.2">
      <c r="A106" s="38"/>
      <c r="B106" s="39" t="s">
        <v>587</v>
      </c>
      <c r="C106" s="39"/>
      <c r="D106" s="39"/>
      <c r="E106" s="39"/>
      <c r="F106" s="39"/>
      <c r="G106" s="39"/>
      <c r="H106" s="39"/>
    </row>
    <row r="107" spans="1:8" x14ac:dyDescent="0.2">
      <c r="A107" s="38"/>
      <c r="B107" s="38"/>
      <c r="C107" s="38"/>
      <c r="D107" s="40"/>
      <c r="E107" s="40"/>
      <c r="F107" s="40"/>
      <c r="G107" s="40"/>
    </row>
    <row r="108" spans="1:8" x14ac:dyDescent="0.2">
      <c r="A108" s="38"/>
      <c r="B108" s="41" t="s">
        <v>103</v>
      </c>
      <c r="C108" s="42"/>
      <c r="D108" s="43"/>
      <c r="E108" s="44"/>
      <c r="F108" s="40"/>
      <c r="G108" s="40"/>
    </row>
    <row r="109" spans="1:8" ht="25.5" customHeight="1" x14ac:dyDescent="0.2">
      <c r="A109" s="38"/>
      <c r="B109" s="45" t="s">
        <v>104</v>
      </c>
      <c r="C109" s="46"/>
      <c r="D109" s="20" t="s">
        <v>607</v>
      </c>
      <c r="E109" s="44"/>
      <c r="F109" s="40"/>
      <c r="G109" s="40"/>
    </row>
    <row r="110" spans="1:8" x14ac:dyDescent="0.2">
      <c r="A110" s="38"/>
      <c r="B110" s="45" t="s">
        <v>106</v>
      </c>
      <c r="C110" s="46"/>
      <c r="D110" s="20" t="s">
        <v>105</v>
      </c>
      <c r="E110" s="44"/>
      <c r="F110" s="40"/>
      <c r="G110" s="40"/>
    </row>
    <row r="111" spans="1:8" x14ac:dyDescent="0.2">
      <c r="A111" s="38"/>
      <c r="B111" s="45" t="s">
        <v>107</v>
      </c>
      <c r="C111" s="46"/>
      <c r="D111" s="47" t="s">
        <v>12</v>
      </c>
      <c r="E111" s="44"/>
      <c r="F111" s="40"/>
      <c r="G111" s="40"/>
    </row>
    <row r="112" spans="1:8" x14ac:dyDescent="0.2">
      <c r="A112" s="48"/>
      <c r="B112" s="49" t="s">
        <v>12</v>
      </c>
      <c r="C112" s="49" t="s">
        <v>588</v>
      </c>
      <c r="D112" s="49" t="s">
        <v>108</v>
      </c>
      <c r="E112" s="48"/>
      <c r="F112" s="48"/>
      <c r="G112" s="48"/>
    </row>
    <row r="113" spans="1:15" x14ac:dyDescent="0.2">
      <c r="A113" s="48"/>
      <c r="B113" s="50" t="s">
        <v>109</v>
      </c>
      <c r="C113" s="51">
        <v>46142</v>
      </c>
      <c r="D113" s="51">
        <v>46173</v>
      </c>
      <c r="E113" s="48"/>
      <c r="F113" s="48"/>
      <c r="G113" s="48"/>
    </row>
    <row r="114" spans="1:15" x14ac:dyDescent="0.2">
      <c r="A114" s="52"/>
      <c r="B114" s="53" t="s">
        <v>110</v>
      </c>
      <c r="C114" s="54">
        <v>3894.0342000000001</v>
      </c>
      <c r="D114" s="54">
        <v>3903.1876999999999</v>
      </c>
      <c r="E114" s="52"/>
      <c r="F114" s="55"/>
      <c r="G114" s="56"/>
    </row>
    <row r="115" spans="1:15" x14ac:dyDescent="0.2">
      <c r="A115" s="52"/>
      <c r="B115" s="53" t="s">
        <v>589</v>
      </c>
      <c r="C115" s="54">
        <v>1108.0921000000001</v>
      </c>
      <c r="D115" s="54">
        <v>1110.6967999999999</v>
      </c>
      <c r="E115" s="52"/>
      <c r="F115" s="55"/>
      <c r="G115" s="56"/>
    </row>
    <row r="116" spans="1:15" x14ac:dyDescent="0.2">
      <c r="A116" s="52"/>
      <c r="B116" s="53" t="s">
        <v>111</v>
      </c>
      <c r="C116" s="54">
        <v>3608.6084000000001</v>
      </c>
      <c r="D116" s="54">
        <v>3614.8067000000001</v>
      </c>
      <c r="E116" s="52"/>
      <c r="F116" s="55"/>
      <c r="G116" s="56"/>
    </row>
    <row r="117" spans="1:15" x14ac:dyDescent="0.2">
      <c r="A117" s="52"/>
      <c r="B117" s="53" t="s">
        <v>590</v>
      </c>
      <c r="C117" s="54">
        <v>1088.0372</v>
      </c>
      <c r="D117" s="54">
        <v>1089.9059</v>
      </c>
      <c r="E117" s="52"/>
      <c r="F117" s="55"/>
      <c r="G117" s="56"/>
    </row>
    <row r="118" spans="1:15" x14ac:dyDescent="0.2">
      <c r="A118" s="52"/>
      <c r="B118" s="52"/>
      <c r="C118" s="52"/>
      <c r="D118" s="52"/>
      <c r="E118" s="52"/>
      <c r="F118" s="52"/>
      <c r="G118" s="52"/>
    </row>
    <row r="119" spans="1:15" x14ac:dyDescent="0.2">
      <c r="A119" s="52"/>
      <c r="B119" s="109" t="s">
        <v>112</v>
      </c>
      <c r="C119" s="110"/>
      <c r="D119" s="23" t="s">
        <v>105</v>
      </c>
      <c r="E119" s="52"/>
      <c r="F119" s="52"/>
      <c r="G119" s="52"/>
    </row>
    <row r="120" spans="1:15" x14ac:dyDescent="0.2">
      <c r="A120" s="48"/>
      <c r="B120" s="58"/>
      <c r="C120" s="58"/>
      <c r="D120" s="58"/>
      <c r="E120" s="48"/>
      <c r="F120" s="48"/>
      <c r="G120" s="48"/>
    </row>
    <row r="121" spans="1:15" x14ac:dyDescent="0.2">
      <c r="A121" s="48"/>
      <c r="B121" s="45" t="s">
        <v>113</v>
      </c>
      <c r="C121" s="46"/>
      <c r="D121" s="20" t="s">
        <v>105</v>
      </c>
      <c r="E121" s="63"/>
      <c r="F121" s="48"/>
      <c r="G121" s="48"/>
    </row>
    <row r="122" spans="1:15" x14ac:dyDescent="0.2">
      <c r="A122" s="48"/>
      <c r="B122" s="45" t="s">
        <v>114</v>
      </c>
      <c r="C122" s="46"/>
      <c r="D122" s="20" t="s">
        <v>105</v>
      </c>
      <c r="E122" s="63"/>
      <c r="F122" s="48"/>
      <c r="G122" s="48"/>
    </row>
    <row r="123" spans="1:15" x14ac:dyDescent="0.2">
      <c r="A123" s="48"/>
      <c r="B123" s="45" t="s">
        <v>592</v>
      </c>
      <c r="C123" s="46"/>
      <c r="D123" s="20" t="s">
        <v>105</v>
      </c>
      <c r="E123" s="63"/>
      <c r="F123" s="48"/>
      <c r="G123" s="48"/>
    </row>
    <row r="124" spans="1:15" x14ac:dyDescent="0.2">
      <c r="A124" s="48"/>
      <c r="B124" s="113"/>
      <c r="C124" s="113"/>
      <c r="D124" s="212"/>
      <c r="E124" s="48"/>
      <c r="F124" s="48"/>
      <c r="G124" s="48"/>
      <c r="J124" s="18"/>
    </row>
    <row r="125" spans="1:15" s="68" customFormat="1" x14ac:dyDescent="0.2">
      <c r="B125" s="65" t="s">
        <v>593</v>
      </c>
      <c r="C125" s="66"/>
      <c r="D125" s="67"/>
      <c r="I125" s="15"/>
      <c r="J125" s="18"/>
      <c r="K125" s="64"/>
      <c r="L125" s="64"/>
      <c r="M125" s="64"/>
      <c r="N125" s="64"/>
      <c r="O125" s="69"/>
    </row>
    <row r="126" spans="1:15" s="68" customFormat="1" ht="51" x14ac:dyDescent="0.2">
      <c r="B126" s="70" t="s">
        <v>594</v>
      </c>
      <c r="C126" s="70"/>
      <c r="D126" s="71" t="s">
        <v>213</v>
      </c>
      <c r="I126" s="15"/>
      <c r="J126" s="18"/>
      <c r="K126" s="64"/>
      <c r="L126" s="64"/>
      <c r="M126" s="64"/>
      <c r="N126" s="64"/>
      <c r="O126" s="69"/>
    </row>
    <row r="127" spans="1:15" s="68" customFormat="1" x14ac:dyDescent="0.2">
      <c r="B127" s="59" t="s">
        <v>595</v>
      </c>
      <c r="C127" s="59"/>
      <c r="D127" s="72"/>
      <c r="I127" s="15"/>
      <c r="J127" s="18"/>
      <c r="K127" s="64"/>
      <c r="L127" s="64"/>
      <c r="M127" s="64"/>
      <c r="N127" s="64"/>
      <c r="O127" s="69"/>
    </row>
    <row r="128" spans="1:15" s="68" customFormat="1" x14ac:dyDescent="0.2">
      <c r="B128" s="59"/>
      <c r="C128" s="59"/>
      <c r="D128" s="73"/>
      <c r="I128" s="15"/>
      <c r="J128" s="18"/>
      <c r="K128" s="64"/>
      <c r="L128" s="64"/>
      <c r="M128" s="64"/>
      <c r="N128" s="64"/>
      <c r="O128" s="69"/>
    </row>
    <row r="129" spans="1:20" s="68" customFormat="1" x14ac:dyDescent="0.2">
      <c r="B129" s="59" t="s">
        <v>596</v>
      </c>
      <c r="C129" s="59"/>
      <c r="D129" s="74">
        <v>7.4390122183670844</v>
      </c>
      <c r="I129" s="15"/>
      <c r="J129" s="18"/>
      <c r="K129" s="64"/>
      <c r="L129" s="64"/>
      <c r="M129" s="64"/>
      <c r="N129" s="64"/>
      <c r="O129" s="69"/>
    </row>
    <row r="130" spans="1:20" s="68" customFormat="1" x14ac:dyDescent="0.2">
      <c r="B130" s="59"/>
      <c r="C130" s="59"/>
      <c r="D130" s="73"/>
      <c r="I130" s="15"/>
      <c r="J130" s="18"/>
      <c r="K130" s="64"/>
      <c r="L130" s="64"/>
      <c r="M130" s="64"/>
      <c r="N130" s="64"/>
      <c r="O130" s="69"/>
      <c r="P130" s="15"/>
      <c r="Q130" s="15"/>
    </row>
    <row r="131" spans="1:20" s="68" customFormat="1" x14ac:dyDescent="0.2">
      <c r="B131" s="59" t="s">
        <v>597</v>
      </c>
      <c r="C131" s="59"/>
      <c r="D131" s="74">
        <v>0.7500552402773718</v>
      </c>
      <c r="I131" s="15"/>
      <c r="J131" s="18"/>
      <c r="K131" s="64"/>
      <c r="L131" s="64"/>
      <c r="M131" s="64"/>
      <c r="N131" s="64"/>
      <c r="O131" s="69"/>
      <c r="P131" s="15"/>
      <c r="Q131" s="15"/>
    </row>
    <row r="132" spans="1:20" s="68" customFormat="1" x14ac:dyDescent="0.2">
      <c r="B132" s="59" t="s">
        <v>608</v>
      </c>
      <c r="C132" s="59"/>
      <c r="D132" s="74">
        <v>0.78843080088394968</v>
      </c>
      <c r="I132" s="15"/>
      <c r="J132" s="18"/>
      <c r="K132" s="64"/>
      <c r="L132" s="64"/>
      <c r="M132" s="64"/>
      <c r="N132" s="64"/>
      <c r="O132" s="15"/>
      <c r="P132" s="15"/>
      <c r="Q132" s="15"/>
    </row>
    <row r="133" spans="1:20" s="68" customFormat="1" x14ac:dyDescent="0.2">
      <c r="B133" s="59"/>
      <c r="C133" s="59"/>
      <c r="D133" s="73"/>
      <c r="I133" s="15"/>
      <c r="J133" s="18"/>
      <c r="K133" s="64"/>
      <c r="L133" s="64"/>
      <c r="M133" s="64"/>
      <c r="N133" s="64"/>
      <c r="O133" s="15"/>
      <c r="P133" s="15"/>
      <c r="Q133" s="15"/>
    </row>
    <row r="134" spans="1:20" s="68" customFormat="1" x14ac:dyDescent="0.2">
      <c r="B134" s="59" t="s">
        <v>599</v>
      </c>
      <c r="C134" s="59"/>
      <c r="D134" s="76" t="s">
        <v>726</v>
      </c>
      <c r="I134" s="15"/>
      <c r="J134" s="18"/>
      <c r="K134" s="64"/>
      <c r="L134" s="64"/>
      <c r="M134" s="64"/>
      <c r="N134" s="64"/>
      <c r="O134" s="69"/>
    </row>
    <row r="135" spans="1:20" s="68" customFormat="1" x14ac:dyDescent="0.2">
      <c r="B135" s="77" t="s">
        <v>600</v>
      </c>
      <c r="C135" s="78"/>
      <c r="D135" s="79"/>
      <c r="I135" s="15"/>
      <c r="J135" s="18"/>
      <c r="K135" s="64"/>
      <c r="L135" s="64"/>
      <c r="M135" s="64"/>
      <c r="N135" s="64"/>
      <c r="O135" s="15"/>
      <c r="P135" s="15"/>
      <c r="Q135" s="15"/>
      <c r="R135" s="15"/>
      <c r="S135" s="15"/>
      <c r="T135" s="15"/>
    </row>
    <row r="136" spans="1:20" x14ac:dyDescent="0.2">
      <c r="A136" s="58"/>
      <c r="B136" s="58"/>
      <c r="C136" s="58"/>
      <c r="D136" s="58"/>
      <c r="E136" s="58"/>
      <c r="F136" s="58"/>
      <c r="G136" s="58"/>
      <c r="J136" s="18"/>
    </row>
    <row r="137" spans="1:20" s="68" customFormat="1" x14ac:dyDescent="0.2">
      <c r="B137" s="164" t="s">
        <v>727</v>
      </c>
      <c r="C137" s="164"/>
      <c r="D137" s="164"/>
      <c r="E137" s="164"/>
      <c r="F137" s="164"/>
      <c r="G137" s="164"/>
      <c r="H137" s="164"/>
      <c r="I137" s="15"/>
      <c r="J137" s="18"/>
      <c r="K137" s="64"/>
      <c r="L137" s="64"/>
      <c r="M137" s="64"/>
      <c r="N137" s="64"/>
      <c r="O137" s="69"/>
    </row>
    <row r="138" spans="1:20" s="68" customFormat="1" ht="6.75" customHeight="1" x14ac:dyDescent="0.2">
      <c r="B138" s="164"/>
      <c r="C138" s="164"/>
      <c r="D138" s="164"/>
      <c r="E138" s="164"/>
      <c r="F138" s="164"/>
      <c r="G138" s="164"/>
      <c r="H138" s="164"/>
      <c r="I138" s="15"/>
      <c r="J138" s="18"/>
      <c r="K138" s="64"/>
      <c r="L138" s="64"/>
      <c r="M138" s="64"/>
      <c r="N138" s="64"/>
      <c r="O138" s="69"/>
    </row>
    <row r="139" spans="1:20" ht="13.5" x14ac:dyDescent="0.25">
      <c r="B139" s="194" t="s">
        <v>609</v>
      </c>
      <c r="C139" s="194" t="s">
        <v>610</v>
      </c>
      <c r="D139" s="213" t="s">
        <v>611</v>
      </c>
      <c r="E139" s="213"/>
      <c r="F139" s="213"/>
      <c r="G139" s="101" t="s">
        <v>612</v>
      </c>
      <c r="H139" s="101"/>
      <c r="J139" s="18"/>
      <c r="K139" s="64"/>
      <c r="L139" s="64"/>
      <c r="M139" s="64"/>
      <c r="N139" s="64"/>
      <c r="P139" s="64"/>
    </row>
    <row r="140" spans="1:20" ht="13.5" x14ac:dyDescent="0.25">
      <c r="B140" s="99" t="s">
        <v>613</v>
      </c>
      <c r="C140" s="97" t="s">
        <v>614</v>
      </c>
      <c r="D140" s="98">
        <v>0</v>
      </c>
      <c r="E140" s="98"/>
      <c r="F140" s="98"/>
      <c r="G140" s="98">
        <v>0</v>
      </c>
      <c r="H140" s="98"/>
      <c r="J140" s="18"/>
      <c r="K140" s="64"/>
      <c r="L140" s="64"/>
      <c r="M140" s="64"/>
      <c r="N140" s="64"/>
      <c r="P140" s="64"/>
    </row>
    <row r="141" spans="1:20" ht="13.5" x14ac:dyDescent="0.25">
      <c r="B141" s="99" t="s">
        <v>615</v>
      </c>
      <c r="C141" s="97" t="s">
        <v>616</v>
      </c>
      <c r="D141" s="98">
        <v>0</v>
      </c>
      <c r="E141" s="98"/>
      <c r="F141" s="98"/>
      <c r="G141" s="98">
        <v>0</v>
      </c>
      <c r="H141" s="98"/>
      <c r="J141" s="18"/>
      <c r="K141" s="64"/>
      <c r="L141" s="64"/>
      <c r="M141" s="64"/>
      <c r="N141" s="64"/>
      <c r="P141" s="64"/>
    </row>
    <row r="142" spans="1:20" ht="27" x14ac:dyDescent="0.25">
      <c r="B142" s="99" t="s">
        <v>617</v>
      </c>
      <c r="C142" s="97" t="s">
        <v>618</v>
      </c>
      <c r="D142" s="98">
        <v>0</v>
      </c>
      <c r="E142" s="98"/>
      <c r="F142" s="98"/>
      <c r="G142" s="98">
        <v>0</v>
      </c>
      <c r="H142" s="98"/>
      <c r="J142" s="18"/>
      <c r="K142" s="64"/>
      <c r="L142" s="64"/>
      <c r="M142" s="64"/>
      <c r="N142" s="64"/>
      <c r="P142" s="64"/>
    </row>
    <row r="143" spans="1:20" ht="13.5" x14ac:dyDescent="0.25">
      <c r="B143" s="99"/>
      <c r="C143" s="99"/>
      <c r="D143" s="100"/>
      <c r="E143" s="100"/>
      <c r="F143" s="100"/>
      <c r="G143" s="100"/>
      <c r="H143" s="100"/>
      <c r="J143" s="18"/>
      <c r="K143" s="64"/>
      <c r="L143" s="64"/>
      <c r="M143" s="64"/>
      <c r="N143" s="64"/>
      <c r="P143" s="64"/>
    </row>
    <row r="144" spans="1:20" ht="13.5" x14ac:dyDescent="0.25">
      <c r="B144" s="101" t="s">
        <v>619</v>
      </c>
      <c r="C144" s="101"/>
      <c r="D144" s="101"/>
      <c r="E144" s="101"/>
      <c r="F144" s="101"/>
      <c r="G144" s="101"/>
      <c r="H144" s="101"/>
      <c r="J144" s="18"/>
      <c r="K144" s="64"/>
      <c r="L144" s="64"/>
      <c r="M144" s="64"/>
      <c r="N144" s="64"/>
      <c r="P144" s="64"/>
    </row>
    <row r="145" spans="2:16" ht="13.5" customHeight="1" x14ac:dyDescent="0.2">
      <c r="B145" s="94" t="s">
        <v>609</v>
      </c>
      <c r="C145" s="94" t="s">
        <v>610</v>
      </c>
      <c r="D145" s="94" t="s">
        <v>620</v>
      </c>
      <c r="E145" s="94"/>
      <c r="F145" s="94"/>
      <c r="G145" s="94"/>
      <c r="H145" s="93" t="s">
        <v>621</v>
      </c>
      <c r="I145" s="93" t="s">
        <v>622</v>
      </c>
      <c r="J145" s="173" t="s">
        <v>623</v>
      </c>
      <c r="K145" s="64"/>
      <c r="L145" s="64"/>
      <c r="M145" s="64"/>
      <c r="N145" s="64"/>
      <c r="O145" s="64"/>
      <c r="P145" s="64"/>
    </row>
    <row r="146" spans="2:16" ht="94.5" customHeight="1" x14ac:dyDescent="0.2">
      <c r="B146" s="94"/>
      <c r="C146" s="94"/>
      <c r="D146" s="102" t="s">
        <v>624</v>
      </c>
      <c r="E146" s="102" t="s">
        <v>625</v>
      </c>
      <c r="F146" s="102" t="s">
        <v>626</v>
      </c>
      <c r="G146" s="102" t="s">
        <v>627</v>
      </c>
      <c r="H146" s="93"/>
      <c r="I146" s="93"/>
      <c r="J146" s="175"/>
      <c r="K146" s="64"/>
      <c r="L146" s="64"/>
      <c r="M146" s="64"/>
      <c r="N146" s="64"/>
      <c r="O146" s="64"/>
      <c r="P146" s="64"/>
    </row>
    <row r="147" spans="2:16" ht="13.5" x14ac:dyDescent="0.25">
      <c r="B147" s="99" t="s">
        <v>613</v>
      </c>
      <c r="C147" s="97" t="s">
        <v>614</v>
      </c>
      <c r="D147" s="103">
        <v>1500</v>
      </c>
      <c r="E147" s="103">
        <v>99.850684900000005</v>
      </c>
      <c r="F147" s="205">
        <v>36.275342200000004</v>
      </c>
      <c r="G147" s="177">
        <v>1636.1260271000001</v>
      </c>
      <c r="H147" s="2">
        <v>726.67232000000001</v>
      </c>
      <c r="I147" s="2">
        <f>1250521/10^5</f>
        <v>12.50521</v>
      </c>
      <c r="J147" s="2">
        <f>H147+I147</f>
        <v>739.17753000000005</v>
      </c>
      <c r="K147" s="64"/>
      <c r="L147" s="64"/>
      <c r="M147" s="64"/>
      <c r="N147" s="64"/>
      <c r="O147" s="64"/>
      <c r="P147" s="64"/>
    </row>
    <row r="148" spans="2:16" ht="13.5" x14ac:dyDescent="0.25">
      <c r="B148" s="99" t="s">
        <v>615</v>
      </c>
      <c r="C148" s="97" t="s">
        <v>616</v>
      </c>
      <c r="D148" s="103">
        <v>2517.2199999999998</v>
      </c>
      <c r="E148" s="103">
        <v>183.25361600000002</v>
      </c>
      <c r="F148" s="205">
        <v>45.813405699999997</v>
      </c>
      <c r="G148" s="177">
        <v>2746.2870217</v>
      </c>
      <c r="H148" s="2">
        <v>1225.53333</v>
      </c>
      <c r="I148" s="2">
        <f>2109013/10^5</f>
        <v>21.090129999999998</v>
      </c>
      <c r="J148" s="2">
        <f>H148+I148</f>
        <v>1246.62346</v>
      </c>
      <c r="K148" s="64"/>
      <c r="L148" s="64"/>
      <c r="M148" s="64"/>
      <c r="N148" s="64"/>
      <c r="O148" s="64"/>
      <c r="P148" s="64"/>
    </row>
    <row r="149" spans="2:16" ht="27" x14ac:dyDescent="0.25">
      <c r="B149" s="99" t="s">
        <v>617</v>
      </c>
      <c r="C149" s="97" t="s">
        <v>618</v>
      </c>
      <c r="D149" s="103">
        <v>4882.25</v>
      </c>
      <c r="E149" s="103">
        <v>323.21163799999999</v>
      </c>
      <c r="F149" s="205">
        <v>117.42144879999999</v>
      </c>
      <c r="G149" s="177">
        <v>5322.8830868000005</v>
      </c>
      <c r="H149" s="2">
        <v>2364.0489899999998</v>
      </c>
      <c r="I149" s="2">
        <f>4068280/10^5</f>
        <v>40.6828</v>
      </c>
      <c r="J149" s="2">
        <f>H149+I149</f>
        <v>2404.7317899999998</v>
      </c>
      <c r="K149" s="64"/>
      <c r="L149" s="64"/>
      <c r="M149" s="64"/>
      <c r="N149" s="64"/>
      <c r="O149" s="64"/>
      <c r="P149" s="64"/>
    </row>
    <row r="150" spans="2:16" ht="13.5" x14ac:dyDescent="0.25">
      <c r="B150" s="178"/>
      <c r="C150" s="179"/>
      <c r="D150" s="206"/>
      <c r="E150" s="206"/>
      <c r="F150" s="5"/>
      <c r="G150" s="181"/>
      <c r="H150" s="3"/>
      <c r="I150" s="3"/>
      <c r="J150" s="3"/>
      <c r="K150" s="64"/>
      <c r="L150" s="64"/>
      <c r="M150" s="64"/>
      <c r="N150" s="64"/>
      <c r="O150" s="64"/>
      <c r="P150" s="64"/>
    </row>
    <row r="151" spans="2:16" ht="13.5" customHeight="1" x14ac:dyDescent="0.2">
      <c r="B151" s="165" t="s">
        <v>609</v>
      </c>
      <c r="C151" s="165" t="s">
        <v>610</v>
      </c>
      <c r="D151" s="166" t="s">
        <v>620</v>
      </c>
      <c r="E151" s="167"/>
      <c r="F151" s="168"/>
      <c r="G151" s="169" t="s">
        <v>628</v>
      </c>
      <c r="H151" s="170"/>
      <c r="I151" s="171"/>
      <c r="J151" s="64"/>
      <c r="K151" s="64"/>
      <c r="L151" s="64"/>
      <c r="M151" s="64"/>
      <c r="N151" s="64"/>
      <c r="O151" s="64"/>
    </row>
    <row r="152" spans="2:16" ht="46.5" customHeight="1" x14ac:dyDescent="0.2">
      <c r="B152" s="172"/>
      <c r="C152" s="172"/>
      <c r="D152" s="173" t="s">
        <v>629</v>
      </c>
      <c r="E152" s="173" t="s">
        <v>630</v>
      </c>
      <c r="F152" s="173" t="s">
        <v>631</v>
      </c>
      <c r="G152" s="209" t="s">
        <v>632</v>
      </c>
      <c r="H152" s="210"/>
      <c r="I152" s="173" t="s">
        <v>633</v>
      </c>
      <c r="J152" s="64"/>
      <c r="K152" s="64"/>
      <c r="L152" s="64"/>
      <c r="M152" s="64"/>
      <c r="N152" s="64"/>
      <c r="O152" s="64"/>
    </row>
    <row r="153" spans="2:16" ht="21" customHeight="1" x14ac:dyDescent="0.2">
      <c r="B153" s="174"/>
      <c r="C153" s="174"/>
      <c r="D153" s="175"/>
      <c r="E153" s="175"/>
      <c r="F153" s="175"/>
      <c r="G153" s="102" t="s">
        <v>634</v>
      </c>
      <c r="H153" s="102" t="s">
        <v>635</v>
      </c>
      <c r="I153" s="175"/>
      <c r="J153" s="64"/>
      <c r="K153" s="64"/>
      <c r="L153" s="64"/>
      <c r="M153" s="64"/>
      <c r="N153" s="64"/>
      <c r="O153" s="64"/>
    </row>
    <row r="154" spans="2:16" ht="13.5" x14ac:dyDescent="0.25">
      <c r="B154" s="99" t="s">
        <v>636</v>
      </c>
      <c r="C154" s="97" t="s">
        <v>637</v>
      </c>
      <c r="D154" s="176">
        <v>293.30880000000002</v>
      </c>
      <c r="E154" s="4">
        <v>6.6912000000000003</v>
      </c>
      <c r="F154" s="177">
        <f>D154+E154</f>
        <v>300</v>
      </c>
      <c r="G154" s="2">
        <v>12.699082800000001</v>
      </c>
      <c r="H154" s="2">
        <v>8</v>
      </c>
      <c r="I154" s="2">
        <f>G154+H154</f>
        <v>20.699082799999999</v>
      </c>
      <c r="J154" s="64"/>
      <c r="K154" s="64"/>
      <c r="L154" s="64"/>
      <c r="M154" s="64"/>
      <c r="N154" s="64"/>
      <c r="O154" s="64"/>
    </row>
    <row r="155" spans="2:16" ht="6.75" customHeight="1" x14ac:dyDescent="0.25">
      <c r="B155" s="178"/>
      <c r="C155" s="179"/>
      <c r="D155" s="180"/>
      <c r="E155" s="5"/>
      <c r="F155" s="181"/>
      <c r="G155" s="3"/>
      <c r="H155" s="3"/>
      <c r="I155" s="3"/>
      <c r="J155" s="64"/>
      <c r="K155" s="64"/>
      <c r="L155" s="64"/>
      <c r="M155" s="64"/>
      <c r="N155" s="64"/>
      <c r="O155" s="64"/>
    </row>
    <row r="156" spans="2:16" ht="45" customHeight="1" x14ac:dyDescent="0.2">
      <c r="B156" s="211" t="s">
        <v>638</v>
      </c>
      <c r="C156" s="211"/>
      <c r="D156" s="211"/>
      <c r="E156" s="211"/>
      <c r="F156" s="211"/>
      <c r="G156" s="211"/>
      <c r="H156" s="211"/>
      <c r="I156" s="211"/>
      <c r="J156" s="183"/>
      <c r="K156" s="64"/>
      <c r="L156" s="64"/>
      <c r="M156" s="64"/>
      <c r="N156" s="64"/>
      <c r="O156" s="64"/>
    </row>
    <row r="157" spans="2:16" ht="13.5" x14ac:dyDescent="0.25">
      <c r="B157" s="106" t="s">
        <v>639</v>
      </c>
      <c r="I157" s="64"/>
      <c r="J157" s="18"/>
      <c r="K157" s="64"/>
      <c r="L157" s="64"/>
      <c r="M157" s="64"/>
      <c r="N157" s="64"/>
      <c r="O157" s="64"/>
      <c r="P157" s="64"/>
    </row>
    <row r="158" spans="2:16" x14ac:dyDescent="0.2">
      <c r="B158" s="64"/>
      <c r="C158" s="64"/>
      <c r="D158" s="64"/>
      <c r="E158" s="64"/>
      <c r="F158" s="64"/>
      <c r="G158" s="64"/>
      <c r="H158" s="64"/>
      <c r="I158" s="64"/>
      <c r="J158" s="18"/>
      <c r="K158" s="64"/>
      <c r="L158" s="64"/>
      <c r="M158" s="64"/>
      <c r="N158" s="64"/>
      <c r="O158" s="64"/>
      <c r="P158" s="64"/>
    </row>
    <row r="159" spans="2:16" x14ac:dyDescent="0.2">
      <c r="B159" s="107" t="s">
        <v>640</v>
      </c>
      <c r="C159" s="64"/>
      <c r="D159" s="64"/>
      <c r="E159" s="64"/>
      <c r="F159" s="64"/>
      <c r="G159" s="64"/>
      <c r="H159" s="64"/>
      <c r="I159" s="64"/>
      <c r="J159" s="18"/>
      <c r="K159" s="64"/>
      <c r="L159" s="64"/>
      <c r="M159" s="64"/>
      <c r="N159" s="64"/>
      <c r="O159" s="64"/>
      <c r="P159" s="64"/>
    </row>
    <row r="160" spans="2:16" x14ac:dyDescent="0.2">
      <c r="B160" s="64"/>
      <c r="C160" s="64"/>
      <c r="D160" s="64"/>
      <c r="E160" s="64"/>
      <c r="F160" s="64"/>
      <c r="G160" s="64"/>
      <c r="H160" s="64"/>
      <c r="I160" s="64"/>
      <c r="J160" s="18"/>
      <c r="K160" s="64"/>
      <c r="L160" s="64"/>
      <c r="M160" s="64"/>
      <c r="N160" s="64"/>
      <c r="O160" s="64"/>
      <c r="P160" s="64"/>
    </row>
    <row r="161" spans="2:16" x14ac:dyDescent="0.2">
      <c r="B161" s="107" t="s">
        <v>641</v>
      </c>
      <c r="C161" s="64"/>
      <c r="D161" s="64"/>
      <c r="E161" s="64"/>
      <c r="F161" s="64"/>
      <c r="G161" s="64"/>
      <c r="H161" s="64"/>
      <c r="I161" s="64"/>
      <c r="J161" s="18"/>
      <c r="K161" s="64"/>
      <c r="L161" s="64"/>
      <c r="M161" s="64"/>
      <c r="N161" s="64"/>
      <c r="O161" s="64"/>
      <c r="P161" s="64"/>
    </row>
    <row r="162" spans="2:16" x14ac:dyDescent="0.2">
      <c r="J162" s="18"/>
    </row>
    <row r="163" spans="2:16" x14ac:dyDescent="0.2">
      <c r="B163" s="107" t="s">
        <v>642</v>
      </c>
      <c r="J163" s="18"/>
      <c r="K163" s="64"/>
      <c r="L163" s="64"/>
      <c r="M163" s="64"/>
      <c r="N163" s="64"/>
      <c r="O163" s="64"/>
    </row>
    <row r="164" spans="2:16" x14ac:dyDescent="0.2">
      <c r="B164" s="107"/>
      <c r="J164" s="18"/>
      <c r="K164" s="64"/>
      <c r="L164" s="64"/>
      <c r="M164" s="64"/>
      <c r="N164" s="64"/>
      <c r="O164" s="64"/>
    </row>
    <row r="165" spans="2:16" x14ac:dyDescent="0.2">
      <c r="B165" s="107" t="s">
        <v>643</v>
      </c>
      <c r="J165" s="18"/>
      <c r="K165" s="64"/>
      <c r="L165" s="64"/>
      <c r="M165" s="64"/>
      <c r="N165" s="64"/>
      <c r="O165" s="64"/>
    </row>
    <row r="166" spans="2:16" x14ac:dyDescent="0.2">
      <c r="B166" s="107"/>
      <c r="J166" s="18"/>
      <c r="K166" s="64"/>
      <c r="L166" s="64"/>
      <c r="M166" s="64"/>
      <c r="N166" s="64"/>
      <c r="O166" s="64"/>
    </row>
    <row r="167" spans="2:16" x14ac:dyDescent="0.2">
      <c r="B167" s="107" t="s">
        <v>644</v>
      </c>
      <c r="J167" s="18"/>
      <c r="K167" s="64"/>
      <c r="L167" s="64"/>
      <c r="M167" s="64"/>
      <c r="N167" s="64"/>
      <c r="O167" s="64"/>
    </row>
    <row r="168" spans="2:16" x14ac:dyDescent="0.2">
      <c r="B168" s="107"/>
      <c r="J168" s="18"/>
      <c r="K168" s="64"/>
      <c r="L168" s="64"/>
      <c r="M168" s="64"/>
      <c r="N168" s="64"/>
      <c r="O168" s="64"/>
    </row>
    <row r="169" spans="2:16" x14ac:dyDescent="0.2">
      <c r="B169" s="107" t="s">
        <v>645</v>
      </c>
      <c r="J169" s="18"/>
    </row>
    <row r="170" spans="2:16" x14ac:dyDescent="0.2">
      <c r="J170" s="18"/>
    </row>
    <row r="171" spans="2:16" x14ac:dyDescent="0.2">
      <c r="B171" s="81" t="s">
        <v>601</v>
      </c>
    </row>
    <row r="173" spans="2:16" ht="153.75" customHeight="1" x14ac:dyDescent="0.2"/>
    <row r="176" spans="2:16" x14ac:dyDescent="0.2">
      <c r="B176" s="81" t="s">
        <v>602</v>
      </c>
      <c r="C176" s="82"/>
      <c r="D176" s="81"/>
    </row>
    <row r="177" spans="2:4" x14ac:dyDescent="0.2">
      <c r="B177" s="81" t="s">
        <v>646</v>
      </c>
      <c r="D177" s="81"/>
    </row>
    <row r="178" spans="2:4" ht="180" customHeight="1" x14ac:dyDescent="0.2"/>
    <row r="186" spans="2:4" ht="13.9" customHeight="1" x14ac:dyDescent="0.2"/>
  </sheetData>
  <mergeCells count="52">
    <mergeCell ref="B119:C119"/>
    <mergeCell ref="B125:D125"/>
    <mergeCell ref="B126:C126"/>
    <mergeCell ref="B127:C127"/>
    <mergeCell ref="B121:C121"/>
    <mergeCell ref="B122:C122"/>
    <mergeCell ref="B123:C123"/>
    <mergeCell ref="B106:H106"/>
    <mergeCell ref="B108:D108"/>
    <mergeCell ref="B109:C109"/>
    <mergeCell ref="B110:C110"/>
    <mergeCell ref="B111:C111"/>
    <mergeCell ref="A1:H1"/>
    <mergeCell ref="A2:H2"/>
    <mergeCell ref="A3:H3"/>
    <mergeCell ref="B104:H104"/>
    <mergeCell ref="B105:H105"/>
    <mergeCell ref="B128:C128"/>
    <mergeCell ref="B129:C129"/>
    <mergeCell ref="B130:C130"/>
    <mergeCell ref="B131:C131"/>
    <mergeCell ref="B132:C132"/>
    <mergeCell ref="B133:C133"/>
    <mergeCell ref="B134:C134"/>
    <mergeCell ref="B135:D135"/>
    <mergeCell ref="D139:F139"/>
    <mergeCell ref="G139:H139"/>
    <mergeCell ref="D140:F140"/>
    <mergeCell ref="G140:H140"/>
    <mergeCell ref="D141:F141"/>
    <mergeCell ref="G141:H141"/>
    <mergeCell ref="D142:F142"/>
    <mergeCell ref="G142:H142"/>
    <mergeCell ref="D143:F143"/>
    <mergeCell ref="G143:H143"/>
    <mergeCell ref="B144:H144"/>
    <mergeCell ref="B145:B146"/>
    <mergeCell ref="C145:C146"/>
    <mergeCell ref="D145:G145"/>
    <mergeCell ref="H145:H146"/>
    <mergeCell ref="B156:I156"/>
    <mergeCell ref="I145:I146"/>
    <mergeCell ref="J145:J146"/>
    <mergeCell ref="B151:B153"/>
    <mergeCell ref="C151:C153"/>
    <mergeCell ref="D151:F151"/>
    <mergeCell ref="G151:I151"/>
    <mergeCell ref="D152:D153"/>
    <mergeCell ref="E152:E153"/>
    <mergeCell ref="F152:F153"/>
    <mergeCell ref="G152:H152"/>
    <mergeCell ref="I152:I153"/>
  </mergeCells>
  <hyperlinks>
    <hyperlink ref="I1" location="Index!B2" display="Index" xr:uid="{DA3C6E73-9B9F-473B-9780-A1248D501184}"/>
    <hyperlink ref="B159" r:id="rId1" xr:uid="{C5FC6360-20A6-4671-9D65-643BBE56706D}"/>
    <hyperlink ref="B161" r:id="rId2" xr:uid="{278F8408-D74D-4766-84AF-2EA4DF19CB2D}"/>
    <hyperlink ref="B163" r:id="rId3" xr:uid="{E57E2524-0AFE-4929-9B3B-7767DD106128}"/>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DB22-AE4C-40B4-9FB0-5834D6C402B0}">
  <sheetPr>
    <outlinePr summaryBelow="0" summaryRight="0"/>
  </sheetPr>
  <dimension ref="A1:R229"/>
  <sheetViews>
    <sheetView showGridLines="0" workbookViewId="0">
      <selection sqref="A1:H1"/>
    </sheetView>
  </sheetViews>
  <sheetFormatPr defaultRowHeight="12.75" x14ac:dyDescent="0.2"/>
  <cols>
    <col min="1" max="1" width="5.85546875" style="15" bestFit="1" customWidth="1"/>
    <col min="2" max="2" width="19.28515625" style="15" bestFit="1" customWidth="1"/>
    <col min="3" max="3" width="49" style="15" customWidth="1"/>
    <col min="4" max="4" width="11.42578125" style="15" bestFit="1" customWidth="1"/>
    <col min="5" max="5" width="10.42578125" style="15" bestFit="1" customWidth="1"/>
    <col min="6" max="6" width="10.140625" style="15" bestFit="1" customWidth="1"/>
    <col min="7" max="7" width="14" style="15" bestFit="1" customWidth="1"/>
    <col min="8" max="8" width="9.7109375" style="15" customWidth="1"/>
    <col min="9" max="9" width="8.28515625" style="15" customWidth="1"/>
    <col min="10" max="16384" width="9.140625" style="15"/>
  </cols>
  <sheetData>
    <row r="1" spans="1:9" ht="15" x14ac:dyDescent="0.2">
      <c r="A1" s="14" t="s">
        <v>0</v>
      </c>
      <c r="B1" s="14"/>
      <c r="C1" s="14"/>
      <c r="D1" s="14"/>
      <c r="E1" s="14"/>
      <c r="F1" s="14"/>
      <c r="G1" s="14"/>
      <c r="H1" s="14"/>
      <c r="I1" s="1" t="s">
        <v>580</v>
      </c>
    </row>
    <row r="2" spans="1:9" ht="15" x14ac:dyDescent="0.2">
      <c r="A2" s="14" t="s">
        <v>246</v>
      </c>
      <c r="B2" s="14"/>
      <c r="C2" s="14"/>
      <c r="D2" s="14"/>
      <c r="E2" s="14"/>
      <c r="F2" s="14"/>
      <c r="G2" s="14"/>
      <c r="H2" s="14"/>
    </row>
    <row r="3" spans="1:9" ht="15" x14ac:dyDescent="0.2">
      <c r="A3" s="14" t="s">
        <v>732</v>
      </c>
      <c r="B3" s="14"/>
      <c r="C3" s="14"/>
      <c r="D3" s="14"/>
      <c r="E3" s="14"/>
      <c r="F3" s="14"/>
      <c r="G3" s="14"/>
      <c r="H3" s="14"/>
    </row>
    <row r="4" spans="1:9" s="18" customFormat="1" ht="30" x14ac:dyDescent="0.2">
      <c r="A4" s="16" t="s">
        <v>2</v>
      </c>
      <c r="B4" s="16" t="s">
        <v>3</v>
      </c>
      <c r="C4" s="16" t="s">
        <v>4</v>
      </c>
      <c r="D4" s="16" t="s">
        <v>5</v>
      </c>
      <c r="E4" s="16" t="s">
        <v>6</v>
      </c>
      <c r="F4" s="16" t="s">
        <v>7</v>
      </c>
      <c r="G4" s="16" t="s">
        <v>8</v>
      </c>
      <c r="H4" s="17" t="s">
        <v>581</v>
      </c>
    </row>
    <row r="5" spans="1:9" x14ac:dyDescent="0.2">
      <c r="A5" s="19"/>
      <c r="B5" s="19"/>
      <c r="C5" s="20" t="s">
        <v>9</v>
      </c>
      <c r="D5" s="19"/>
      <c r="E5" s="19"/>
      <c r="F5" s="19"/>
      <c r="G5" s="19"/>
      <c r="H5" s="21" t="s">
        <v>12</v>
      </c>
    </row>
    <row r="6" spans="1:9" x14ac:dyDescent="0.2">
      <c r="A6" s="19"/>
      <c r="B6" s="19"/>
      <c r="C6" s="20" t="s">
        <v>10</v>
      </c>
      <c r="D6" s="19"/>
      <c r="E6" s="19"/>
      <c r="F6" s="19"/>
      <c r="G6" s="19"/>
      <c r="H6" s="21" t="s">
        <v>12</v>
      </c>
    </row>
    <row r="7" spans="1:9" x14ac:dyDescent="0.2">
      <c r="A7" s="22"/>
      <c r="B7" s="22"/>
      <c r="C7" s="23" t="s">
        <v>11</v>
      </c>
      <c r="D7" s="22"/>
      <c r="E7" s="22" t="s">
        <v>12</v>
      </c>
      <c r="F7" s="24" t="s">
        <v>13</v>
      </c>
      <c r="G7" s="25">
        <v>0</v>
      </c>
      <c r="H7" s="21" t="s">
        <v>12</v>
      </c>
    </row>
    <row r="8" spans="1:9" x14ac:dyDescent="0.2">
      <c r="A8" s="22"/>
      <c r="B8" s="22"/>
      <c r="C8" s="26"/>
      <c r="D8" s="22"/>
      <c r="E8" s="22"/>
      <c r="F8" s="27"/>
      <c r="G8" s="27"/>
      <c r="H8" s="21" t="s">
        <v>12</v>
      </c>
    </row>
    <row r="9" spans="1:9" x14ac:dyDescent="0.2">
      <c r="A9" s="22"/>
      <c r="B9" s="22"/>
      <c r="C9" s="23" t="s">
        <v>14</v>
      </c>
      <c r="D9" s="22"/>
      <c r="E9" s="22"/>
      <c r="F9" s="22"/>
      <c r="G9" s="22"/>
      <c r="H9" s="21" t="s">
        <v>12</v>
      </c>
    </row>
    <row r="10" spans="1:9" x14ac:dyDescent="0.2">
      <c r="A10" s="22"/>
      <c r="B10" s="22"/>
      <c r="C10" s="23" t="s">
        <v>11</v>
      </c>
      <c r="D10" s="22"/>
      <c r="E10" s="22" t="s">
        <v>12</v>
      </c>
      <c r="F10" s="24" t="s">
        <v>13</v>
      </c>
      <c r="G10" s="25">
        <v>0</v>
      </c>
      <c r="H10" s="21" t="s">
        <v>12</v>
      </c>
    </row>
    <row r="11" spans="1:9" x14ac:dyDescent="0.2">
      <c r="A11" s="22"/>
      <c r="B11" s="22"/>
      <c r="C11" s="26"/>
      <c r="D11" s="22"/>
      <c r="E11" s="22"/>
      <c r="F11" s="27"/>
      <c r="G11" s="27"/>
      <c r="H11" s="21" t="s">
        <v>12</v>
      </c>
    </row>
    <row r="12" spans="1:9" x14ac:dyDescent="0.2">
      <c r="A12" s="22"/>
      <c r="B12" s="22"/>
      <c r="C12" s="23" t="s">
        <v>15</v>
      </c>
      <c r="D12" s="22"/>
      <c r="E12" s="22"/>
      <c r="F12" s="22"/>
      <c r="G12" s="22"/>
      <c r="H12" s="21" t="s">
        <v>12</v>
      </c>
    </row>
    <row r="13" spans="1:9" x14ac:dyDescent="0.2">
      <c r="A13" s="22"/>
      <c r="B13" s="22"/>
      <c r="C13" s="23" t="s">
        <v>11</v>
      </c>
      <c r="D13" s="22"/>
      <c r="E13" s="22" t="s">
        <v>12</v>
      </c>
      <c r="F13" s="24" t="s">
        <v>13</v>
      </c>
      <c r="G13" s="25">
        <v>0</v>
      </c>
      <c r="H13" s="21" t="s">
        <v>12</v>
      </c>
    </row>
    <row r="14" spans="1:9" x14ac:dyDescent="0.2">
      <c r="A14" s="22"/>
      <c r="B14" s="22"/>
      <c r="C14" s="26"/>
      <c r="D14" s="22"/>
      <c r="E14" s="22"/>
      <c r="F14" s="27"/>
      <c r="G14" s="27"/>
      <c r="H14" s="21" t="s">
        <v>12</v>
      </c>
    </row>
    <row r="15" spans="1:9" x14ac:dyDescent="0.2">
      <c r="A15" s="22"/>
      <c r="B15" s="22"/>
      <c r="C15" s="23" t="s">
        <v>16</v>
      </c>
      <c r="D15" s="22"/>
      <c r="E15" s="22"/>
      <c r="F15" s="22"/>
      <c r="G15" s="22"/>
      <c r="H15" s="21" t="s">
        <v>12</v>
      </c>
    </row>
    <row r="16" spans="1:9" x14ac:dyDescent="0.2">
      <c r="A16" s="22"/>
      <c r="B16" s="22"/>
      <c r="C16" s="23" t="s">
        <v>11</v>
      </c>
      <c r="D16" s="22"/>
      <c r="E16" s="22" t="s">
        <v>12</v>
      </c>
      <c r="F16" s="24" t="s">
        <v>13</v>
      </c>
      <c r="G16" s="25">
        <v>0</v>
      </c>
      <c r="H16" s="21" t="s">
        <v>12</v>
      </c>
    </row>
    <row r="17" spans="1:8" x14ac:dyDescent="0.2">
      <c r="A17" s="22"/>
      <c r="B17" s="22"/>
      <c r="C17" s="26"/>
      <c r="D17" s="22"/>
      <c r="E17" s="22"/>
      <c r="F17" s="27"/>
      <c r="G17" s="27"/>
      <c r="H17" s="21" t="s">
        <v>12</v>
      </c>
    </row>
    <row r="18" spans="1:8" x14ac:dyDescent="0.2">
      <c r="A18" s="22"/>
      <c r="B18" s="22"/>
      <c r="C18" s="23" t="s">
        <v>17</v>
      </c>
      <c r="D18" s="22"/>
      <c r="E18" s="22"/>
      <c r="F18" s="27"/>
      <c r="G18" s="27"/>
      <c r="H18" s="21" t="s">
        <v>12</v>
      </c>
    </row>
    <row r="19" spans="1:8" x14ac:dyDescent="0.2">
      <c r="A19" s="22"/>
      <c r="B19" s="22"/>
      <c r="C19" s="23" t="s">
        <v>11</v>
      </c>
      <c r="D19" s="22"/>
      <c r="E19" s="22" t="s">
        <v>12</v>
      </c>
      <c r="F19" s="24" t="s">
        <v>13</v>
      </c>
      <c r="G19" s="25">
        <v>0</v>
      </c>
      <c r="H19" s="21" t="s">
        <v>12</v>
      </c>
    </row>
    <row r="20" spans="1:8" x14ac:dyDescent="0.2">
      <c r="A20" s="22"/>
      <c r="B20" s="22"/>
      <c r="C20" s="26"/>
      <c r="D20" s="22"/>
      <c r="E20" s="22"/>
      <c r="F20" s="27"/>
      <c r="G20" s="27"/>
      <c r="H20" s="21" t="s">
        <v>12</v>
      </c>
    </row>
    <row r="21" spans="1:8" x14ac:dyDescent="0.2">
      <c r="A21" s="22"/>
      <c r="B21" s="22"/>
      <c r="C21" s="23" t="s">
        <v>18</v>
      </c>
      <c r="D21" s="22"/>
      <c r="E21" s="22"/>
      <c r="F21" s="27"/>
      <c r="G21" s="27"/>
      <c r="H21" s="21" t="s">
        <v>12</v>
      </c>
    </row>
    <row r="22" spans="1:8" x14ac:dyDescent="0.2">
      <c r="A22" s="22"/>
      <c r="B22" s="22"/>
      <c r="C22" s="23" t="s">
        <v>11</v>
      </c>
      <c r="D22" s="22"/>
      <c r="E22" s="22" t="s">
        <v>12</v>
      </c>
      <c r="F22" s="24" t="s">
        <v>13</v>
      </c>
      <c r="G22" s="25">
        <v>0</v>
      </c>
      <c r="H22" s="21" t="s">
        <v>12</v>
      </c>
    </row>
    <row r="23" spans="1:8" x14ac:dyDescent="0.2">
      <c r="A23" s="22"/>
      <c r="B23" s="22"/>
      <c r="C23" s="26"/>
      <c r="D23" s="22"/>
      <c r="E23" s="22"/>
      <c r="F23" s="27"/>
      <c r="G23" s="27"/>
      <c r="H23" s="21" t="s">
        <v>12</v>
      </c>
    </row>
    <row r="24" spans="1:8" x14ac:dyDescent="0.2">
      <c r="A24" s="22"/>
      <c r="B24" s="22"/>
      <c r="C24" s="23" t="s">
        <v>19</v>
      </c>
      <c r="D24" s="22"/>
      <c r="E24" s="22"/>
      <c r="F24" s="28">
        <v>0</v>
      </c>
      <c r="G24" s="25">
        <v>0</v>
      </c>
      <c r="H24" s="21" t="s">
        <v>12</v>
      </c>
    </row>
    <row r="25" spans="1:8" x14ac:dyDescent="0.2">
      <c r="A25" s="22"/>
      <c r="B25" s="22"/>
      <c r="C25" s="26"/>
      <c r="D25" s="22"/>
      <c r="E25" s="22"/>
      <c r="F25" s="27"/>
      <c r="G25" s="27"/>
      <c r="H25" s="21" t="s">
        <v>12</v>
      </c>
    </row>
    <row r="26" spans="1:8" x14ac:dyDescent="0.2">
      <c r="A26" s="22"/>
      <c r="B26" s="22"/>
      <c r="C26" s="23" t="s">
        <v>20</v>
      </c>
      <c r="D26" s="22"/>
      <c r="E26" s="22"/>
      <c r="F26" s="27"/>
      <c r="G26" s="27"/>
      <c r="H26" s="21" t="s">
        <v>12</v>
      </c>
    </row>
    <row r="27" spans="1:8" x14ac:dyDescent="0.2">
      <c r="A27" s="22"/>
      <c r="B27" s="22"/>
      <c r="C27" s="23" t="s">
        <v>10</v>
      </c>
      <c r="D27" s="22"/>
      <c r="E27" s="22"/>
      <c r="F27" s="27"/>
      <c r="G27" s="27"/>
      <c r="H27" s="21" t="s">
        <v>12</v>
      </c>
    </row>
    <row r="28" spans="1:8" x14ac:dyDescent="0.2">
      <c r="A28" s="22"/>
      <c r="B28" s="22"/>
      <c r="C28" s="23" t="s">
        <v>11</v>
      </c>
      <c r="D28" s="22"/>
      <c r="E28" s="22" t="s">
        <v>12</v>
      </c>
      <c r="F28" s="24" t="s">
        <v>13</v>
      </c>
      <c r="G28" s="25">
        <v>0</v>
      </c>
      <c r="H28" s="21" t="s">
        <v>12</v>
      </c>
    </row>
    <row r="29" spans="1:8" x14ac:dyDescent="0.2">
      <c r="A29" s="22"/>
      <c r="B29" s="22"/>
      <c r="C29" s="26"/>
      <c r="D29" s="22"/>
      <c r="E29" s="22"/>
      <c r="F29" s="27"/>
      <c r="G29" s="27"/>
      <c r="H29" s="21" t="s">
        <v>12</v>
      </c>
    </row>
    <row r="30" spans="1:8" x14ac:dyDescent="0.2">
      <c r="A30" s="22"/>
      <c r="B30" s="22"/>
      <c r="C30" s="23" t="s">
        <v>70</v>
      </c>
      <c r="D30" s="22"/>
      <c r="E30" s="22"/>
      <c r="F30" s="22"/>
      <c r="G30" s="22"/>
      <c r="H30" s="21" t="s">
        <v>12</v>
      </c>
    </row>
    <row r="31" spans="1:8" x14ac:dyDescent="0.2">
      <c r="A31" s="22"/>
      <c r="B31" s="22"/>
      <c r="C31" s="23" t="s">
        <v>11</v>
      </c>
      <c r="D31" s="22"/>
      <c r="E31" s="22" t="s">
        <v>12</v>
      </c>
      <c r="F31" s="24" t="s">
        <v>13</v>
      </c>
      <c r="G31" s="25">
        <v>0</v>
      </c>
      <c r="H31" s="21" t="s">
        <v>12</v>
      </c>
    </row>
    <row r="32" spans="1:8" x14ac:dyDescent="0.2">
      <c r="A32" s="22"/>
      <c r="B32" s="22"/>
      <c r="C32" s="26"/>
      <c r="D32" s="22"/>
      <c r="E32" s="22"/>
      <c r="F32" s="27"/>
      <c r="G32" s="27"/>
      <c r="H32" s="21" t="s">
        <v>12</v>
      </c>
    </row>
    <row r="33" spans="1:8" x14ac:dyDescent="0.2">
      <c r="A33" s="22"/>
      <c r="B33" s="22"/>
      <c r="C33" s="23" t="s">
        <v>71</v>
      </c>
      <c r="D33" s="22"/>
      <c r="E33" s="22"/>
      <c r="F33" s="22"/>
      <c r="G33" s="22"/>
      <c r="H33" s="21" t="s">
        <v>12</v>
      </c>
    </row>
    <row r="34" spans="1:8" x14ac:dyDescent="0.2">
      <c r="A34" s="22"/>
      <c r="B34" s="22"/>
      <c r="C34" s="23" t="s">
        <v>11</v>
      </c>
      <c r="D34" s="22"/>
      <c r="E34" s="22" t="s">
        <v>12</v>
      </c>
      <c r="F34" s="24" t="s">
        <v>13</v>
      </c>
      <c r="G34" s="25">
        <v>0</v>
      </c>
      <c r="H34" s="21" t="s">
        <v>12</v>
      </c>
    </row>
    <row r="35" spans="1:8" x14ac:dyDescent="0.2">
      <c r="A35" s="22"/>
      <c r="B35" s="22"/>
      <c r="C35" s="26"/>
      <c r="D35" s="22"/>
      <c r="E35" s="22"/>
      <c r="F35" s="27"/>
      <c r="G35" s="27"/>
      <c r="H35" s="21" t="s">
        <v>12</v>
      </c>
    </row>
    <row r="36" spans="1:8" x14ac:dyDescent="0.2">
      <c r="A36" s="22"/>
      <c r="B36" s="22"/>
      <c r="C36" s="23" t="s">
        <v>77</v>
      </c>
      <c r="D36" s="22"/>
      <c r="E36" s="22"/>
      <c r="F36" s="27"/>
      <c r="G36" s="27"/>
      <c r="H36" s="21" t="s">
        <v>12</v>
      </c>
    </row>
    <row r="37" spans="1:8" x14ac:dyDescent="0.2">
      <c r="A37" s="22"/>
      <c r="B37" s="22"/>
      <c r="C37" s="23" t="s">
        <v>11</v>
      </c>
      <c r="D37" s="22"/>
      <c r="E37" s="22" t="s">
        <v>12</v>
      </c>
      <c r="F37" s="24" t="s">
        <v>13</v>
      </c>
      <c r="G37" s="25">
        <v>0</v>
      </c>
      <c r="H37" s="21" t="s">
        <v>12</v>
      </c>
    </row>
    <row r="38" spans="1:8" x14ac:dyDescent="0.2">
      <c r="A38" s="22"/>
      <c r="B38" s="22"/>
      <c r="C38" s="26"/>
      <c r="D38" s="22"/>
      <c r="E38" s="22"/>
      <c r="F38" s="27"/>
      <c r="G38" s="27"/>
      <c r="H38" s="21" t="s">
        <v>12</v>
      </c>
    </row>
    <row r="39" spans="1:8" x14ac:dyDescent="0.2">
      <c r="A39" s="22"/>
      <c r="B39" s="22"/>
      <c r="C39" s="23" t="s">
        <v>78</v>
      </c>
      <c r="D39" s="22"/>
      <c r="E39" s="22"/>
      <c r="F39" s="28">
        <v>0</v>
      </c>
      <c r="G39" s="25">
        <v>0</v>
      </c>
      <c r="H39" s="21" t="s">
        <v>12</v>
      </c>
    </row>
    <row r="40" spans="1:8" x14ac:dyDescent="0.2">
      <c r="A40" s="22"/>
      <c r="B40" s="22"/>
      <c r="C40" s="26"/>
      <c r="D40" s="22"/>
      <c r="E40" s="22"/>
      <c r="F40" s="27"/>
      <c r="G40" s="27"/>
      <c r="H40" s="21" t="s">
        <v>12</v>
      </c>
    </row>
    <row r="41" spans="1:8" x14ac:dyDescent="0.2">
      <c r="A41" s="22"/>
      <c r="B41" s="22"/>
      <c r="C41" s="23" t="s">
        <v>79</v>
      </c>
      <c r="D41" s="22"/>
      <c r="E41" s="22"/>
      <c r="F41" s="27"/>
      <c r="G41" s="27"/>
      <c r="H41" s="21" t="s">
        <v>12</v>
      </c>
    </row>
    <row r="42" spans="1:8" x14ac:dyDescent="0.2">
      <c r="A42" s="22"/>
      <c r="B42" s="22"/>
      <c r="C42" s="23" t="s">
        <v>80</v>
      </c>
      <c r="D42" s="22"/>
      <c r="E42" s="22"/>
      <c r="F42" s="27"/>
      <c r="G42" s="27"/>
      <c r="H42" s="21" t="s">
        <v>12</v>
      </c>
    </row>
    <row r="43" spans="1:8" x14ac:dyDescent="0.2">
      <c r="A43" s="29">
        <v>1</v>
      </c>
      <c r="B43" s="30" t="s">
        <v>247</v>
      </c>
      <c r="C43" s="30" t="s">
        <v>248</v>
      </c>
      <c r="D43" s="30" t="s">
        <v>83</v>
      </c>
      <c r="E43" s="31">
        <v>3500</v>
      </c>
      <c r="F43" s="32">
        <v>17471.282500000001</v>
      </c>
      <c r="G43" s="33">
        <v>2.281731E-2</v>
      </c>
      <c r="H43" s="21">
        <v>6</v>
      </c>
    </row>
    <row r="44" spans="1:8" x14ac:dyDescent="0.2">
      <c r="A44" s="29">
        <v>2</v>
      </c>
      <c r="B44" s="30" t="s">
        <v>249</v>
      </c>
      <c r="C44" s="30" t="s">
        <v>250</v>
      </c>
      <c r="D44" s="30" t="s">
        <v>83</v>
      </c>
      <c r="E44" s="31">
        <v>3000</v>
      </c>
      <c r="F44" s="32">
        <v>14980.305</v>
      </c>
      <c r="G44" s="33">
        <v>1.9564120000000001E-2</v>
      </c>
      <c r="H44" s="21">
        <v>6.0000999999999998</v>
      </c>
    </row>
    <row r="45" spans="1:8" x14ac:dyDescent="0.2">
      <c r="A45" s="29">
        <v>3</v>
      </c>
      <c r="B45" s="30" t="s">
        <v>251</v>
      </c>
      <c r="C45" s="30" t="s">
        <v>252</v>
      </c>
      <c r="D45" s="30" t="s">
        <v>83</v>
      </c>
      <c r="E45" s="31">
        <v>3000</v>
      </c>
      <c r="F45" s="32">
        <v>14974.98</v>
      </c>
      <c r="G45" s="33">
        <v>1.9557160000000001E-2</v>
      </c>
      <c r="H45" s="21">
        <v>6.0983999999999998</v>
      </c>
    </row>
    <row r="46" spans="1:8" x14ac:dyDescent="0.2">
      <c r="A46" s="29">
        <v>4</v>
      </c>
      <c r="B46" s="30" t="s">
        <v>253</v>
      </c>
      <c r="C46" s="30" t="s">
        <v>254</v>
      </c>
      <c r="D46" s="30" t="s">
        <v>168</v>
      </c>
      <c r="E46" s="31">
        <v>3000</v>
      </c>
      <c r="F46" s="32">
        <v>14960.655000000001</v>
      </c>
      <c r="G46" s="33">
        <v>1.9538449999999999E-2</v>
      </c>
      <c r="H46" s="21">
        <v>6</v>
      </c>
    </row>
    <row r="47" spans="1:8" x14ac:dyDescent="0.2">
      <c r="A47" s="29">
        <v>5</v>
      </c>
      <c r="B47" s="30" t="s">
        <v>255</v>
      </c>
      <c r="C47" s="30" t="s">
        <v>256</v>
      </c>
      <c r="D47" s="30" t="s">
        <v>83</v>
      </c>
      <c r="E47" s="31">
        <v>2500</v>
      </c>
      <c r="F47" s="32">
        <v>12455.612499999999</v>
      </c>
      <c r="G47" s="33">
        <v>1.6266900000000001E-2</v>
      </c>
      <c r="H47" s="21">
        <v>6.1948999999999996</v>
      </c>
    </row>
    <row r="48" spans="1:8" x14ac:dyDescent="0.2">
      <c r="A48" s="29">
        <v>6</v>
      </c>
      <c r="B48" s="30" t="s">
        <v>257</v>
      </c>
      <c r="C48" s="30" t="s">
        <v>258</v>
      </c>
      <c r="D48" s="30" t="s">
        <v>83</v>
      </c>
      <c r="E48" s="31">
        <v>2500</v>
      </c>
      <c r="F48" s="32">
        <v>12334.95</v>
      </c>
      <c r="G48" s="33">
        <v>1.6109310000000002E-2</v>
      </c>
      <c r="H48" s="21">
        <v>7.4</v>
      </c>
    </row>
    <row r="49" spans="1:8" x14ac:dyDescent="0.2">
      <c r="A49" s="29">
        <v>7</v>
      </c>
      <c r="B49" s="30" t="s">
        <v>259</v>
      </c>
      <c r="C49" s="30" t="s">
        <v>260</v>
      </c>
      <c r="D49" s="30" t="s">
        <v>83</v>
      </c>
      <c r="E49" s="31">
        <v>2000</v>
      </c>
      <c r="F49" s="32">
        <v>9996.68</v>
      </c>
      <c r="G49" s="33">
        <v>1.3055560000000001E-2</v>
      </c>
      <c r="H49" s="21">
        <v>6.0742000000000003</v>
      </c>
    </row>
    <row r="50" spans="1:8" x14ac:dyDescent="0.2">
      <c r="A50" s="29">
        <v>8</v>
      </c>
      <c r="B50" s="30" t="s">
        <v>261</v>
      </c>
      <c r="C50" s="30" t="s">
        <v>262</v>
      </c>
      <c r="D50" s="30" t="s">
        <v>168</v>
      </c>
      <c r="E50" s="31">
        <v>2000</v>
      </c>
      <c r="F50" s="32">
        <v>9986.8700000000008</v>
      </c>
      <c r="G50" s="33">
        <v>1.3042740000000001E-2</v>
      </c>
      <c r="H50" s="21">
        <v>6.0004</v>
      </c>
    </row>
    <row r="51" spans="1:8" x14ac:dyDescent="0.2">
      <c r="A51" s="29">
        <v>9</v>
      </c>
      <c r="B51" s="30" t="s">
        <v>263</v>
      </c>
      <c r="C51" s="30" t="s">
        <v>264</v>
      </c>
      <c r="D51" s="30" t="s">
        <v>83</v>
      </c>
      <c r="E51" s="31">
        <v>2000</v>
      </c>
      <c r="F51" s="32">
        <v>9985.0499999999993</v>
      </c>
      <c r="G51" s="33">
        <v>1.3040370000000001E-2</v>
      </c>
      <c r="H51" s="21">
        <v>6.0711000000000004</v>
      </c>
    </row>
    <row r="52" spans="1:8" x14ac:dyDescent="0.2">
      <c r="A52" s="29">
        <v>10</v>
      </c>
      <c r="B52" s="30" t="s">
        <v>265</v>
      </c>
      <c r="C52" s="30" t="s">
        <v>266</v>
      </c>
      <c r="D52" s="30" t="s">
        <v>88</v>
      </c>
      <c r="E52" s="31">
        <v>2000</v>
      </c>
      <c r="F52" s="32">
        <v>9981.9500000000007</v>
      </c>
      <c r="G52" s="33">
        <v>1.3036320000000001E-2</v>
      </c>
      <c r="H52" s="21">
        <v>5.9997999999999996</v>
      </c>
    </row>
    <row r="53" spans="1:8" x14ac:dyDescent="0.2">
      <c r="A53" s="29">
        <v>11</v>
      </c>
      <c r="B53" s="30" t="s">
        <v>267</v>
      </c>
      <c r="C53" s="30" t="s">
        <v>268</v>
      </c>
      <c r="D53" s="30" t="s">
        <v>168</v>
      </c>
      <c r="E53" s="31">
        <v>2000</v>
      </c>
      <c r="F53" s="32">
        <v>9976.89</v>
      </c>
      <c r="G53" s="33">
        <v>1.302971E-2</v>
      </c>
      <c r="H53" s="21">
        <v>6.0396999999999998</v>
      </c>
    </row>
    <row r="54" spans="1:8" x14ac:dyDescent="0.2">
      <c r="A54" s="29">
        <v>12</v>
      </c>
      <c r="B54" s="30" t="s">
        <v>269</v>
      </c>
      <c r="C54" s="30" t="s">
        <v>270</v>
      </c>
      <c r="D54" s="30" t="s">
        <v>88</v>
      </c>
      <c r="E54" s="31">
        <v>2000</v>
      </c>
      <c r="F54" s="32">
        <v>9970.5</v>
      </c>
      <c r="G54" s="33">
        <v>1.3021370000000001E-2</v>
      </c>
      <c r="H54" s="21">
        <v>6.0004</v>
      </c>
    </row>
    <row r="55" spans="1:8" x14ac:dyDescent="0.2">
      <c r="A55" s="29">
        <v>13</v>
      </c>
      <c r="B55" s="30" t="s">
        <v>271</v>
      </c>
      <c r="C55" s="30" t="s">
        <v>272</v>
      </c>
      <c r="D55" s="30" t="s">
        <v>83</v>
      </c>
      <c r="E55" s="31">
        <v>2000</v>
      </c>
      <c r="F55" s="32">
        <v>9970.11</v>
      </c>
      <c r="G55" s="33">
        <v>1.302086E-2</v>
      </c>
      <c r="H55" s="21">
        <v>6.08</v>
      </c>
    </row>
    <row r="56" spans="1:8" x14ac:dyDescent="0.2">
      <c r="A56" s="29">
        <v>14</v>
      </c>
      <c r="B56" s="30" t="s">
        <v>273</v>
      </c>
      <c r="C56" s="30" t="s">
        <v>274</v>
      </c>
      <c r="D56" s="30" t="s">
        <v>168</v>
      </c>
      <c r="E56" s="31">
        <v>2000</v>
      </c>
      <c r="F56" s="32">
        <v>9859</v>
      </c>
      <c r="G56" s="33">
        <v>1.287575E-2</v>
      </c>
      <c r="H56" s="21">
        <v>7.25</v>
      </c>
    </row>
    <row r="57" spans="1:8" x14ac:dyDescent="0.2">
      <c r="A57" s="29">
        <v>15</v>
      </c>
      <c r="B57" s="30" t="s">
        <v>275</v>
      </c>
      <c r="C57" s="30" t="s">
        <v>276</v>
      </c>
      <c r="D57" s="30" t="s">
        <v>168</v>
      </c>
      <c r="E57" s="31">
        <v>1500</v>
      </c>
      <c r="F57" s="32">
        <v>7496.2725</v>
      </c>
      <c r="G57" s="33">
        <v>9.7900499999999998E-3</v>
      </c>
      <c r="H57" s="21">
        <v>6.0503</v>
      </c>
    </row>
    <row r="58" spans="1:8" x14ac:dyDescent="0.2">
      <c r="A58" s="29">
        <v>16</v>
      </c>
      <c r="B58" s="30" t="s">
        <v>277</v>
      </c>
      <c r="C58" s="30" t="s">
        <v>278</v>
      </c>
      <c r="D58" s="30" t="s">
        <v>168</v>
      </c>
      <c r="E58" s="31">
        <v>1500</v>
      </c>
      <c r="F58" s="32">
        <v>7495.0349999999999</v>
      </c>
      <c r="G58" s="33">
        <v>9.7884400000000007E-3</v>
      </c>
      <c r="H58" s="21">
        <v>6.0503</v>
      </c>
    </row>
    <row r="59" spans="1:8" x14ac:dyDescent="0.2">
      <c r="A59" s="29">
        <v>17</v>
      </c>
      <c r="B59" s="30" t="s">
        <v>279</v>
      </c>
      <c r="C59" s="30" t="s">
        <v>280</v>
      </c>
      <c r="D59" s="30" t="s">
        <v>168</v>
      </c>
      <c r="E59" s="31">
        <v>1500</v>
      </c>
      <c r="F59" s="32">
        <v>7391.3549999999996</v>
      </c>
      <c r="G59" s="33">
        <v>9.6530299999999999E-3</v>
      </c>
      <c r="H59" s="21">
        <v>7.25</v>
      </c>
    </row>
    <row r="60" spans="1:8" x14ac:dyDescent="0.2">
      <c r="A60" s="29">
        <v>18</v>
      </c>
      <c r="B60" s="30" t="s">
        <v>281</v>
      </c>
      <c r="C60" s="30" t="s">
        <v>282</v>
      </c>
      <c r="D60" s="30" t="s">
        <v>83</v>
      </c>
      <c r="E60" s="31">
        <v>1500</v>
      </c>
      <c r="F60" s="32">
        <v>7385.5725000000002</v>
      </c>
      <c r="G60" s="33">
        <v>9.6454799999999997E-3</v>
      </c>
      <c r="H60" s="21">
        <v>7.25</v>
      </c>
    </row>
    <row r="61" spans="1:8" x14ac:dyDescent="0.2">
      <c r="A61" s="29">
        <v>19</v>
      </c>
      <c r="B61" s="30" t="s">
        <v>283</v>
      </c>
      <c r="C61" s="30" t="s">
        <v>284</v>
      </c>
      <c r="D61" s="30" t="s">
        <v>83</v>
      </c>
      <c r="E61" s="31">
        <v>1000</v>
      </c>
      <c r="F61" s="32">
        <v>4996.7299999999996</v>
      </c>
      <c r="G61" s="33">
        <v>6.5256799999999998E-3</v>
      </c>
      <c r="H61" s="21">
        <v>5.9749999999999996</v>
      </c>
    </row>
    <row r="62" spans="1:8" x14ac:dyDescent="0.2">
      <c r="A62" s="29">
        <v>20</v>
      </c>
      <c r="B62" s="30" t="s">
        <v>285</v>
      </c>
      <c r="C62" s="30" t="s">
        <v>286</v>
      </c>
      <c r="D62" s="30" t="s">
        <v>83</v>
      </c>
      <c r="E62" s="31">
        <v>1000</v>
      </c>
      <c r="F62" s="32">
        <v>4991.7</v>
      </c>
      <c r="G62" s="33">
        <v>6.5191099999999998E-3</v>
      </c>
      <c r="H62" s="21">
        <v>6.0693999999999999</v>
      </c>
    </row>
    <row r="63" spans="1:8" x14ac:dyDescent="0.2">
      <c r="A63" s="29">
        <v>21</v>
      </c>
      <c r="B63" s="30" t="s">
        <v>287</v>
      </c>
      <c r="C63" s="30" t="s">
        <v>288</v>
      </c>
      <c r="D63" s="30" t="s">
        <v>88</v>
      </c>
      <c r="E63" s="31">
        <v>1000</v>
      </c>
      <c r="F63" s="32">
        <v>4986.88</v>
      </c>
      <c r="G63" s="33">
        <v>6.51281E-3</v>
      </c>
      <c r="H63" s="21">
        <v>6.0007999999999999</v>
      </c>
    </row>
    <row r="64" spans="1:8" x14ac:dyDescent="0.2">
      <c r="A64" s="29">
        <v>22</v>
      </c>
      <c r="B64" s="30" t="s">
        <v>289</v>
      </c>
      <c r="C64" s="30" t="s">
        <v>290</v>
      </c>
      <c r="D64" s="30" t="s">
        <v>83</v>
      </c>
      <c r="E64" s="31">
        <v>1000</v>
      </c>
      <c r="F64" s="32">
        <v>4936.2700000000004</v>
      </c>
      <c r="G64" s="33">
        <v>6.4467200000000004E-3</v>
      </c>
      <c r="H64" s="21">
        <v>7.25</v>
      </c>
    </row>
    <row r="65" spans="1:8" x14ac:dyDescent="0.2">
      <c r="A65" s="29">
        <v>23</v>
      </c>
      <c r="B65" s="30" t="s">
        <v>291</v>
      </c>
      <c r="C65" s="30" t="s">
        <v>292</v>
      </c>
      <c r="D65" s="30" t="s">
        <v>83</v>
      </c>
      <c r="E65" s="31">
        <v>1000</v>
      </c>
      <c r="F65" s="32">
        <v>4935.3</v>
      </c>
      <c r="G65" s="33">
        <v>6.4454500000000001E-3</v>
      </c>
      <c r="H65" s="21">
        <v>7.25</v>
      </c>
    </row>
    <row r="66" spans="1:8" x14ac:dyDescent="0.2">
      <c r="A66" s="29">
        <v>24</v>
      </c>
      <c r="B66" s="30" t="s">
        <v>293</v>
      </c>
      <c r="C66" s="30" t="s">
        <v>294</v>
      </c>
      <c r="D66" s="30" t="s">
        <v>83</v>
      </c>
      <c r="E66" s="31">
        <v>1000</v>
      </c>
      <c r="F66" s="32">
        <v>4933.665</v>
      </c>
      <c r="G66" s="33">
        <v>6.4433099999999998E-3</v>
      </c>
      <c r="H66" s="21">
        <v>7.55</v>
      </c>
    </row>
    <row r="67" spans="1:8" x14ac:dyDescent="0.2">
      <c r="A67" s="29">
        <v>25</v>
      </c>
      <c r="B67" s="30" t="s">
        <v>295</v>
      </c>
      <c r="C67" s="30" t="s">
        <v>296</v>
      </c>
      <c r="D67" s="30" t="s">
        <v>168</v>
      </c>
      <c r="E67" s="31">
        <v>1000</v>
      </c>
      <c r="F67" s="32">
        <v>4917.9449999999997</v>
      </c>
      <c r="G67" s="33">
        <v>6.4227800000000003E-3</v>
      </c>
      <c r="H67" s="21">
        <v>7.2500999999999998</v>
      </c>
    </row>
    <row r="68" spans="1:8" x14ac:dyDescent="0.2">
      <c r="A68" s="29">
        <v>26</v>
      </c>
      <c r="B68" s="30" t="s">
        <v>297</v>
      </c>
      <c r="C68" s="30" t="s">
        <v>298</v>
      </c>
      <c r="D68" s="30" t="s">
        <v>83</v>
      </c>
      <c r="E68" s="31">
        <v>1000</v>
      </c>
      <c r="F68" s="32">
        <v>4917.9449999999997</v>
      </c>
      <c r="G68" s="33">
        <v>6.4227800000000003E-3</v>
      </c>
      <c r="H68" s="21">
        <v>7.25</v>
      </c>
    </row>
    <row r="69" spans="1:8" x14ac:dyDescent="0.2">
      <c r="A69" s="29">
        <v>27</v>
      </c>
      <c r="B69" s="30" t="s">
        <v>299</v>
      </c>
      <c r="C69" s="30" t="s">
        <v>300</v>
      </c>
      <c r="D69" s="30" t="s">
        <v>88</v>
      </c>
      <c r="E69" s="31">
        <v>1000</v>
      </c>
      <c r="F69" s="32">
        <v>4917.21</v>
      </c>
      <c r="G69" s="33">
        <v>6.42182E-3</v>
      </c>
      <c r="H69" s="21">
        <v>7.23</v>
      </c>
    </row>
    <row r="70" spans="1:8" x14ac:dyDescent="0.2">
      <c r="A70" s="29">
        <v>28</v>
      </c>
      <c r="B70" s="30" t="s">
        <v>301</v>
      </c>
      <c r="C70" s="30" t="s">
        <v>302</v>
      </c>
      <c r="D70" s="30" t="s">
        <v>83</v>
      </c>
      <c r="E70" s="31">
        <v>1000</v>
      </c>
      <c r="F70" s="32">
        <v>4916.9849999999997</v>
      </c>
      <c r="G70" s="33">
        <v>6.4215299999999999E-3</v>
      </c>
      <c r="H70" s="21">
        <v>7.25</v>
      </c>
    </row>
    <row r="71" spans="1:8" x14ac:dyDescent="0.2">
      <c r="A71" s="29">
        <v>29</v>
      </c>
      <c r="B71" s="30" t="s">
        <v>303</v>
      </c>
      <c r="C71" s="30" t="s">
        <v>304</v>
      </c>
      <c r="D71" s="30" t="s">
        <v>83</v>
      </c>
      <c r="E71" s="31">
        <v>1000</v>
      </c>
      <c r="F71" s="32">
        <v>4913.6099999999997</v>
      </c>
      <c r="G71" s="33">
        <v>6.4171200000000001E-3</v>
      </c>
      <c r="H71" s="21">
        <v>7.55</v>
      </c>
    </row>
    <row r="72" spans="1:8" x14ac:dyDescent="0.2">
      <c r="A72" s="22"/>
      <c r="B72" s="22"/>
      <c r="C72" s="23" t="s">
        <v>11</v>
      </c>
      <c r="D72" s="22"/>
      <c r="E72" s="22" t="s">
        <v>12</v>
      </c>
      <c r="F72" s="28">
        <v>251037.31</v>
      </c>
      <c r="G72" s="25">
        <v>0.32785204000000001</v>
      </c>
      <c r="H72" s="21" t="s">
        <v>12</v>
      </c>
    </row>
    <row r="73" spans="1:8" x14ac:dyDescent="0.2">
      <c r="A73" s="22"/>
      <c r="B73" s="22"/>
      <c r="C73" s="26"/>
      <c r="D73" s="22"/>
      <c r="E73" s="22"/>
      <c r="F73" s="27"/>
      <c r="G73" s="27"/>
      <c r="H73" s="21" t="s">
        <v>12</v>
      </c>
    </row>
    <row r="74" spans="1:8" x14ac:dyDescent="0.2">
      <c r="A74" s="22"/>
      <c r="B74" s="22"/>
      <c r="C74" s="23" t="s">
        <v>89</v>
      </c>
      <c r="D74" s="22"/>
      <c r="E74" s="22"/>
      <c r="F74" s="27"/>
      <c r="G74" s="27"/>
      <c r="H74" s="21" t="s">
        <v>12</v>
      </c>
    </row>
    <row r="75" spans="1:8" x14ac:dyDescent="0.2">
      <c r="A75" s="29">
        <v>1</v>
      </c>
      <c r="B75" s="30" t="s">
        <v>305</v>
      </c>
      <c r="C75" s="30" t="s">
        <v>306</v>
      </c>
      <c r="D75" s="30" t="s">
        <v>83</v>
      </c>
      <c r="E75" s="31">
        <v>3500</v>
      </c>
      <c r="F75" s="32">
        <v>17467.03</v>
      </c>
      <c r="G75" s="33">
        <v>2.2811749999999999E-2</v>
      </c>
      <c r="H75" s="21">
        <v>6.2652999999999999</v>
      </c>
    </row>
    <row r="76" spans="1:8" ht="25.5" x14ac:dyDescent="0.2">
      <c r="A76" s="29">
        <v>2</v>
      </c>
      <c r="B76" s="30" t="s">
        <v>307</v>
      </c>
      <c r="C76" s="30" t="s">
        <v>308</v>
      </c>
      <c r="D76" s="30" t="s">
        <v>83</v>
      </c>
      <c r="E76" s="31">
        <v>3000</v>
      </c>
      <c r="F76" s="32">
        <v>14979.69</v>
      </c>
      <c r="G76" s="33">
        <v>1.956331E-2</v>
      </c>
      <c r="H76" s="21">
        <v>6.1859000000000002</v>
      </c>
    </row>
    <row r="77" spans="1:8" x14ac:dyDescent="0.2">
      <c r="A77" s="29">
        <v>3</v>
      </c>
      <c r="B77" s="30" t="s">
        <v>309</v>
      </c>
      <c r="C77" s="30" t="s">
        <v>310</v>
      </c>
      <c r="D77" s="30" t="s">
        <v>83</v>
      </c>
      <c r="E77" s="31">
        <v>3000</v>
      </c>
      <c r="F77" s="32">
        <v>14954.73</v>
      </c>
      <c r="G77" s="33">
        <v>1.9530720000000001E-2</v>
      </c>
      <c r="H77" s="21">
        <v>6.1375000000000002</v>
      </c>
    </row>
    <row r="78" spans="1:8" x14ac:dyDescent="0.2">
      <c r="A78" s="29">
        <v>4</v>
      </c>
      <c r="B78" s="30" t="s">
        <v>311</v>
      </c>
      <c r="C78" s="30" t="s">
        <v>312</v>
      </c>
      <c r="D78" s="30" t="s">
        <v>88</v>
      </c>
      <c r="E78" s="31">
        <v>2000</v>
      </c>
      <c r="F78" s="32">
        <v>10000</v>
      </c>
      <c r="G78" s="33">
        <v>1.3059889999999999E-2</v>
      </c>
      <c r="H78" s="21">
        <v>5.7950999999999997</v>
      </c>
    </row>
    <row r="79" spans="1:8" x14ac:dyDescent="0.2">
      <c r="A79" s="29">
        <v>5</v>
      </c>
      <c r="B79" s="30" t="s">
        <v>313</v>
      </c>
      <c r="C79" s="30" t="s">
        <v>314</v>
      </c>
      <c r="D79" s="30" t="s">
        <v>83</v>
      </c>
      <c r="E79" s="31">
        <v>2000</v>
      </c>
      <c r="F79" s="32">
        <v>9994.9699999999993</v>
      </c>
      <c r="G79" s="33">
        <v>1.305332E-2</v>
      </c>
      <c r="H79" s="21">
        <v>6.1249000000000002</v>
      </c>
    </row>
    <row r="80" spans="1:8" x14ac:dyDescent="0.2">
      <c r="A80" s="29">
        <v>6</v>
      </c>
      <c r="B80" s="30" t="s">
        <v>315</v>
      </c>
      <c r="C80" s="30" t="s">
        <v>316</v>
      </c>
      <c r="D80" s="30" t="s">
        <v>83</v>
      </c>
      <c r="E80" s="31">
        <v>2000</v>
      </c>
      <c r="F80" s="32">
        <v>9993.7999999999993</v>
      </c>
      <c r="G80" s="33">
        <v>1.3051800000000001E-2</v>
      </c>
      <c r="H80" s="21">
        <v>7.5498000000000003</v>
      </c>
    </row>
    <row r="81" spans="1:8" x14ac:dyDescent="0.2">
      <c r="A81" s="29">
        <v>7</v>
      </c>
      <c r="B81" s="30" t="s">
        <v>317</v>
      </c>
      <c r="C81" s="30" t="s">
        <v>318</v>
      </c>
      <c r="D81" s="30" t="s">
        <v>83</v>
      </c>
      <c r="E81" s="31">
        <v>2000</v>
      </c>
      <c r="F81" s="32">
        <v>9993.39</v>
      </c>
      <c r="G81" s="33">
        <v>1.305126E-2</v>
      </c>
      <c r="H81" s="21">
        <v>6.04</v>
      </c>
    </row>
    <row r="82" spans="1:8" x14ac:dyDescent="0.2">
      <c r="A82" s="29">
        <v>8</v>
      </c>
      <c r="B82" s="30" t="s">
        <v>319</v>
      </c>
      <c r="C82" s="30" t="s">
        <v>320</v>
      </c>
      <c r="D82" s="30" t="s">
        <v>88</v>
      </c>
      <c r="E82" s="31">
        <v>2000</v>
      </c>
      <c r="F82" s="32">
        <v>9993.2099999999991</v>
      </c>
      <c r="G82" s="33">
        <v>1.305102E-2</v>
      </c>
      <c r="H82" s="21">
        <v>6.2</v>
      </c>
    </row>
    <row r="83" spans="1:8" x14ac:dyDescent="0.2">
      <c r="A83" s="29">
        <v>9</v>
      </c>
      <c r="B83" s="30" t="s">
        <v>321</v>
      </c>
      <c r="C83" s="30" t="s">
        <v>322</v>
      </c>
      <c r="D83" s="30" t="s">
        <v>83</v>
      </c>
      <c r="E83" s="31">
        <v>2000</v>
      </c>
      <c r="F83" s="32">
        <v>9984.83</v>
      </c>
      <c r="G83" s="33">
        <v>1.3040080000000001E-2</v>
      </c>
      <c r="H83" s="21">
        <v>6.1605999999999996</v>
      </c>
    </row>
    <row r="84" spans="1:8" x14ac:dyDescent="0.2">
      <c r="A84" s="29">
        <v>10</v>
      </c>
      <c r="B84" s="30" t="s">
        <v>323</v>
      </c>
      <c r="C84" s="30" t="s">
        <v>324</v>
      </c>
      <c r="D84" s="30" t="s">
        <v>83</v>
      </c>
      <c r="E84" s="31">
        <v>2000</v>
      </c>
      <c r="F84" s="32">
        <v>9984.68</v>
      </c>
      <c r="G84" s="33">
        <v>1.303988E-2</v>
      </c>
      <c r="H84" s="21">
        <v>6.2256</v>
      </c>
    </row>
    <row r="85" spans="1:8" x14ac:dyDescent="0.2">
      <c r="A85" s="29">
        <v>11</v>
      </c>
      <c r="B85" s="30" t="s">
        <v>325</v>
      </c>
      <c r="C85" s="30" t="s">
        <v>326</v>
      </c>
      <c r="D85" s="30" t="s">
        <v>83</v>
      </c>
      <c r="E85" s="31">
        <v>2000</v>
      </c>
      <c r="F85" s="32">
        <v>9984.0300000000007</v>
      </c>
      <c r="G85" s="33">
        <v>1.303904E-2</v>
      </c>
      <c r="H85" s="21">
        <v>7.2999000000000001</v>
      </c>
    </row>
    <row r="86" spans="1:8" x14ac:dyDescent="0.2">
      <c r="A86" s="29">
        <v>12</v>
      </c>
      <c r="B86" s="30" t="s">
        <v>327</v>
      </c>
      <c r="C86" s="30" t="s">
        <v>328</v>
      </c>
      <c r="D86" s="30" t="s">
        <v>88</v>
      </c>
      <c r="E86" s="31">
        <v>2000</v>
      </c>
      <c r="F86" s="32">
        <v>9981.14</v>
      </c>
      <c r="G86" s="33">
        <v>1.303526E-2</v>
      </c>
      <c r="H86" s="21">
        <v>6.27</v>
      </c>
    </row>
    <row r="87" spans="1:8" x14ac:dyDescent="0.2">
      <c r="A87" s="29">
        <v>13</v>
      </c>
      <c r="B87" s="30" t="s">
        <v>329</v>
      </c>
      <c r="C87" s="30" t="s">
        <v>330</v>
      </c>
      <c r="D87" s="30" t="s">
        <v>83</v>
      </c>
      <c r="E87" s="31">
        <v>2000</v>
      </c>
      <c r="F87" s="32">
        <v>9980.23</v>
      </c>
      <c r="G87" s="33">
        <v>1.303407E-2</v>
      </c>
      <c r="H87" s="21">
        <v>6.5724999999999998</v>
      </c>
    </row>
    <row r="88" spans="1:8" x14ac:dyDescent="0.2">
      <c r="A88" s="29">
        <v>14</v>
      </c>
      <c r="B88" s="30" t="s">
        <v>331</v>
      </c>
      <c r="C88" s="30" t="s">
        <v>332</v>
      </c>
      <c r="D88" s="30" t="s">
        <v>83</v>
      </c>
      <c r="E88" s="31">
        <v>2000</v>
      </c>
      <c r="F88" s="32">
        <v>9967.93</v>
      </c>
      <c r="G88" s="33">
        <v>1.301801E-2</v>
      </c>
      <c r="H88" s="21">
        <v>7.34</v>
      </c>
    </row>
    <row r="89" spans="1:8" x14ac:dyDescent="0.2">
      <c r="A89" s="29">
        <v>15</v>
      </c>
      <c r="B89" s="30" t="s">
        <v>333</v>
      </c>
      <c r="C89" s="30" t="s">
        <v>334</v>
      </c>
      <c r="D89" s="30" t="s">
        <v>83</v>
      </c>
      <c r="E89" s="31">
        <v>2000</v>
      </c>
      <c r="F89" s="32">
        <v>9966.91</v>
      </c>
      <c r="G89" s="33">
        <v>1.3016679999999999E-2</v>
      </c>
      <c r="H89" s="21">
        <v>7.5747999999999998</v>
      </c>
    </row>
    <row r="90" spans="1:8" ht="25.5" x14ac:dyDescent="0.2">
      <c r="A90" s="29">
        <v>16</v>
      </c>
      <c r="B90" s="30" t="s">
        <v>335</v>
      </c>
      <c r="C90" s="30" t="s">
        <v>336</v>
      </c>
      <c r="D90" s="30" t="s">
        <v>83</v>
      </c>
      <c r="E90" s="31">
        <v>2000</v>
      </c>
      <c r="F90" s="32">
        <v>9963.1299999999992</v>
      </c>
      <c r="G90" s="33">
        <v>1.3011740000000001E-2</v>
      </c>
      <c r="H90" s="21">
        <v>6.14</v>
      </c>
    </row>
    <row r="91" spans="1:8" x14ac:dyDescent="0.2">
      <c r="A91" s="29">
        <v>17</v>
      </c>
      <c r="B91" s="30" t="s">
        <v>337</v>
      </c>
      <c r="C91" s="30" t="s">
        <v>338</v>
      </c>
      <c r="D91" s="30" t="s">
        <v>83</v>
      </c>
      <c r="E91" s="31">
        <v>2000</v>
      </c>
      <c r="F91" s="32">
        <v>9907.4699999999993</v>
      </c>
      <c r="G91" s="33">
        <v>1.2939050000000001E-2</v>
      </c>
      <c r="H91" s="21">
        <v>7.5750000000000002</v>
      </c>
    </row>
    <row r="92" spans="1:8" x14ac:dyDescent="0.2">
      <c r="A92" s="29">
        <v>18</v>
      </c>
      <c r="B92" s="30" t="s">
        <v>339</v>
      </c>
      <c r="C92" s="30" t="s">
        <v>340</v>
      </c>
      <c r="D92" s="30" t="s">
        <v>88</v>
      </c>
      <c r="E92" s="31">
        <v>2000</v>
      </c>
      <c r="F92" s="32">
        <v>9867.52</v>
      </c>
      <c r="G92" s="33">
        <v>1.288687E-2</v>
      </c>
      <c r="H92" s="21">
        <v>7.4249999999999998</v>
      </c>
    </row>
    <row r="93" spans="1:8" ht="25.5" x14ac:dyDescent="0.2">
      <c r="A93" s="29">
        <v>19</v>
      </c>
      <c r="B93" s="30" t="s">
        <v>341</v>
      </c>
      <c r="C93" s="30" t="s">
        <v>342</v>
      </c>
      <c r="D93" s="30" t="s">
        <v>83</v>
      </c>
      <c r="E93" s="31">
        <v>2000</v>
      </c>
      <c r="F93" s="32">
        <v>9865.98</v>
      </c>
      <c r="G93" s="33">
        <v>1.288486E-2</v>
      </c>
      <c r="H93" s="21">
        <v>7.4</v>
      </c>
    </row>
    <row r="94" spans="1:8" x14ac:dyDescent="0.2">
      <c r="A94" s="29">
        <v>20</v>
      </c>
      <c r="B94" s="30" t="s">
        <v>343</v>
      </c>
      <c r="C94" s="30" t="s">
        <v>344</v>
      </c>
      <c r="D94" s="30" t="s">
        <v>83</v>
      </c>
      <c r="E94" s="31">
        <v>1500</v>
      </c>
      <c r="F94" s="32">
        <v>7490.9250000000002</v>
      </c>
      <c r="G94" s="33">
        <v>9.7830699999999996E-3</v>
      </c>
      <c r="H94" s="21">
        <v>6.3174999999999999</v>
      </c>
    </row>
    <row r="95" spans="1:8" x14ac:dyDescent="0.2">
      <c r="A95" s="29">
        <v>21</v>
      </c>
      <c r="B95" s="30" t="s">
        <v>345</v>
      </c>
      <c r="C95" s="30" t="s">
        <v>346</v>
      </c>
      <c r="D95" s="30" t="s">
        <v>83</v>
      </c>
      <c r="E95" s="31">
        <v>1500</v>
      </c>
      <c r="F95" s="32">
        <v>7487.94</v>
      </c>
      <c r="G95" s="33">
        <v>9.7791700000000002E-3</v>
      </c>
      <c r="H95" s="21">
        <v>6.5351999999999997</v>
      </c>
    </row>
    <row r="96" spans="1:8" x14ac:dyDescent="0.2">
      <c r="A96" s="29">
        <v>22</v>
      </c>
      <c r="B96" s="30" t="s">
        <v>347</v>
      </c>
      <c r="C96" s="30" t="s">
        <v>348</v>
      </c>
      <c r="D96" s="30" t="s">
        <v>83</v>
      </c>
      <c r="E96" s="31">
        <v>1500</v>
      </c>
      <c r="F96" s="32">
        <v>7486.17</v>
      </c>
      <c r="G96" s="33">
        <v>9.7768600000000001E-3</v>
      </c>
      <c r="H96" s="21">
        <v>7.4924999999999997</v>
      </c>
    </row>
    <row r="97" spans="1:8" x14ac:dyDescent="0.2">
      <c r="A97" s="29">
        <v>23</v>
      </c>
      <c r="B97" s="30" t="s">
        <v>349</v>
      </c>
      <c r="C97" s="30" t="s">
        <v>350</v>
      </c>
      <c r="D97" s="30" t="s">
        <v>83</v>
      </c>
      <c r="E97" s="31">
        <v>1500</v>
      </c>
      <c r="F97" s="32">
        <v>7476.4350000000004</v>
      </c>
      <c r="G97" s="33">
        <v>9.7641399999999993E-3</v>
      </c>
      <c r="H97" s="21">
        <v>7.1917</v>
      </c>
    </row>
    <row r="98" spans="1:8" x14ac:dyDescent="0.2">
      <c r="A98" s="29">
        <v>24</v>
      </c>
      <c r="B98" s="30" t="s">
        <v>351</v>
      </c>
      <c r="C98" s="30" t="s">
        <v>352</v>
      </c>
      <c r="D98" s="30" t="s">
        <v>83</v>
      </c>
      <c r="E98" s="31">
        <v>1500</v>
      </c>
      <c r="F98" s="32">
        <v>7475.5424999999996</v>
      </c>
      <c r="G98" s="33">
        <v>9.7629799999999992E-3</v>
      </c>
      <c r="H98" s="21">
        <v>6.6352000000000002</v>
      </c>
    </row>
    <row r="99" spans="1:8" x14ac:dyDescent="0.2">
      <c r="A99" s="29">
        <v>25</v>
      </c>
      <c r="B99" s="30" t="s">
        <v>353</v>
      </c>
      <c r="C99" s="30" t="s">
        <v>354</v>
      </c>
      <c r="D99" s="30" t="s">
        <v>83</v>
      </c>
      <c r="E99" s="31">
        <v>1500</v>
      </c>
      <c r="F99" s="32">
        <v>7469.55</v>
      </c>
      <c r="G99" s="33">
        <v>9.7551500000000006E-3</v>
      </c>
      <c r="H99" s="21">
        <v>6.1994999999999996</v>
      </c>
    </row>
    <row r="100" spans="1:8" x14ac:dyDescent="0.2">
      <c r="A100" s="29">
        <v>26</v>
      </c>
      <c r="B100" s="30" t="s">
        <v>355</v>
      </c>
      <c r="C100" s="30" t="s">
        <v>356</v>
      </c>
      <c r="D100" s="30" t="s">
        <v>83</v>
      </c>
      <c r="E100" s="31">
        <v>1500</v>
      </c>
      <c r="F100" s="32">
        <v>7468.6350000000002</v>
      </c>
      <c r="G100" s="33">
        <v>9.7539600000000008E-3</v>
      </c>
      <c r="H100" s="21">
        <v>7.2999000000000001</v>
      </c>
    </row>
    <row r="101" spans="1:8" x14ac:dyDescent="0.2">
      <c r="A101" s="29">
        <v>27</v>
      </c>
      <c r="B101" s="30" t="s">
        <v>357</v>
      </c>
      <c r="C101" s="30" t="s">
        <v>358</v>
      </c>
      <c r="D101" s="30" t="s">
        <v>83</v>
      </c>
      <c r="E101" s="31">
        <v>1500</v>
      </c>
      <c r="F101" s="32">
        <v>7438.4324999999999</v>
      </c>
      <c r="G101" s="33">
        <v>9.7145100000000009E-3</v>
      </c>
      <c r="H101" s="21">
        <v>7.95</v>
      </c>
    </row>
    <row r="102" spans="1:8" x14ac:dyDescent="0.2">
      <c r="A102" s="29">
        <v>28</v>
      </c>
      <c r="B102" s="30" t="s">
        <v>359</v>
      </c>
      <c r="C102" s="30" t="s">
        <v>360</v>
      </c>
      <c r="D102" s="30" t="s">
        <v>83</v>
      </c>
      <c r="E102" s="31">
        <v>1500</v>
      </c>
      <c r="F102" s="32">
        <v>7392.3</v>
      </c>
      <c r="G102" s="33">
        <v>9.6542599999999996E-3</v>
      </c>
      <c r="H102" s="21">
        <v>7.2850000000000001</v>
      </c>
    </row>
    <row r="103" spans="1:8" ht="25.5" x14ac:dyDescent="0.2">
      <c r="A103" s="29">
        <v>29</v>
      </c>
      <c r="B103" s="30" t="s">
        <v>361</v>
      </c>
      <c r="C103" s="30" t="s">
        <v>362</v>
      </c>
      <c r="D103" s="30" t="s">
        <v>83</v>
      </c>
      <c r="E103" s="31">
        <v>1000</v>
      </c>
      <c r="F103" s="32">
        <v>4997.8850000000002</v>
      </c>
      <c r="G103" s="33">
        <v>6.5271799999999996E-3</v>
      </c>
      <c r="H103" s="21">
        <v>7.72</v>
      </c>
    </row>
    <row r="104" spans="1:8" x14ac:dyDescent="0.2">
      <c r="A104" s="29">
        <v>30</v>
      </c>
      <c r="B104" s="30" t="s">
        <v>363</v>
      </c>
      <c r="C104" s="30" t="s">
        <v>364</v>
      </c>
      <c r="D104" s="30" t="s">
        <v>83</v>
      </c>
      <c r="E104" s="31">
        <v>1000</v>
      </c>
      <c r="F104" s="32">
        <v>4997.0050000000001</v>
      </c>
      <c r="G104" s="33">
        <v>6.5260300000000004E-3</v>
      </c>
      <c r="H104" s="21">
        <v>7.2972000000000001</v>
      </c>
    </row>
    <row r="105" spans="1:8" x14ac:dyDescent="0.2">
      <c r="A105" s="29">
        <v>31</v>
      </c>
      <c r="B105" s="30" t="s">
        <v>365</v>
      </c>
      <c r="C105" s="30" t="s">
        <v>366</v>
      </c>
      <c r="D105" s="30" t="s">
        <v>83</v>
      </c>
      <c r="E105" s="31">
        <v>1000</v>
      </c>
      <c r="F105" s="32">
        <v>4992.0550000000003</v>
      </c>
      <c r="G105" s="33">
        <v>6.5195699999999997E-3</v>
      </c>
      <c r="H105" s="21">
        <v>7.2625000000000002</v>
      </c>
    </row>
    <row r="106" spans="1:8" x14ac:dyDescent="0.2">
      <c r="A106" s="29">
        <v>32</v>
      </c>
      <c r="B106" s="30" t="s">
        <v>367</v>
      </c>
      <c r="C106" s="30" t="s">
        <v>368</v>
      </c>
      <c r="D106" s="30" t="s">
        <v>83</v>
      </c>
      <c r="E106" s="31">
        <v>1000</v>
      </c>
      <c r="F106" s="32">
        <v>4991.7849999999999</v>
      </c>
      <c r="G106" s="33">
        <v>6.51922E-3</v>
      </c>
      <c r="H106" s="21">
        <v>7.51</v>
      </c>
    </row>
    <row r="107" spans="1:8" x14ac:dyDescent="0.2">
      <c r="A107" s="29">
        <v>33</v>
      </c>
      <c r="B107" s="30" t="s">
        <v>369</v>
      </c>
      <c r="C107" s="30" t="s">
        <v>370</v>
      </c>
      <c r="D107" s="30" t="s">
        <v>83</v>
      </c>
      <c r="E107" s="31">
        <v>1000</v>
      </c>
      <c r="F107" s="32">
        <v>4991.66</v>
      </c>
      <c r="G107" s="33">
        <v>6.5190500000000002E-3</v>
      </c>
      <c r="H107" s="21">
        <v>7.625</v>
      </c>
    </row>
    <row r="108" spans="1:8" x14ac:dyDescent="0.2">
      <c r="A108" s="29">
        <v>34</v>
      </c>
      <c r="B108" s="30" t="s">
        <v>371</v>
      </c>
      <c r="C108" s="30" t="s">
        <v>372</v>
      </c>
      <c r="D108" s="30" t="s">
        <v>83</v>
      </c>
      <c r="E108" s="31">
        <v>1000</v>
      </c>
      <c r="F108" s="32">
        <v>4991.5749999999998</v>
      </c>
      <c r="G108" s="33">
        <v>6.51894E-3</v>
      </c>
      <c r="H108" s="21">
        <v>6.1605999999999996</v>
      </c>
    </row>
    <row r="109" spans="1:8" x14ac:dyDescent="0.2">
      <c r="A109" s="29">
        <v>35</v>
      </c>
      <c r="B109" s="30" t="s">
        <v>373</v>
      </c>
      <c r="C109" s="30" t="s">
        <v>374</v>
      </c>
      <c r="D109" s="30" t="s">
        <v>83</v>
      </c>
      <c r="E109" s="31">
        <v>1000</v>
      </c>
      <c r="F109" s="32">
        <v>4991.29</v>
      </c>
      <c r="G109" s="33">
        <v>6.5185699999999996E-3</v>
      </c>
      <c r="H109" s="21">
        <v>6.3701999999999996</v>
      </c>
    </row>
    <row r="110" spans="1:8" x14ac:dyDescent="0.2">
      <c r="A110" s="29">
        <v>36</v>
      </c>
      <c r="B110" s="30" t="s">
        <v>375</v>
      </c>
      <c r="C110" s="30" t="s">
        <v>376</v>
      </c>
      <c r="D110" s="30" t="s">
        <v>83</v>
      </c>
      <c r="E110" s="31">
        <v>1000</v>
      </c>
      <c r="F110" s="32">
        <v>4990.07</v>
      </c>
      <c r="G110" s="33">
        <v>6.5169800000000003E-3</v>
      </c>
      <c r="H110" s="21">
        <v>7.2625000000000002</v>
      </c>
    </row>
    <row r="111" spans="1:8" x14ac:dyDescent="0.2">
      <c r="A111" s="29">
        <v>37</v>
      </c>
      <c r="B111" s="30" t="s">
        <v>377</v>
      </c>
      <c r="C111" s="30" t="s">
        <v>378</v>
      </c>
      <c r="D111" s="30" t="s">
        <v>83</v>
      </c>
      <c r="E111" s="31">
        <v>1000</v>
      </c>
      <c r="F111" s="32">
        <v>4988.54</v>
      </c>
      <c r="G111" s="33">
        <v>6.5149800000000001E-3</v>
      </c>
      <c r="H111" s="21">
        <v>7.625</v>
      </c>
    </row>
    <row r="112" spans="1:8" ht="25.5" x14ac:dyDescent="0.2">
      <c r="A112" s="29">
        <v>38</v>
      </c>
      <c r="B112" s="30" t="s">
        <v>379</v>
      </c>
      <c r="C112" s="30" t="s">
        <v>380</v>
      </c>
      <c r="D112" s="30" t="s">
        <v>83</v>
      </c>
      <c r="E112" s="31">
        <v>1000</v>
      </c>
      <c r="F112" s="32">
        <v>4988.165</v>
      </c>
      <c r="G112" s="33">
        <v>6.5144900000000004E-3</v>
      </c>
      <c r="H112" s="21">
        <v>6.1859000000000002</v>
      </c>
    </row>
    <row r="113" spans="1:8" x14ac:dyDescent="0.2">
      <c r="A113" s="29">
        <v>39</v>
      </c>
      <c r="B113" s="30" t="s">
        <v>381</v>
      </c>
      <c r="C113" s="30" t="s">
        <v>382</v>
      </c>
      <c r="D113" s="30" t="s">
        <v>83</v>
      </c>
      <c r="E113" s="31">
        <v>1000</v>
      </c>
      <c r="F113" s="32">
        <v>4981.2349999999997</v>
      </c>
      <c r="G113" s="33">
        <v>6.5054400000000004E-3</v>
      </c>
      <c r="H113" s="21">
        <v>6.25</v>
      </c>
    </row>
    <row r="114" spans="1:8" x14ac:dyDescent="0.2">
      <c r="A114" s="29">
        <v>40</v>
      </c>
      <c r="B114" s="30" t="s">
        <v>383</v>
      </c>
      <c r="C114" s="30" t="s">
        <v>384</v>
      </c>
      <c r="D114" s="30" t="s">
        <v>83</v>
      </c>
      <c r="E114" s="31">
        <v>1000</v>
      </c>
      <c r="F114" s="32">
        <v>4927.625</v>
      </c>
      <c r="G114" s="33">
        <v>6.4354299999999998E-3</v>
      </c>
      <c r="H114" s="21">
        <v>8.1225000000000005</v>
      </c>
    </row>
    <row r="115" spans="1:8" ht="25.5" x14ac:dyDescent="0.2">
      <c r="A115" s="29">
        <v>41</v>
      </c>
      <c r="B115" s="30" t="s">
        <v>385</v>
      </c>
      <c r="C115" s="30" t="s">
        <v>386</v>
      </c>
      <c r="D115" s="30" t="s">
        <v>83</v>
      </c>
      <c r="E115" s="31">
        <v>1000</v>
      </c>
      <c r="F115" s="32">
        <v>4926.0950000000003</v>
      </c>
      <c r="G115" s="33">
        <v>6.4334300000000004E-3</v>
      </c>
      <c r="H115" s="21">
        <v>7.4</v>
      </c>
    </row>
    <row r="116" spans="1:8" x14ac:dyDescent="0.2">
      <c r="A116" s="29">
        <v>42</v>
      </c>
      <c r="B116" s="30" t="s">
        <v>387</v>
      </c>
      <c r="C116" s="30" t="s">
        <v>388</v>
      </c>
      <c r="D116" s="30" t="s">
        <v>83</v>
      </c>
      <c r="E116" s="31">
        <v>1000</v>
      </c>
      <c r="F116" s="32">
        <v>4922.3900000000003</v>
      </c>
      <c r="G116" s="33">
        <v>6.4285899999999997E-3</v>
      </c>
      <c r="H116" s="21">
        <v>7.2850000000000001</v>
      </c>
    </row>
    <row r="117" spans="1:8" x14ac:dyDescent="0.2">
      <c r="A117" s="29">
        <v>43</v>
      </c>
      <c r="B117" s="30" t="s">
        <v>389</v>
      </c>
      <c r="C117" s="30" t="s">
        <v>390</v>
      </c>
      <c r="D117" s="30" t="s">
        <v>83</v>
      </c>
      <c r="E117" s="31">
        <v>1000</v>
      </c>
      <c r="F117" s="32">
        <v>4921.1499999999996</v>
      </c>
      <c r="G117" s="33">
        <v>6.4269699999999997E-3</v>
      </c>
      <c r="H117" s="21">
        <v>8.1225000000000005</v>
      </c>
    </row>
    <row r="118" spans="1:8" x14ac:dyDescent="0.2">
      <c r="A118" s="29">
        <v>44</v>
      </c>
      <c r="B118" s="30" t="s">
        <v>391</v>
      </c>
      <c r="C118" s="30" t="s">
        <v>392</v>
      </c>
      <c r="D118" s="30" t="s">
        <v>83</v>
      </c>
      <c r="E118" s="31">
        <v>1000</v>
      </c>
      <c r="F118" s="32">
        <v>4920.96</v>
      </c>
      <c r="G118" s="33">
        <v>6.4267200000000003E-3</v>
      </c>
      <c r="H118" s="21">
        <v>8.1425999999999998</v>
      </c>
    </row>
    <row r="119" spans="1:8" x14ac:dyDescent="0.2">
      <c r="A119" s="29">
        <v>45</v>
      </c>
      <c r="B119" s="30" t="s">
        <v>393</v>
      </c>
      <c r="C119" s="30" t="s">
        <v>394</v>
      </c>
      <c r="D119" s="30" t="s">
        <v>83</v>
      </c>
      <c r="E119" s="31">
        <v>1000</v>
      </c>
      <c r="F119" s="32">
        <v>4912.5450000000001</v>
      </c>
      <c r="G119" s="33">
        <v>6.4157299999999997E-3</v>
      </c>
      <c r="H119" s="21">
        <v>8.1225000000000005</v>
      </c>
    </row>
    <row r="120" spans="1:8" ht="25.5" x14ac:dyDescent="0.2">
      <c r="A120" s="29">
        <v>46</v>
      </c>
      <c r="B120" s="30" t="s">
        <v>395</v>
      </c>
      <c r="C120" s="30" t="s">
        <v>396</v>
      </c>
      <c r="D120" s="30" t="s">
        <v>83</v>
      </c>
      <c r="E120" s="31">
        <v>1000</v>
      </c>
      <c r="F120" s="32">
        <v>4910.6149999999998</v>
      </c>
      <c r="G120" s="33">
        <v>6.4132099999999999E-3</v>
      </c>
      <c r="H120" s="21">
        <v>8.3049999999999997</v>
      </c>
    </row>
    <row r="121" spans="1:8" x14ac:dyDescent="0.2">
      <c r="A121" s="29">
        <v>47</v>
      </c>
      <c r="B121" s="30" t="s">
        <v>397</v>
      </c>
      <c r="C121" s="30" t="s">
        <v>398</v>
      </c>
      <c r="D121" s="30" t="s">
        <v>83</v>
      </c>
      <c r="E121" s="31">
        <v>1000</v>
      </c>
      <c r="F121" s="32">
        <v>4909.3599999999997</v>
      </c>
      <c r="G121" s="33">
        <v>6.4115700000000001E-3</v>
      </c>
      <c r="H121" s="21">
        <v>8.32</v>
      </c>
    </row>
    <row r="122" spans="1:8" x14ac:dyDescent="0.2">
      <c r="A122" s="29">
        <v>48</v>
      </c>
      <c r="B122" s="30" t="s">
        <v>399</v>
      </c>
      <c r="C122" s="30" t="s">
        <v>400</v>
      </c>
      <c r="D122" s="30" t="s">
        <v>83</v>
      </c>
      <c r="E122" s="31">
        <v>1000</v>
      </c>
      <c r="F122" s="32">
        <v>4907.9650000000001</v>
      </c>
      <c r="G122" s="33">
        <v>6.4097499999999996E-3</v>
      </c>
      <c r="H122" s="21">
        <v>8.4499999999999993</v>
      </c>
    </row>
    <row r="123" spans="1:8" ht="25.5" x14ac:dyDescent="0.2">
      <c r="A123" s="29">
        <v>49</v>
      </c>
      <c r="B123" s="30" t="s">
        <v>401</v>
      </c>
      <c r="C123" s="30" t="s">
        <v>402</v>
      </c>
      <c r="D123" s="30" t="s">
        <v>83</v>
      </c>
      <c r="E123" s="31">
        <v>1000</v>
      </c>
      <c r="F123" s="32">
        <v>4903.79</v>
      </c>
      <c r="G123" s="33">
        <v>6.4042999999999999E-3</v>
      </c>
      <c r="H123" s="21">
        <v>8.4250000000000007</v>
      </c>
    </row>
    <row r="124" spans="1:8" x14ac:dyDescent="0.2">
      <c r="A124" s="29">
        <v>50</v>
      </c>
      <c r="B124" s="30" t="s">
        <v>403</v>
      </c>
      <c r="C124" s="30" t="s">
        <v>404</v>
      </c>
      <c r="D124" s="30" t="s">
        <v>83</v>
      </c>
      <c r="E124" s="31">
        <v>1000</v>
      </c>
      <c r="F124" s="32">
        <v>4903.3</v>
      </c>
      <c r="G124" s="33">
        <v>6.4036600000000003E-3</v>
      </c>
      <c r="H124" s="21">
        <v>8.18</v>
      </c>
    </row>
    <row r="125" spans="1:8" x14ac:dyDescent="0.2">
      <c r="A125" s="29">
        <v>51</v>
      </c>
      <c r="B125" s="30" t="s">
        <v>405</v>
      </c>
      <c r="C125" s="30" t="s">
        <v>406</v>
      </c>
      <c r="D125" s="30" t="s">
        <v>83</v>
      </c>
      <c r="E125" s="31">
        <v>900</v>
      </c>
      <c r="F125" s="32">
        <v>4436.2259999999997</v>
      </c>
      <c r="G125" s="33">
        <v>5.79366E-3</v>
      </c>
      <c r="H125" s="21">
        <v>7.95</v>
      </c>
    </row>
    <row r="126" spans="1:8" x14ac:dyDescent="0.2">
      <c r="A126" s="29">
        <v>52</v>
      </c>
      <c r="B126" s="30" t="s">
        <v>407</v>
      </c>
      <c r="C126" s="30" t="s">
        <v>408</v>
      </c>
      <c r="D126" s="30" t="s">
        <v>83</v>
      </c>
      <c r="E126" s="31">
        <v>500</v>
      </c>
      <c r="F126" s="32">
        <v>2494.1075000000001</v>
      </c>
      <c r="G126" s="33">
        <v>3.25728E-3</v>
      </c>
      <c r="H126" s="21">
        <v>6.1605999999999996</v>
      </c>
    </row>
    <row r="127" spans="1:8" x14ac:dyDescent="0.2">
      <c r="A127" s="29">
        <v>53</v>
      </c>
      <c r="B127" s="30" t="s">
        <v>409</v>
      </c>
      <c r="C127" s="30" t="s">
        <v>410</v>
      </c>
      <c r="D127" s="30" t="s">
        <v>83</v>
      </c>
      <c r="E127" s="31">
        <v>500</v>
      </c>
      <c r="F127" s="32">
        <v>2450.375</v>
      </c>
      <c r="G127" s="33">
        <v>3.2001600000000001E-3</v>
      </c>
      <c r="H127" s="21">
        <v>8.4</v>
      </c>
    </row>
    <row r="128" spans="1:8" x14ac:dyDescent="0.2">
      <c r="A128" s="22"/>
      <c r="B128" s="22"/>
      <c r="C128" s="23" t="s">
        <v>11</v>
      </c>
      <c r="D128" s="22"/>
      <c r="E128" s="22" t="s">
        <v>12</v>
      </c>
      <c r="F128" s="28">
        <v>392364.36849999998</v>
      </c>
      <c r="G128" s="25">
        <v>0.51242361999999997</v>
      </c>
      <c r="H128" s="21" t="s">
        <v>12</v>
      </c>
    </row>
    <row r="129" spans="1:8" x14ac:dyDescent="0.2">
      <c r="A129" s="22"/>
      <c r="B129" s="22"/>
      <c r="C129" s="26"/>
      <c r="D129" s="22"/>
      <c r="E129" s="22"/>
      <c r="F129" s="27"/>
      <c r="G129" s="27"/>
      <c r="H129" s="21" t="s">
        <v>12</v>
      </c>
    </row>
    <row r="130" spans="1:8" x14ac:dyDescent="0.2">
      <c r="A130" s="22"/>
      <c r="B130" s="22"/>
      <c r="C130" s="23" t="s">
        <v>90</v>
      </c>
      <c r="D130" s="22"/>
      <c r="E130" s="22"/>
      <c r="F130" s="27"/>
      <c r="G130" s="27"/>
      <c r="H130" s="21" t="s">
        <v>12</v>
      </c>
    </row>
    <row r="131" spans="1:8" x14ac:dyDescent="0.2">
      <c r="A131" s="29">
        <v>1</v>
      </c>
      <c r="B131" s="30" t="s">
        <v>211</v>
      </c>
      <c r="C131" s="30" t="s">
        <v>212</v>
      </c>
      <c r="D131" s="30" t="s">
        <v>74</v>
      </c>
      <c r="E131" s="31">
        <v>20000000</v>
      </c>
      <c r="F131" s="32">
        <v>19738.259999999998</v>
      </c>
      <c r="G131" s="33">
        <v>2.5777950000000001E-2</v>
      </c>
      <c r="H131" s="21">
        <v>5.5</v>
      </c>
    </row>
    <row r="132" spans="1:8" x14ac:dyDescent="0.2">
      <c r="A132" s="29">
        <v>2</v>
      </c>
      <c r="B132" s="30" t="s">
        <v>411</v>
      </c>
      <c r="C132" s="30" t="s">
        <v>412</v>
      </c>
      <c r="D132" s="30" t="s">
        <v>74</v>
      </c>
      <c r="E132" s="31">
        <v>18500000</v>
      </c>
      <c r="F132" s="32">
        <v>18492.174500000001</v>
      </c>
      <c r="G132" s="33">
        <v>2.4150580000000001E-2</v>
      </c>
      <c r="H132" s="21">
        <v>5.1506999999999996</v>
      </c>
    </row>
    <row r="133" spans="1:8" x14ac:dyDescent="0.2">
      <c r="A133" s="29">
        <v>3</v>
      </c>
      <c r="B133" s="30" t="s">
        <v>413</v>
      </c>
      <c r="C133" s="30" t="s">
        <v>414</v>
      </c>
      <c r="D133" s="30" t="s">
        <v>74</v>
      </c>
      <c r="E133" s="31">
        <v>15000000</v>
      </c>
      <c r="F133" s="32">
        <v>14993.655000000001</v>
      </c>
      <c r="G133" s="33">
        <v>1.958155E-2</v>
      </c>
      <c r="H133" s="21">
        <v>5.1506999999999996</v>
      </c>
    </row>
    <row r="134" spans="1:8" x14ac:dyDescent="0.2">
      <c r="A134" s="29">
        <v>4</v>
      </c>
      <c r="B134" s="30" t="s">
        <v>415</v>
      </c>
      <c r="C134" s="30" t="s">
        <v>416</v>
      </c>
      <c r="D134" s="30" t="s">
        <v>74</v>
      </c>
      <c r="E134" s="31">
        <v>15000000</v>
      </c>
      <c r="F134" s="32">
        <v>14852.295</v>
      </c>
      <c r="G134" s="33">
        <v>1.9396940000000001E-2</v>
      </c>
      <c r="H134" s="21">
        <v>5.5</v>
      </c>
    </row>
    <row r="135" spans="1:8" x14ac:dyDescent="0.2">
      <c r="A135" s="29">
        <v>5</v>
      </c>
      <c r="B135" s="30" t="s">
        <v>417</v>
      </c>
      <c r="C135" s="30" t="s">
        <v>418</v>
      </c>
      <c r="D135" s="30" t="s">
        <v>74</v>
      </c>
      <c r="E135" s="31">
        <v>14500000</v>
      </c>
      <c r="F135" s="32">
        <v>14374.111000000001</v>
      </c>
      <c r="G135" s="33">
        <v>1.877243E-2</v>
      </c>
      <c r="H135" s="21">
        <v>5.4181999999999997</v>
      </c>
    </row>
    <row r="136" spans="1:8" x14ac:dyDescent="0.2">
      <c r="A136" s="29">
        <v>6</v>
      </c>
      <c r="B136" s="30" t="s">
        <v>419</v>
      </c>
      <c r="C136" s="30" t="s">
        <v>420</v>
      </c>
      <c r="D136" s="30" t="s">
        <v>74</v>
      </c>
      <c r="E136" s="31">
        <v>12500000</v>
      </c>
      <c r="F136" s="32">
        <v>12481.875</v>
      </c>
      <c r="G136" s="33">
        <v>1.630119E-2</v>
      </c>
      <c r="H136" s="21">
        <v>5.3</v>
      </c>
    </row>
    <row r="137" spans="1:8" x14ac:dyDescent="0.2">
      <c r="A137" s="29">
        <v>7</v>
      </c>
      <c r="B137" s="30" t="s">
        <v>421</v>
      </c>
      <c r="C137" s="30" t="s">
        <v>422</v>
      </c>
      <c r="D137" s="30" t="s">
        <v>74</v>
      </c>
      <c r="E137" s="31">
        <v>5000000</v>
      </c>
      <c r="F137" s="32">
        <v>4945.6000000000004</v>
      </c>
      <c r="G137" s="33">
        <v>6.4589000000000001E-3</v>
      </c>
      <c r="H137" s="21">
        <v>5.5</v>
      </c>
    </row>
    <row r="138" spans="1:8" x14ac:dyDescent="0.2">
      <c r="A138" s="29">
        <v>8</v>
      </c>
      <c r="B138" s="30" t="s">
        <v>423</v>
      </c>
      <c r="C138" s="30" t="s">
        <v>424</v>
      </c>
      <c r="D138" s="30" t="s">
        <v>74</v>
      </c>
      <c r="E138" s="31">
        <v>5000000</v>
      </c>
      <c r="F138" s="32">
        <v>4940.18</v>
      </c>
      <c r="G138" s="33">
        <v>6.4518199999999996E-3</v>
      </c>
      <c r="H138" s="21">
        <v>5.5246000000000004</v>
      </c>
    </row>
    <row r="139" spans="1:8" x14ac:dyDescent="0.2">
      <c r="A139" s="22"/>
      <c r="B139" s="22"/>
      <c r="C139" s="23" t="s">
        <v>11</v>
      </c>
      <c r="D139" s="22"/>
      <c r="E139" s="22" t="s">
        <v>12</v>
      </c>
      <c r="F139" s="28">
        <v>104818.1505</v>
      </c>
      <c r="G139" s="25">
        <v>0.13689135999999999</v>
      </c>
      <c r="H139" s="21" t="s">
        <v>12</v>
      </c>
    </row>
    <row r="140" spans="1:8" x14ac:dyDescent="0.2">
      <c r="A140" s="22"/>
      <c r="B140" s="22"/>
      <c r="C140" s="26"/>
      <c r="D140" s="22"/>
      <c r="E140" s="22"/>
      <c r="F140" s="27"/>
      <c r="G140" s="27"/>
      <c r="H140" s="21" t="s">
        <v>12</v>
      </c>
    </row>
    <row r="141" spans="1:8" x14ac:dyDescent="0.2">
      <c r="A141" s="22"/>
      <c r="B141" s="22"/>
      <c r="C141" s="23" t="s">
        <v>91</v>
      </c>
      <c r="D141" s="22"/>
      <c r="E141" s="22"/>
      <c r="F141" s="27"/>
      <c r="G141" s="27"/>
      <c r="H141" s="21" t="s">
        <v>12</v>
      </c>
    </row>
    <row r="142" spans="1:8" x14ac:dyDescent="0.2">
      <c r="A142" s="29">
        <v>1</v>
      </c>
      <c r="B142" s="30"/>
      <c r="C142" s="30" t="s">
        <v>425</v>
      </c>
      <c r="D142" s="30"/>
      <c r="E142" s="34"/>
      <c r="F142" s="32">
        <v>29075.517527799999</v>
      </c>
      <c r="G142" s="33">
        <v>3.7972310000000002E-2</v>
      </c>
      <c r="H142" s="21">
        <v>5.45</v>
      </c>
    </row>
    <row r="143" spans="1:8" x14ac:dyDescent="0.2">
      <c r="A143" s="29">
        <v>2</v>
      </c>
      <c r="B143" s="30"/>
      <c r="C143" s="30" t="s">
        <v>92</v>
      </c>
      <c r="D143" s="30"/>
      <c r="E143" s="34"/>
      <c r="F143" s="32">
        <v>1256.969051003</v>
      </c>
      <c r="G143" s="33">
        <v>1.6415900000000001E-3</v>
      </c>
      <c r="H143" s="21">
        <v>5.32</v>
      </c>
    </row>
    <row r="144" spans="1:8" x14ac:dyDescent="0.2">
      <c r="A144" s="22"/>
      <c r="B144" s="22"/>
      <c r="C144" s="23" t="s">
        <v>11</v>
      </c>
      <c r="D144" s="22"/>
      <c r="E144" s="22" t="s">
        <v>12</v>
      </c>
      <c r="F144" s="28">
        <v>30332.486578803</v>
      </c>
      <c r="G144" s="25">
        <v>3.9613900000000001E-2</v>
      </c>
      <c r="H144" s="21" t="s">
        <v>12</v>
      </c>
    </row>
    <row r="145" spans="1:16" x14ac:dyDescent="0.2">
      <c r="A145" s="22"/>
      <c r="B145" s="22"/>
      <c r="C145" s="26"/>
      <c r="D145" s="22"/>
      <c r="E145" s="22"/>
      <c r="F145" s="27"/>
      <c r="G145" s="27"/>
      <c r="H145" s="21" t="s">
        <v>12</v>
      </c>
    </row>
    <row r="146" spans="1:16" x14ac:dyDescent="0.2">
      <c r="A146" s="22"/>
      <c r="B146" s="22"/>
      <c r="C146" s="23" t="s">
        <v>93</v>
      </c>
      <c r="D146" s="22"/>
      <c r="E146" s="22"/>
      <c r="F146" s="28">
        <v>778552.31557880295</v>
      </c>
      <c r="G146" s="25">
        <v>1.01678092</v>
      </c>
      <c r="H146" s="21" t="s">
        <v>12</v>
      </c>
    </row>
    <row r="147" spans="1:16" x14ac:dyDescent="0.2">
      <c r="A147" s="22"/>
      <c r="B147" s="22"/>
      <c r="C147" s="27"/>
      <c r="D147" s="22"/>
      <c r="E147" s="22"/>
      <c r="F147" s="22"/>
      <c r="G147" s="22"/>
      <c r="H147" s="21" t="s">
        <v>12</v>
      </c>
    </row>
    <row r="148" spans="1:16" x14ac:dyDescent="0.2">
      <c r="A148" s="22"/>
      <c r="B148" s="22"/>
      <c r="C148" s="23" t="s">
        <v>94</v>
      </c>
      <c r="D148" s="22"/>
      <c r="E148" s="22"/>
      <c r="F148" s="22"/>
      <c r="G148" s="22"/>
      <c r="H148" s="21" t="s">
        <v>12</v>
      </c>
    </row>
    <row r="149" spans="1:16" x14ac:dyDescent="0.2">
      <c r="A149" s="22"/>
      <c r="B149" s="22"/>
      <c r="C149" s="23" t="s">
        <v>95</v>
      </c>
      <c r="D149" s="22"/>
      <c r="E149" s="22"/>
      <c r="F149" s="22"/>
      <c r="G149" s="22"/>
      <c r="H149" s="21" t="s">
        <v>12</v>
      </c>
    </row>
    <row r="150" spans="1:16" x14ac:dyDescent="0.2">
      <c r="A150" s="22"/>
      <c r="B150" s="22"/>
      <c r="C150" s="23" t="s">
        <v>11</v>
      </c>
      <c r="D150" s="22"/>
      <c r="E150" s="22" t="s">
        <v>12</v>
      </c>
      <c r="F150" s="24" t="s">
        <v>13</v>
      </c>
      <c r="G150" s="25">
        <v>0</v>
      </c>
      <c r="H150" s="21" t="s">
        <v>12</v>
      </c>
    </row>
    <row r="151" spans="1:16" x14ac:dyDescent="0.2">
      <c r="A151" s="19"/>
      <c r="B151" s="19"/>
      <c r="C151" s="83"/>
      <c r="D151" s="19"/>
      <c r="E151" s="19"/>
      <c r="F151" s="47"/>
      <c r="G151" s="47"/>
      <c r="H151" s="21" t="s">
        <v>12</v>
      </c>
    </row>
    <row r="152" spans="1:16" x14ac:dyDescent="0.2">
      <c r="A152" s="19"/>
      <c r="B152" s="19"/>
      <c r="C152" s="20" t="s">
        <v>584</v>
      </c>
      <c r="D152" s="19"/>
      <c r="E152" s="19"/>
      <c r="F152" s="47"/>
      <c r="G152" s="47"/>
      <c r="H152" s="21" t="s">
        <v>12</v>
      </c>
      <c r="I152" s="64"/>
      <c r="J152" s="64"/>
      <c r="K152" s="64"/>
      <c r="L152" s="64"/>
      <c r="M152" s="64"/>
      <c r="N152" s="84"/>
      <c r="O152" s="84"/>
      <c r="P152" s="84"/>
    </row>
    <row r="153" spans="1:16" x14ac:dyDescent="0.2">
      <c r="A153" s="85">
        <v>1</v>
      </c>
      <c r="B153" s="53" t="s">
        <v>96</v>
      </c>
      <c r="C153" s="53" t="s">
        <v>97</v>
      </c>
      <c r="D153" s="53"/>
      <c r="E153" s="86">
        <v>15367.556399999999</v>
      </c>
      <c r="F153" s="87">
        <v>1811.662306534</v>
      </c>
      <c r="G153" s="88">
        <v>2.36601E-3</v>
      </c>
      <c r="H153" s="21"/>
    </row>
    <row r="154" spans="1:16" x14ac:dyDescent="0.2">
      <c r="A154" s="19"/>
      <c r="B154" s="19"/>
      <c r="C154" s="20" t="s">
        <v>11</v>
      </c>
      <c r="D154" s="19"/>
      <c r="E154" s="19" t="s">
        <v>12</v>
      </c>
      <c r="F154" s="89">
        <f>SUM(F153)</f>
        <v>1811.662306534</v>
      </c>
      <c r="G154" s="90">
        <f>SUM(G153)</f>
        <v>2.36601E-3</v>
      </c>
      <c r="H154" s="21" t="s">
        <v>12</v>
      </c>
    </row>
    <row r="155" spans="1:16" x14ac:dyDescent="0.2">
      <c r="A155" s="22"/>
      <c r="B155" s="22"/>
      <c r="C155" s="26"/>
      <c r="D155" s="22"/>
      <c r="E155" s="22"/>
      <c r="F155" s="27"/>
      <c r="G155" s="27"/>
      <c r="H155" s="21" t="s">
        <v>12</v>
      </c>
    </row>
    <row r="156" spans="1:16" x14ac:dyDescent="0.2">
      <c r="A156" s="22"/>
      <c r="B156" s="22"/>
      <c r="C156" s="23" t="s">
        <v>98</v>
      </c>
      <c r="D156" s="22"/>
      <c r="E156" s="22"/>
      <c r="F156" s="22"/>
      <c r="G156" s="22"/>
      <c r="H156" s="21" t="s">
        <v>12</v>
      </c>
    </row>
    <row r="157" spans="1:16" x14ac:dyDescent="0.2">
      <c r="A157" s="22"/>
      <c r="B157" s="22"/>
      <c r="C157" s="23" t="s">
        <v>99</v>
      </c>
      <c r="D157" s="22"/>
      <c r="E157" s="22"/>
      <c r="F157" s="22"/>
      <c r="G157" s="22"/>
      <c r="H157" s="21" t="s">
        <v>12</v>
      </c>
    </row>
    <row r="158" spans="1:16" x14ac:dyDescent="0.2">
      <c r="A158" s="22"/>
      <c r="B158" s="22"/>
      <c r="C158" s="23" t="s">
        <v>11</v>
      </c>
      <c r="D158" s="22"/>
      <c r="E158" s="22" t="s">
        <v>12</v>
      </c>
      <c r="F158" s="24" t="s">
        <v>13</v>
      </c>
      <c r="G158" s="25">
        <v>0</v>
      </c>
      <c r="H158" s="21" t="s">
        <v>12</v>
      </c>
    </row>
    <row r="159" spans="1:16" x14ac:dyDescent="0.2">
      <c r="A159" s="22"/>
      <c r="B159" s="22"/>
      <c r="C159" s="26"/>
      <c r="D159" s="22"/>
      <c r="E159" s="22"/>
      <c r="F159" s="27"/>
      <c r="G159" s="27"/>
      <c r="H159" s="21" t="s">
        <v>12</v>
      </c>
    </row>
    <row r="160" spans="1:16" x14ac:dyDescent="0.2">
      <c r="A160" s="22"/>
      <c r="B160" s="22"/>
      <c r="C160" s="23" t="s">
        <v>100</v>
      </c>
      <c r="D160" s="22"/>
      <c r="E160" s="22"/>
      <c r="F160" s="27"/>
      <c r="G160" s="27"/>
      <c r="H160" s="21" t="s">
        <v>12</v>
      </c>
    </row>
    <row r="161" spans="1:9" x14ac:dyDescent="0.2">
      <c r="A161" s="22"/>
      <c r="B161" s="22"/>
      <c r="C161" s="23" t="s">
        <v>11</v>
      </c>
      <c r="D161" s="22"/>
      <c r="E161" s="22" t="s">
        <v>12</v>
      </c>
      <c r="F161" s="24" t="s">
        <v>13</v>
      </c>
      <c r="G161" s="25">
        <v>0</v>
      </c>
      <c r="H161" s="21" t="s">
        <v>12</v>
      </c>
    </row>
    <row r="162" spans="1:9" x14ac:dyDescent="0.2">
      <c r="A162" s="22"/>
      <c r="B162" s="22"/>
      <c r="C162" s="26"/>
      <c r="D162" s="22"/>
      <c r="E162" s="22"/>
      <c r="F162" s="27"/>
      <c r="G162" s="27"/>
      <c r="H162" s="21" t="s">
        <v>12</v>
      </c>
    </row>
    <row r="163" spans="1:9" x14ac:dyDescent="0.2">
      <c r="A163" s="34"/>
      <c r="B163" s="30"/>
      <c r="C163" s="30" t="s">
        <v>101</v>
      </c>
      <c r="D163" s="30"/>
      <c r="E163" s="34"/>
      <c r="F163" s="32">
        <v>-14660.84534593</v>
      </c>
      <c r="G163" s="33">
        <v>-1.914691E-2</v>
      </c>
      <c r="H163" s="21" t="s">
        <v>12</v>
      </c>
    </row>
    <row r="164" spans="1:9" x14ac:dyDescent="0.2">
      <c r="A164" s="26"/>
      <c r="B164" s="26"/>
      <c r="C164" s="23" t="s">
        <v>102</v>
      </c>
      <c r="D164" s="27"/>
      <c r="E164" s="27"/>
      <c r="F164" s="28">
        <v>765703.132539407</v>
      </c>
      <c r="G164" s="35">
        <v>1.0000000200000001</v>
      </c>
      <c r="H164" s="21" t="s">
        <v>12</v>
      </c>
    </row>
    <row r="165" spans="1:9" x14ac:dyDescent="0.2">
      <c r="A165" s="36"/>
      <c r="B165" s="36"/>
      <c r="C165" s="36"/>
      <c r="D165" s="37"/>
      <c r="E165" s="37"/>
      <c r="F165" s="37"/>
      <c r="G165" s="37"/>
    </row>
    <row r="166" spans="1:9" x14ac:dyDescent="0.2">
      <c r="A166" s="38"/>
      <c r="B166" s="39" t="s">
        <v>585</v>
      </c>
      <c r="C166" s="39"/>
      <c r="D166" s="39"/>
      <c r="E166" s="39"/>
      <c r="F166" s="39"/>
      <c r="G166" s="39"/>
      <c r="H166" s="39"/>
    </row>
    <row r="167" spans="1:9" x14ac:dyDescent="0.2">
      <c r="A167" s="38"/>
      <c r="B167" s="39" t="s">
        <v>586</v>
      </c>
      <c r="C167" s="39"/>
      <c r="D167" s="39"/>
      <c r="E167" s="39"/>
      <c r="F167" s="39"/>
      <c r="G167" s="39"/>
      <c r="H167" s="39"/>
    </row>
    <row r="168" spans="1:9" x14ac:dyDescent="0.2">
      <c r="A168" s="38"/>
      <c r="B168" s="39" t="s">
        <v>587</v>
      </c>
      <c r="C168" s="39"/>
      <c r="D168" s="39"/>
      <c r="E168" s="39"/>
      <c r="F168" s="39"/>
      <c r="G168" s="39"/>
      <c r="H168" s="39"/>
    </row>
    <row r="169" spans="1:9" ht="12.75" customHeight="1" x14ac:dyDescent="0.2">
      <c r="A169" s="38"/>
      <c r="B169" s="148" t="s">
        <v>647</v>
      </c>
      <c r="C169" s="39"/>
      <c r="D169" s="39"/>
      <c r="E169" s="39"/>
      <c r="F169" s="39"/>
      <c r="G169" s="39"/>
      <c r="H169" s="39"/>
      <c r="I169" s="147"/>
    </row>
    <row r="170" spans="1:9" x14ac:dyDescent="0.2">
      <c r="A170" s="38"/>
      <c r="B170" s="38"/>
      <c r="C170" s="38"/>
      <c r="D170" s="40"/>
      <c r="E170" s="40"/>
      <c r="F170" s="40"/>
      <c r="G170" s="40"/>
    </row>
    <row r="171" spans="1:9" x14ac:dyDescent="0.2">
      <c r="A171" s="38"/>
      <c r="B171" s="41" t="s">
        <v>103</v>
      </c>
      <c r="C171" s="42"/>
      <c r="D171" s="43"/>
      <c r="E171" s="44"/>
      <c r="F171" s="40"/>
      <c r="G171" s="40"/>
    </row>
    <row r="172" spans="1:9" ht="25.5" customHeight="1" x14ac:dyDescent="0.2">
      <c r="A172" s="38"/>
      <c r="B172" s="45" t="s">
        <v>104</v>
      </c>
      <c r="C172" s="46"/>
      <c r="D172" s="20" t="s">
        <v>607</v>
      </c>
      <c r="E172" s="44"/>
      <c r="F172" s="40"/>
      <c r="G172" s="40"/>
    </row>
    <row r="173" spans="1:9" x14ac:dyDescent="0.2">
      <c r="A173" s="38"/>
      <c r="B173" s="45" t="s">
        <v>106</v>
      </c>
      <c r="C173" s="46"/>
      <c r="D173" s="20" t="s">
        <v>105</v>
      </c>
      <c r="E173" s="44"/>
      <c r="F173" s="40"/>
      <c r="G173" s="40"/>
    </row>
    <row r="174" spans="1:9" x14ac:dyDescent="0.2">
      <c r="A174" s="38"/>
      <c r="B174" s="45" t="s">
        <v>107</v>
      </c>
      <c r="C174" s="46"/>
      <c r="D174" s="47" t="s">
        <v>12</v>
      </c>
      <c r="E174" s="44"/>
      <c r="F174" s="40"/>
      <c r="G174" s="40"/>
    </row>
    <row r="175" spans="1:9" x14ac:dyDescent="0.2">
      <c r="A175" s="48"/>
      <c r="B175" s="49" t="s">
        <v>12</v>
      </c>
      <c r="C175" s="49" t="s">
        <v>588</v>
      </c>
      <c r="D175" s="49" t="s">
        <v>108</v>
      </c>
      <c r="E175" s="48"/>
      <c r="F175" s="48"/>
      <c r="G175" s="48"/>
    </row>
    <row r="176" spans="1:9" x14ac:dyDescent="0.2">
      <c r="A176" s="48"/>
      <c r="B176" s="50" t="s">
        <v>109</v>
      </c>
      <c r="C176" s="51">
        <v>46142</v>
      </c>
      <c r="D176" s="51">
        <v>46173</v>
      </c>
      <c r="E176" s="48"/>
      <c r="F176" s="48"/>
      <c r="G176" s="48"/>
    </row>
    <row r="177" spans="1:15" x14ac:dyDescent="0.2">
      <c r="A177" s="52"/>
      <c r="B177" s="53" t="s">
        <v>110</v>
      </c>
      <c r="C177" s="54">
        <v>2450.2537000000002</v>
      </c>
      <c r="D177" s="54">
        <v>2462.4364</v>
      </c>
      <c r="E177" s="52"/>
      <c r="F177" s="55"/>
      <c r="G177" s="56"/>
    </row>
    <row r="178" spans="1:15" x14ac:dyDescent="0.2">
      <c r="A178" s="52"/>
      <c r="B178" s="53" t="s">
        <v>589</v>
      </c>
      <c r="C178" s="54">
        <v>1038.2175</v>
      </c>
      <c r="D178" s="54">
        <v>1043.3788999999999</v>
      </c>
      <c r="E178" s="52"/>
      <c r="F178" s="55"/>
      <c r="G178" s="56"/>
    </row>
    <row r="179" spans="1:15" x14ac:dyDescent="0.2">
      <c r="A179" s="52"/>
      <c r="B179" s="53" t="s">
        <v>111</v>
      </c>
      <c r="C179" s="54">
        <v>2417.9434999999999</v>
      </c>
      <c r="D179" s="54">
        <v>2429.5326</v>
      </c>
      <c r="E179" s="52"/>
      <c r="F179" s="55"/>
      <c r="G179" s="56"/>
    </row>
    <row r="180" spans="1:15" x14ac:dyDescent="0.2">
      <c r="A180" s="52"/>
      <c r="B180" s="53" t="s">
        <v>590</v>
      </c>
      <c r="C180" s="54">
        <v>1035.6969999999999</v>
      </c>
      <c r="D180" s="54">
        <v>1040.6611</v>
      </c>
      <c r="E180" s="52"/>
      <c r="F180" s="55"/>
      <c r="G180" s="56"/>
    </row>
    <row r="181" spans="1:15" x14ac:dyDescent="0.2">
      <c r="A181" s="52"/>
      <c r="B181" s="52"/>
      <c r="C181" s="52"/>
      <c r="D181" s="52"/>
      <c r="E181" s="52"/>
      <c r="F181" s="52"/>
      <c r="G181" s="52"/>
    </row>
    <row r="182" spans="1:15" x14ac:dyDescent="0.2">
      <c r="A182" s="52"/>
      <c r="B182" s="109" t="s">
        <v>112</v>
      </c>
      <c r="C182" s="110"/>
      <c r="D182" s="23" t="s">
        <v>105</v>
      </c>
      <c r="E182" s="52"/>
      <c r="F182" s="52"/>
      <c r="G182" s="52"/>
    </row>
    <row r="183" spans="1:15" x14ac:dyDescent="0.2">
      <c r="A183" s="52"/>
      <c r="B183" s="207"/>
      <c r="C183" s="207"/>
      <c r="D183" s="208"/>
      <c r="E183" s="52"/>
      <c r="F183" s="55"/>
      <c r="G183" s="56"/>
    </row>
    <row r="184" spans="1:15" x14ac:dyDescent="0.2">
      <c r="A184" s="48"/>
      <c r="B184" s="45" t="s">
        <v>113</v>
      </c>
      <c r="C184" s="46"/>
      <c r="D184" s="20" t="s">
        <v>105</v>
      </c>
      <c r="E184" s="63"/>
      <c r="F184" s="48"/>
      <c r="G184" s="48"/>
    </row>
    <row r="185" spans="1:15" x14ac:dyDescent="0.2">
      <c r="A185" s="48"/>
      <c r="B185" s="45" t="s">
        <v>114</v>
      </c>
      <c r="C185" s="46"/>
      <c r="D185" s="20" t="s">
        <v>105</v>
      </c>
      <c r="E185" s="63"/>
      <c r="F185" s="48"/>
      <c r="G185" s="48"/>
    </row>
    <row r="186" spans="1:15" x14ac:dyDescent="0.2">
      <c r="A186" s="48"/>
      <c r="B186" s="45" t="s">
        <v>592</v>
      </c>
      <c r="C186" s="46"/>
      <c r="D186" s="20" t="s">
        <v>105</v>
      </c>
      <c r="E186" s="63"/>
      <c r="F186" s="48"/>
      <c r="G186" s="48"/>
    </row>
    <row r="187" spans="1:15" x14ac:dyDescent="0.2">
      <c r="A187" s="58"/>
      <c r="B187" s="58"/>
      <c r="C187" s="58"/>
      <c r="D187" s="58"/>
      <c r="E187" s="58"/>
      <c r="F187" s="58"/>
      <c r="G187" s="58"/>
      <c r="I187" s="147"/>
      <c r="J187" s="18"/>
    </row>
    <row r="188" spans="1:15" s="68" customFormat="1" x14ac:dyDescent="0.2">
      <c r="B188" s="164" t="s">
        <v>727</v>
      </c>
      <c r="C188" s="164"/>
      <c r="D188" s="164"/>
      <c r="E188" s="164"/>
      <c r="F188" s="164"/>
      <c r="G188" s="164"/>
      <c r="I188" s="147"/>
      <c r="J188" s="18"/>
      <c r="K188" s="64"/>
      <c r="L188" s="64"/>
      <c r="M188" s="64"/>
      <c r="N188" s="64"/>
      <c r="O188" s="15"/>
    </row>
    <row r="189" spans="1:15" ht="13.5" customHeight="1" x14ac:dyDescent="0.2">
      <c r="B189" s="165" t="s">
        <v>609</v>
      </c>
      <c r="C189" s="165" t="s">
        <v>610</v>
      </c>
      <c r="D189" s="166" t="s">
        <v>620</v>
      </c>
      <c r="E189" s="167"/>
      <c r="F189" s="168"/>
      <c r="G189" s="169" t="s">
        <v>628</v>
      </c>
      <c r="H189" s="170"/>
      <c r="I189" s="171"/>
      <c r="J189" s="64"/>
      <c r="K189" s="64"/>
      <c r="L189" s="64"/>
      <c r="M189" s="64"/>
      <c r="N189" s="64"/>
      <c r="O189" s="64"/>
    </row>
    <row r="190" spans="1:15" ht="46.5" customHeight="1" x14ac:dyDescent="0.2">
      <c r="B190" s="172"/>
      <c r="C190" s="172"/>
      <c r="D190" s="173" t="s">
        <v>629</v>
      </c>
      <c r="E190" s="173" t="s">
        <v>630</v>
      </c>
      <c r="F190" s="173" t="s">
        <v>631</v>
      </c>
      <c r="G190" s="209" t="s">
        <v>648</v>
      </c>
      <c r="H190" s="210"/>
      <c r="I190" s="173" t="s">
        <v>633</v>
      </c>
      <c r="J190" s="64"/>
      <c r="K190" s="64"/>
      <c r="L190" s="64"/>
      <c r="M190" s="64"/>
      <c r="N190" s="64"/>
      <c r="O190" s="64"/>
    </row>
    <row r="191" spans="1:15" ht="22.5" customHeight="1" x14ac:dyDescent="0.2">
      <c r="B191" s="174"/>
      <c r="C191" s="174"/>
      <c r="D191" s="175"/>
      <c r="E191" s="175"/>
      <c r="F191" s="175"/>
      <c r="G191" s="102" t="s">
        <v>634</v>
      </c>
      <c r="H191" s="102" t="s">
        <v>635</v>
      </c>
      <c r="I191" s="175"/>
      <c r="J191" s="64"/>
      <c r="K191" s="64"/>
      <c r="L191" s="64"/>
      <c r="M191" s="64"/>
      <c r="N191" s="64"/>
      <c r="O191" s="64"/>
    </row>
    <row r="192" spans="1:15" ht="13.5" x14ac:dyDescent="0.25">
      <c r="B192" s="99" t="s">
        <v>636</v>
      </c>
      <c r="C192" s="97" t="s">
        <v>637</v>
      </c>
      <c r="D192" s="176">
        <v>5523.9823999999999</v>
      </c>
      <c r="E192" s="4">
        <v>126.0176</v>
      </c>
      <c r="F192" s="177">
        <f>D192+E192</f>
        <v>5650</v>
      </c>
      <c r="G192" s="2">
        <v>239.15547683099999</v>
      </c>
      <c r="H192" s="2">
        <v>150.66</v>
      </c>
      <c r="I192" s="2">
        <f>G192+H192</f>
        <v>389.81547683099996</v>
      </c>
      <c r="J192" s="64"/>
      <c r="K192" s="64"/>
      <c r="L192" s="64"/>
      <c r="M192" s="64"/>
      <c r="N192" s="64"/>
      <c r="O192" s="64"/>
    </row>
    <row r="193" spans="2:18" ht="6.75" customHeight="1" x14ac:dyDescent="0.25">
      <c r="B193" s="178"/>
      <c r="C193" s="179"/>
      <c r="D193" s="180"/>
      <c r="E193" s="5"/>
      <c r="F193" s="181"/>
      <c r="G193" s="3"/>
      <c r="H193" s="3"/>
      <c r="I193" s="3"/>
      <c r="J193" s="64"/>
      <c r="K193" s="64"/>
      <c r="L193" s="64"/>
      <c r="M193" s="64"/>
      <c r="N193" s="64"/>
      <c r="O193" s="64"/>
    </row>
    <row r="194" spans="2:18" ht="51" customHeight="1" x14ac:dyDescent="0.2">
      <c r="B194" s="211" t="s">
        <v>638</v>
      </c>
      <c r="C194" s="211"/>
      <c r="D194" s="211"/>
      <c r="E194" s="211"/>
      <c r="F194" s="211"/>
      <c r="G194" s="211"/>
      <c r="H194" s="211"/>
      <c r="I194" s="211"/>
      <c r="J194" s="183"/>
      <c r="K194" s="64"/>
      <c r="L194" s="64"/>
      <c r="M194" s="64"/>
      <c r="N194" s="64"/>
      <c r="O194" s="64"/>
    </row>
    <row r="195" spans="2:18" ht="13.5" x14ac:dyDescent="0.25">
      <c r="B195" s="106" t="s">
        <v>639</v>
      </c>
      <c r="I195" s="64"/>
      <c r="J195" s="18"/>
      <c r="K195" s="64"/>
      <c r="L195" s="64"/>
      <c r="M195" s="64"/>
      <c r="N195" s="64"/>
      <c r="O195" s="64"/>
      <c r="P195" s="64"/>
    </row>
    <row r="196" spans="2:18" x14ac:dyDescent="0.2">
      <c r="B196" s="107"/>
      <c r="J196" s="18"/>
      <c r="K196" s="64"/>
      <c r="L196" s="64"/>
      <c r="M196" s="64"/>
      <c r="N196" s="64"/>
      <c r="O196" s="64"/>
    </row>
    <row r="197" spans="2:18" x14ac:dyDescent="0.2">
      <c r="B197" s="107" t="s">
        <v>643</v>
      </c>
      <c r="J197" s="18"/>
      <c r="K197" s="64"/>
      <c r="L197" s="64"/>
      <c r="M197" s="64"/>
      <c r="N197" s="64"/>
      <c r="O197" s="64"/>
    </row>
    <row r="198" spans="2:18" x14ac:dyDescent="0.2">
      <c r="B198" s="107"/>
      <c r="J198" s="18"/>
      <c r="K198" s="64"/>
      <c r="L198" s="64"/>
      <c r="M198" s="64"/>
      <c r="N198" s="64"/>
      <c r="O198" s="64"/>
    </row>
    <row r="199" spans="2:18" x14ac:dyDescent="0.2">
      <c r="B199" s="107" t="s">
        <v>644</v>
      </c>
      <c r="J199" s="18"/>
      <c r="K199" s="64"/>
      <c r="L199" s="64"/>
      <c r="M199" s="64"/>
      <c r="N199" s="64"/>
      <c r="O199" s="64"/>
    </row>
    <row r="200" spans="2:18" x14ac:dyDescent="0.2">
      <c r="B200" s="107"/>
      <c r="J200" s="18"/>
      <c r="K200" s="64"/>
      <c r="L200" s="64"/>
      <c r="M200" s="64"/>
      <c r="N200" s="64"/>
      <c r="O200" s="64"/>
    </row>
    <row r="201" spans="2:18" x14ac:dyDescent="0.2">
      <c r="B201" s="107" t="s">
        <v>645</v>
      </c>
      <c r="J201" s="18"/>
    </row>
    <row r="202" spans="2:18" s="68" customFormat="1" x14ac:dyDescent="0.2">
      <c r="I202" s="147"/>
      <c r="J202" s="18"/>
      <c r="K202" s="64"/>
      <c r="L202" s="64"/>
      <c r="M202" s="64"/>
      <c r="N202" s="64"/>
      <c r="O202" s="15"/>
      <c r="R202" s="15"/>
    </row>
    <row r="203" spans="2:18" s="68" customFormat="1" x14ac:dyDescent="0.2">
      <c r="B203" s="65" t="s">
        <v>593</v>
      </c>
      <c r="C203" s="66"/>
      <c r="D203" s="67"/>
      <c r="I203" s="147"/>
      <c r="J203" s="18"/>
      <c r="K203" s="64"/>
      <c r="L203" s="64"/>
      <c r="M203" s="64"/>
      <c r="N203" s="64"/>
      <c r="O203" s="15"/>
      <c r="R203" s="15"/>
    </row>
    <row r="204" spans="2:18" s="68" customFormat="1" ht="25.5" x14ac:dyDescent="0.2">
      <c r="B204" s="70" t="s">
        <v>594</v>
      </c>
      <c r="C204" s="70"/>
      <c r="D204" s="71" t="s">
        <v>246</v>
      </c>
      <c r="I204" s="147"/>
      <c r="J204" s="18"/>
      <c r="K204" s="64"/>
      <c r="L204" s="64"/>
      <c r="M204" s="64"/>
      <c r="N204" s="64"/>
      <c r="O204" s="15"/>
      <c r="R204" s="15"/>
    </row>
    <row r="205" spans="2:18" s="68" customFormat="1" x14ac:dyDescent="0.2">
      <c r="B205" s="59" t="s">
        <v>595</v>
      </c>
      <c r="C205" s="59"/>
      <c r="D205" s="72"/>
      <c r="I205" s="147"/>
      <c r="J205" s="18"/>
      <c r="K205" s="64"/>
      <c r="L205" s="64"/>
      <c r="M205" s="64"/>
      <c r="N205" s="64"/>
      <c r="O205" s="15"/>
      <c r="R205" s="15"/>
    </row>
    <row r="206" spans="2:18" s="68" customFormat="1" x14ac:dyDescent="0.2">
      <c r="B206" s="59"/>
      <c r="C206" s="59"/>
      <c r="D206" s="73"/>
      <c r="I206" s="147"/>
      <c r="J206" s="18"/>
      <c r="K206" s="64"/>
      <c r="L206" s="64"/>
      <c r="M206" s="64"/>
      <c r="N206" s="64"/>
      <c r="O206" s="15"/>
      <c r="R206" s="15"/>
    </row>
    <row r="207" spans="2:18" s="68" customFormat="1" x14ac:dyDescent="0.2">
      <c r="B207" s="59" t="s">
        <v>596</v>
      </c>
      <c r="C207" s="59"/>
      <c r="D207" s="74">
        <v>6.5306037673786035</v>
      </c>
      <c r="I207" s="147"/>
      <c r="J207" s="18"/>
      <c r="K207" s="64"/>
      <c r="L207" s="64"/>
      <c r="M207" s="64"/>
      <c r="N207" s="64"/>
      <c r="O207" s="15"/>
      <c r="R207" s="15"/>
    </row>
    <row r="208" spans="2:18" s="68" customFormat="1" x14ac:dyDescent="0.2">
      <c r="B208" s="59"/>
      <c r="C208" s="59"/>
      <c r="D208" s="73"/>
      <c r="I208" s="147"/>
      <c r="J208" s="18"/>
      <c r="K208" s="64"/>
      <c r="L208" s="64"/>
      <c r="M208" s="64"/>
      <c r="N208" s="64"/>
      <c r="O208" s="15"/>
      <c r="R208" s="15"/>
    </row>
    <row r="209" spans="2:18" s="68" customFormat="1" x14ac:dyDescent="0.2">
      <c r="B209" s="59" t="s">
        <v>597</v>
      </c>
      <c r="C209" s="59"/>
      <c r="D209" s="74">
        <v>8.2656182907434969E-2</v>
      </c>
      <c r="I209" s="147"/>
      <c r="J209" s="18"/>
      <c r="K209" s="64"/>
      <c r="L209" s="64"/>
      <c r="M209" s="64"/>
      <c r="N209" s="64"/>
      <c r="O209" s="15"/>
      <c r="R209" s="15"/>
    </row>
    <row r="210" spans="2:18" s="68" customFormat="1" x14ac:dyDescent="0.2">
      <c r="B210" s="59" t="s">
        <v>598</v>
      </c>
      <c r="C210" s="59"/>
      <c r="D210" s="74">
        <v>8.2656182907434969E-2</v>
      </c>
      <c r="I210" s="147"/>
      <c r="J210" s="18"/>
      <c r="K210" s="64"/>
      <c r="L210" s="64"/>
      <c r="M210" s="64"/>
      <c r="N210" s="64"/>
      <c r="O210" s="15"/>
      <c r="R210" s="15"/>
    </row>
    <row r="211" spans="2:18" s="68" customFormat="1" x14ac:dyDescent="0.2">
      <c r="B211" s="59"/>
      <c r="C211" s="59"/>
      <c r="D211" s="73"/>
      <c r="I211" s="147"/>
      <c r="J211" s="18"/>
      <c r="K211" s="64"/>
      <c r="L211" s="64"/>
      <c r="M211" s="64"/>
      <c r="N211" s="64"/>
      <c r="O211" s="15"/>
      <c r="P211" s="15"/>
      <c r="Q211" s="15"/>
      <c r="R211" s="15"/>
    </row>
    <row r="212" spans="2:18" s="68" customFormat="1" x14ac:dyDescent="0.2">
      <c r="B212" s="59" t="s">
        <v>599</v>
      </c>
      <c r="C212" s="59"/>
      <c r="D212" s="76" t="s">
        <v>726</v>
      </c>
      <c r="I212" s="147"/>
      <c r="J212" s="18"/>
      <c r="K212" s="64"/>
      <c r="L212" s="64"/>
      <c r="M212" s="64"/>
      <c r="N212" s="64"/>
      <c r="O212" s="69"/>
    </row>
    <row r="213" spans="2:18" s="68" customFormat="1" x14ac:dyDescent="0.2">
      <c r="B213" s="77" t="s">
        <v>600</v>
      </c>
      <c r="C213" s="78"/>
      <c r="D213" s="79"/>
      <c r="I213" s="147"/>
      <c r="J213" s="18"/>
      <c r="K213" s="64"/>
      <c r="L213" s="64"/>
      <c r="M213" s="64"/>
      <c r="N213" s="64"/>
      <c r="O213" s="15"/>
      <c r="P213" s="15"/>
      <c r="Q213" s="15"/>
      <c r="R213" s="15"/>
    </row>
    <row r="214" spans="2:18" x14ac:dyDescent="0.2">
      <c r="I214" s="147"/>
      <c r="J214" s="18"/>
    </row>
    <row r="215" spans="2:18" x14ac:dyDescent="0.2">
      <c r="B215" s="81" t="s">
        <v>601</v>
      </c>
      <c r="I215" s="147"/>
    </row>
    <row r="216" spans="2:18" x14ac:dyDescent="0.2">
      <c r="I216" s="147"/>
    </row>
    <row r="217" spans="2:18" ht="153.75" customHeight="1" x14ac:dyDescent="0.2">
      <c r="I217" s="147"/>
    </row>
    <row r="218" spans="2:18" x14ac:dyDescent="0.2">
      <c r="I218" s="147"/>
    </row>
    <row r="219" spans="2:18" x14ac:dyDescent="0.2">
      <c r="I219" s="147"/>
    </row>
    <row r="220" spans="2:18" x14ac:dyDescent="0.2">
      <c r="B220" s="81" t="s">
        <v>602</v>
      </c>
      <c r="C220" s="82"/>
      <c r="D220" s="81"/>
      <c r="I220" s="147"/>
    </row>
    <row r="221" spans="2:18" x14ac:dyDescent="0.2">
      <c r="B221" s="81" t="s">
        <v>649</v>
      </c>
      <c r="D221" s="81"/>
      <c r="I221" s="147"/>
    </row>
    <row r="222" spans="2:18" ht="165" customHeight="1" x14ac:dyDescent="0.2">
      <c r="I222" s="147"/>
    </row>
    <row r="223" spans="2:18" x14ac:dyDescent="0.2">
      <c r="I223" s="147"/>
    </row>
    <row r="224" spans="2:18" x14ac:dyDescent="0.2">
      <c r="I224" s="147"/>
      <c r="J224" s="18"/>
    </row>
    <row r="229" s="15" customFormat="1" ht="13.9" customHeight="1" x14ac:dyDescent="0.2"/>
  </sheetData>
  <mergeCells count="36">
    <mergeCell ref="B184:C184"/>
    <mergeCell ref="B185:C185"/>
    <mergeCell ref="B182:C182"/>
    <mergeCell ref="B186:C186"/>
    <mergeCell ref="B189:B191"/>
    <mergeCell ref="C189:C191"/>
    <mergeCell ref="B168:H168"/>
    <mergeCell ref="B171:D171"/>
    <mergeCell ref="B172:C172"/>
    <mergeCell ref="B173:C173"/>
    <mergeCell ref="B174:C174"/>
    <mergeCell ref="B169:H169"/>
    <mergeCell ref="A1:H1"/>
    <mergeCell ref="A2:H2"/>
    <mergeCell ref="A3:H3"/>
    <mergeCell ref="B166:H166"/>
    <mergeCell ref="B167:H167"/>
    <mergeCell ref="D189:F189"/>
    <mergeCell ref="G189:I189"/>
    <mergeCell ref="D190:D191"/>
    <mergeCell ref="E190:E191"/>
    <mergeCell ref="F190:F191"/>
    <mergeCell ref="G190:H190"/>
    <mergeCell ref="I190:I191"/>
    <mergeCell ref="B194:I194"/>
    <mergeCell ref="B203:D203"/>
    <mergeCell ref="B204:C204"/>
    <mergeCell ref="B205:C205"/>
    <mergeCell ref="B206:C206"/>
    <mergeCell ref="B212:C212"/>
    <mergeCell ref="B213:D213"/>
    <mergeCell ref="B207:C207"/>
    <mergeCell ref="B208:C208"/>
    <mergeCell ref="B209:C209"/>
    <mergeCell ref="B210:C210"/>
    <mergeCell ref="B211:C211"/>
  </mergeCells>
  <hyperlinks>
    <hyperlink ref="I1" location="Index!B2" display="Index" xr:uid="{D518ED22-EE74-4BD5-A86E-2F1DA399FF58}"/>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9C935-3326-4F09-9981-BAAF2532036A}">
  <sheetPr>
    <outlinePr summaryBelow="0" summaryRight="0"/>
  </sheetPr>
  <dimension ref="A1:S174"/>
  <sheetViews>
    <sheetView showGridLines="0" workbookViewId="0">
      <selection sqref="A1:H1"/>
    </sheetView>
  </sheetViews>
  <sheetFormatPr defaultRowHeight="12.75" x14ac:dyDescent="0.2"/>
  <cols>
    <col min="1" max="1" width="5.85546875" style="15" bestFit="1" customWidth="1"/>
    <col min="2" max="2" width="19.28515625" style="15" bestFit="1" customWidth="1"/>
    <col min="3" max="3" width="49" style="15" customWidth="1"/>
    <col min="4" max="4" width="11.42578125" style="15" bestFit="1" customWidth="1"/>
    <col min="5" max="5" width="9.42578125" style="15" bestFit="1" customWidth="1"/>
    <col min="6" max="6" width="10.140625" style="15" bestFit="1" customWidth="1"/>
    <col min="7" max="7" width="14" style="15" bestFit="1" customWidth="1"/>
    <col min="8" max="8" width="10.42578125" style="15" customWidth="1"/>
    <col min="9" max="9" width="7.28515625" style="15" customWidth="1"/>
    <col min="10" max="10" width="9.7109375" style="15" customWidth="1"/>
    <col min="11" max="16384" width="9.140625" style="15"/>
  </cols>
  <sheetData>
    <row r="1" spans="1:9" ht="15" x14ac:dyDescent="0.2">
      <c r="A1" s="14" t="s">
        <v>0</v>
      </c>
      <c r="B1" s="14"/>
      <c r="C1" s="14"/>
      <c r="D1" s="14"/>
      <c r="E1" s="14"/>
      <c r="F1" s="14"/>
      <c r="G1" s="14"/>
      <c r="H1" s="14"/>
      <c r="I1" s="1" t="s">
        <v>580</v>
      </c>
    </row>
    <row r="2" spans="1:9" ht="15" x14ac:dyDescent="0.2">
      <c r="A2" s="14" t="s">
        <v>426</v>
      </c>
      <c r="B2" s="14"/>
      <c r="C2" s="14"/>
      <c r="D2" s="14"/>
      <c r="E2" s="14"/>
      <c r="F2" s="14"/>
      <c r="G2" s="14"/>
      <c r="H2" s="14"/>
    </row>
    <row r="3" spans="1:9" ht="15" x14ac:dyDescent="0.2">
      <c r="A3" s="14" t="s">
        <v>732</v>
      </c>
      <c r="B3" s="14"/>
      <c r="C3" s="14"/>
      <c r="D3" s="14"/>
      <c r="E3" s="14"/>
      <c r="F3" s="14"/>
      <c r="G3" s="14"/>
      <c r="H3" s="14"/>
    </row>
    <row r="4" spans="1:9" s="18" customFormat="1" ht="30" x14ac:dyDescent="0.2">
      <c r="A4" s="16" t="s">
        <v>2</v>
      </c>
      <c r="B4" s="16" t="s">
        <v>3</v>
      </c>
      <c r="C4" s="16" t="s">
        <v>4</v>
      </c>
      <c r="D4" s="16" t="s">
        <v>5</v>
      </c>
      <c r="E4" s="16" t="s">
        <v>6</v>
      </c>
      <c r="F4" s="16" t="s">
        <v>7</v>
      </c>
      <c r="G4" s="16" t="s">
        <v>8</v>
      </c>
      <c r="H4" s="17" t="s">
        <v>725</v>
      </c>
    </row>
    <row r="5" spans="1:9" x14ac:dyDescent="0.2">
      <c r="A5" s="19"/>
      <c r="B5" s="19"/>
      <c r="C5" s="20" t="s">
        <v>9</v>
      </c>
      <c r="D5" s="19"/>
      <c r="E5" s="19"/>
      <c r="F5" s="19"/>
      <c r="G5" s="19"/>
      <c r="H5" s="21" t="s">
        <v>12</v>
      </c>
    </row>
    <row r="6" spans="1:9" x14ac:dyDescent="0.2">
      <c r="A6" s="19"/>
      <c r="B6" s="19"/>
      <c r="C6" s="20" t="s">
        <v>10</v>
      </c>
      <c r="D6" s="19"/>
      <c r="E6" s="19"/>
      <c r="F6" s="19"/>
      <c r="G6" s="19"/>
      <c r="H6" s="21" t="s">
        <v>12</v>
      </c>
    </row>
    <row r="7" spans="1:9" x14ac:dyDescent="0.2">
      <c r="A7" s="22"/>
      <c r="B7" s="22"/>
      <c r="C7" s="23" t="s">
        <v>11</v>
      </c>
      <c r="D7" s="22"/>
      <c r="E7" s="22" t="s">
        <v>12</v>
      </c>
      <c r="F7" s="24" t="s">
        <v>13</v>
      </c>
      <c r="G7" s="25">
        <v>0</v>
      </c>
      <c r="H7" s="21" t="s">
        <v>12</v>
      </c>
    </row>
    <row r="8" spans="1:9" x14ac:dyDescent="0.2">
      <c r="A8" s="22"/>
      <c r="B8" s="22"/>
      <c r="C8" s="26"/>
      <c r="D8" s="22"/>
      <c r="E8" s="22"/>
      <c r="F8" s="27"/>
      <c r="G8" s="27"/>
      <c r="H8" s="21" t="s">
        <v>12</v>
      </c>
    </row>
    <row r="9" spans="1:9" x14ac:dyDescent="0.2">
      <c r="A9" s="22"/>
      <c r="B9" s="22"/>
      <c r="C9" s="23" t="s">
        <v>14</v>
      </c>
      <c r="D9" s="22"/>
      <c r="E9" s="22"/>
      <c r="F9" s="22"/>
      <c r="G9" s="22"/>
      <c r="H9" s="21" t="s">
        <v>12</v>
      </c>
    </row>
    <row r="10" spans="1:9" x14ac:dyDescent="0.2">
      <c r="A10" s="22"/>
      <c r="B10" s="22"/>
      <c r="C10" s="23" t="s">
        <v>11</v>
      </c>
      <c r="D10" s="22"/>
      <c r="E10" s="22" t="s">
        <v>12</v>
      </c>
      <c r="F10" s="24" t="s">
        <v>13</v>
      </c>
      <c r="G10" s="25">
        <v>0</v>
      </c>
      <c r="H10" s="21" t="s">
        <v>12</v>
      </c>
    </row>
    <row r="11" spans="1:9" x14ac:dyDescent="0.2">
      <c r="A11" s="22"/>
      <c r="B11" s="22"/>
      <c r="C11" s="26"/>
      <c r="D11" s="22"/>
      <c r="E11" s="22"/>
      <c r="F11" s="27"/>
      <c r="G11" s="27"/>
      <c r="H11" s="21" t="s">
        <v>12</v>
      </c>
    </row>
    <row r="12" spans="1:9" x14ac:dyDescent="0.2">
      <c r="A12" s="22"/>
      <c r="B12" s="22"/>
      <c r="C12" s="23" t="s">
        <v>15</v>
      </c>
      <c r="D12" s="22"/>
      <c r="E12" s="22"/>
      <c r="F12" s="22"/>
      <c r="G12" s="22"/>
      <c r="H12" s="21" t="s">
        <v>12</v>
      </c>
    </row>
    <row r="13" spans="1:9" x14ac:dyDescent="0.2">
      <c r="A13" s="22"/>
      <c r="B13" s="22"/>
      <c r="C13" s="23" t="s">
        <v>11</v>
      </c>
      <c r="D13" s="22"/>
      <c r="E13" s="22" t="s">
        <v>12</v>
      </c>
      <c r="F13" s="24" t="s">
        <v>13</v>
      </c>
      <c r="G13" s="25">
        <v>0</v>
      </c>
      <c r="H13" s="21" t="s">
        <v>12</v>
      </c>
    </row>
    <row r="14" spans="1:9" x14ac:dyDescent="0.2">
      <c r="A14" s="22"/>
      <c r="B14" s="22"/>
      <c r="C14" s="26"/>
      <c r="D14" s="22"/>
      <c r="E14" s="22"/>
      <c r="F14" s="27"/>
      <c r="G14" s="27"/>
      <c r="H14" s="21" t="s">
        <v>12</v>
      </c>
    </row>
    <row r="15" spans="1:9" x14ac:dyDescent="0.2">
      <c r="A15" s="22"/>
      <c r="B15" s="22"/>
      <c r="C15" s="23" t="s">
        <v>16</v>
      </c>
      <c r="D15" s="22"/>
      <c r="E15" s="22"/>
      <c r="F15" s="22"/>
      <c r="G15" s="22"/>
      <c r="H15" s="21" t="s">
        <v>12</v>
      </c>
    </row>
    <row r="16" spans="1:9" x14ac:dyDescent="0.2">
      <c r="A16" s="22"/>
      <c r="B16" s="22"/>
      <c r="C16" s="23" t="s">
        <v>11</v>
      </c>
      <c r="D16" s="22"/>
      <c r="E16" s="22" t="s">
        <v>12</v>
      </c>
      <c r="F16" s="24" t="s">
        <v>13</v>
      </c>
      <c r="G16" s="25">
        <v>0</v>
      </c>
      <c r="H16" s="21" t="s">
        <v>12</v>
      </c>
    </row>
    <row r="17" spans="1:8" x14ac:dyDescent="0.2">
      <c r="A17" s="22"/>
      <c r="B17" s="22"/>
      <c r="C17" s="26"/>
      <c r="D17" s="22"/>
      <c r="E17" s="22"/>
      <c r="F17" s="27"/>
      <c r="G17" s="27"/>
      <c r="H17" s="21" t="s">
        <v>12</v>
      </c>
    </row>
    <row r="18" spans="1:8" x14ac:dyDescent="0.2">
      <c r="A18" s="22"/>
      <c r="B18" s="22"/>
      <c r="C18" s="23" t="s">
        <v>17</v>
      </c>
      <c r="D18" s="22"/>
      <c r="E18" s="22"/>
      <c r="F18" s="27"/>
      <c r="G18" s="27"/>
      <c r="H18" s="21" t="s">
        <v>12</v>
      </c>
    </row>
    <row r="19" spans="1:8" x14ac:dyDescent="0.2">
      <c r="A19" s="22"/>
      <c r="B19" s="22"/>
      <c r="C19" s="23" t="s">
        <v>11</v>
      </c>
      <c r="D19" s="22"/>
      <c r="E19" s="22" t="s">
        <v>12</v>
      </c>
      <c r="F19" s="24" t="s">
        <v>13</v>
      </c>
      <c r="G19" s="25">
        <v>0</v>
      </c>
      <c r="H19" s="21" t="s">
        <v>12</v>
      </c>
    </row>
    <row r="20" spans="1:8" x14ac:dyDescent="0.2">
      <c r="A20" s="22"/>
      <c r="B20" s="22"/>
      <c r="C20" s="26"/>
      <c r="D20" s="22"/>
      <c r="E20" s="22"/>
      <c r="F20" s="27"/>
      <c r="G20" s="27"/>
      <c r="H20" s="21" t="s">
        <v>12</v>
      </c>
    </row>
    <row r="21" spans="1:8" x14ac:dyDescent="0.2">
      <c r="A21" s="22"/>
      <c r="B21" s="22"/>
      <c r="C21" s="23" t="s">
        <v>18</v>
      </c>
      <c r="D21" s="22"/>
      <c r="E21" s="22"/>
      <c r="F21" s="27"/>
      <c r="G21" s="27"/>
      <c r="H21" s="21" t="s">
        <v>12</v>
      </c>
    </row>
    <row r="22" spans="1:8" x14ac:dyDescent="0.2">
      <c r="A22" s="22"/>
      <c r="B22" s="22"/>
      <c r="C22" s="23" t="s">
        <v>11</v>
      </c>
      <c r="D22" s="22"/>
      <c r="E22" s="22" t="s">
        <v>12</v>
      </c>
      <c r="F22" s="24" t="s">
        <v>13</v>
      </c>
      <c r="G22" s="25">
        <v>0</v>
      </c>
      <c r="H22" s="21" t="s">
        <v>12</v>
      </c>
    </row>
    <row r="23" spans="1:8" x14ac:dyDescent="0.2">
      <c r="A23" s="22"/>
      <c r="B23" s="22"/>
      <c r="C23" s="26"/>
      <c r="D23" s="22"/>
      <c r="E23" s="22"/>
      <c r="F23" s="27"/>
      <c r="G23" s="27"/>
      <c r="H23" s="21" t="s">
        <v>12</v>
      </c>
    </row>
    <row r="24" spans="1:8" x14ac:dyDescent="0.2">
      <c r="A24" s="22"/>
      <c r="B24" s="22"/>
      <c r="C24" s="23" t="s">
        <v>19</v>
      </c>
      <c r="D24" s="22"/>
      <c r="E24" s="22"/>
      <c r="F24" s="28">
        <v>0</v>
      </c>
      <c r="G24" s="25">
        <v>0</v>
      </c>
      <c r="H24" s="21" t="s">
        <v>12</v>
      </c>
    </row>
    <row r="25" spans="1:8" x14ac:dyDescent="0.2">
      <c r="A25" s="22"/>
      <c r="B25" s="22"/>
      <c r="C25" s="26"/>
      <c r="D25" s="22"/>
      <c r="E25" s="22"/>
      <c r="F25" s="27"/>
      <c r="G25" s="27"/>
      <c r="H25" s="21" t="s">
        <v>12</v>
      </c>
    </row>
    <row r="26" spans="1:8" x14ac:dyDescent="0.2">
      <c r="A26" s="22"/>
      <c r="B26" s="22"/>
      <c r="C26" s="23" t="s">
        <v>20</v>
      </c>
      <c r="D26" s="22"/>
      <c r="E26" s="22"/>
      <c r="F26" s="27"/>
      <c r="G26" s="27"/>
      <c r="H26" s="21" t="s">
        <v>12</v>
      </c>
    </row>
    <row r="27" spans="1:8" x14ac:dyDescent="0.2">
      <c r="A27" s="22"/>
      <c r="B27" s="22"/>
      <c r="C27" s="23" t="s">
        <v>10</v>
      </c>
      <c r="D27" s="22"/>
      <c r="E27" s="22"/>
      <c r="F27" s="27"/>
      <c r="G27" s="27"/>
      <c r="H27" s="21" t="s">
        <v>12</v>
      </c>
    </row>
    <row r="28" spans="1:8" x14ac:dyDescent="0.2">
      <c r="A28" s="29">
        <v>1</v>
      </c>
      <c r="B28" s="30" t="s">
        <v>427</v>
      </c>
      <c r="C28" s="30" t="s">
        <v>428</v>
      </c>
      <c r="D28" s="30" t="s">
        <v>23</v>
      </c>
      <c r="E28" s="31">
        <v>1000</v>
      </c>
      <c r="F28" s="32">
        <v>1000.029</v>
      </c>
      <c r="G28" s="33">
        <v>5.3547129999999998E-2</v>
      </c>
      <c r="H28" s="21">
        <v>7.75</v>
      </c>
    </row>
    <row r="29" spans="1:8" x14ac:dyDescent="0.2">
      <c r="A29" s="29">
        <v>2</v>
      </c>
      <c r="B29" s="30" t="s">
        <v>218</v>
      </c>
      <c r="C29" s="30" t="s">
        <v>219</v>
      </c>
      <c r="D29" s="30" t="s">
        <v>220</v>
      </c>
      <c r="E29" s="31">
        <v>1000</v>
      </c>
      <c r="F29" s="32">
        <v>998.755</v>
      </c>
      <c r="G29" s="33">
        <v>5.3478909999999998E-2</v>
      </c>
      <c r="H29" s="21">
        <v>8.2263000000000002</v>
      </c>
    </row>
    <row r="30" spans="1:8" ht="25.5" x14ac:dyDescent="0.2">
      <c r="A30" s="29">
        <v>3</v>
      </c>
      <c r="B30" s="30" t="s">
        <v>49</v>
      </c>
      <c r="C30" s="30" t="s">
        <v>50</v>
      </c>
      <c r="D30" s="30" t="s">
        <v>26</v>
      </c>
      <c r="E30" s="31">
        <v>1000</v>
      </c>
      <c r="F30" s="32">
        <v>994.38199999999995</v>
      </c>
      <c r="G30" s="33">
        <v>5.324475E-2</v>
      </c>
      <c r="H30" s="21">
        <v>7.835</v>
      </c>
    </row>
    <row r="31" spans="1:8" x14ac:dyDescent="0.2">
      <c r="A31" s="29">
        <v>4</v>
      </c>
      <c r="B31" s="30" t="s">
        <v>51</v>
      </c>
      <c r="C31" s="30" t="s">
        <v>52</v>
      </c>
      <c r="D31" s="30" t="s">
        <v>23</v>
      </c>
      <c r="E31" s="31">
        <v>1000</v>
      </c>
      <c r="F31" s="32">
        <v>994.30700000000002</v>
      </c>
      <c r="G31" s="33">
        <v>5.3240740000000002E-2</v>
      </c>
      <c r="H31" s="21">
        <v>7.6449999999999996</v>
      </c>
    </row>
    <row r="32" spans="1:8" ht="25.5" x14ac:dyDescent="0.2">
      <c r="A32" s="29">
        <v>5</v>
      </c>
      <c r="B32" s="30" t="s">
        <v>120</v>
      </c>
      <c r="C32" s="30" t="s">
        <v>121</v>
      </c>
      <c r="D32" s="30" t="s">
        <v>26</v>
      </c>
      <c r="E32" s="31">
        <v>800</v>
      </c>
      <c r="F32" s="32">
        <v>787.56079999999997</v>
      </c>
      <c r="G32" s="33">
        <v>4.2170390000000002E-2</v>
      </c>
      <c r="H32" s="21">
        <v>7.835</v>
      </c>
    </row>
    <row r="33" spans="1:8" ht="25.5" x14ac:dyDescent="0.2">
      <c r="A33" s="29">
        <v>6</v>
      </c>
      <c r="B33" s="30" t="s">
        <v>429</v>
      </c>
      <c r="C33" s="30" t="s">
        <v>430</v>
      </c>
      <c r="D33" s="30" t="s">
        <v>225</v>
      </c>
      <c r="E33" s="31">
        <v>500</v>
      </c>
      <c r="F33" s="32">
        <v>501.82549999999998</v>
      </c>
      <c r="G33" s="33">
        <v>2.687053E-2</v>
      </c>
      <c r="H33" s="21">
        <v>8.375</v>
      </c>
    </row>
    <row r="34" spans="1:8" x14ac:dyDescent="0.2">
      <c r="A34" s="29">
        <v>7</v>
      </c>
      <c r="B34" s="30" t="s">
        <v>237</v>
      </c>
      <c r="C34" s="30" t="s">
        <v>238</v>
      </c>
      <c r="D34" s="30" t="s">
        <v>225</v>
      </c>
      <c r="E34" s="31">
        <v>500</v>
      </c>
      <c r="F34" s="32">
        <v>499.71749999999997</v>
      </c>
      <c r="G34" s="33">
        <v>2.6757659999999999E-2</v>
      </c>
      <c r="H34" s="21">
        <v>8.6349999999999998</v>
      </c>
    </row>
    <row r="35" spans="1:8" x14ac:dyDescent="0.2">
      <c r="A35" s="29">
        <v>8</v>
      </c>
      <c r="B35" s="30" t="s">
        <v>431</v>
      </c>
      <c r="C35" s="30" t="s">
        <v>432</v>
      </c>
      <c r="D35" s="30" t="s">
        <v>26</v>
      </c>
      <c r="E35" s="31">
        <v>50</v>
      </c>
      <c r="F35" s="32">
        <v>499.66199999999998</v>
      </c>
      <c r="G35" s="33">
        <v>2.6754690000000001E-2</v>
      </c>
      <c r="H35" s="21">
        <v>7.95</v>
      </c>
    </row>
    <row r="36" spans="1:8" x14ac:dyDescent="0.2">
      <c r="A36" s="29">
        <v>9</v>
      </c>
      <c r="B36" s="30" t="s">
        <v>239</v>
      </c>
      <c r="C36" s="30" t="s">
        <v>240</v>
      </c>
      <c r="D36" s="30" t="s">
        <v>241</v>
      </c>
      <c r="E36" s="31">
        <v>500</v>
      </c>
      <c r="F36" s="32">
        <v>499.53149999999999</v>
      </c>
      <c r="G36" s="33">
        <v>2.6747699999999999E-2</v>
      </c>
      <c r="H36" s="21">
        <v>9.0479000000000003</v>
      </c>
    </row>
    <row r="37" spans="1:8" x14ac:dyDescent="0.2">
      <c r="A37" s="29">
        <v>10</v>
      </c>
      <c r="B37" s="30" t="s">
        <v>433</v>
      </c>
      <c r="C37" s="30" t="s">
        <v>434</v>
      </c>
      <c r="D37" s="30" t="s">
        <v>23</v>
      </c>
      <c r="E37" s="31">
        <v>500</v>
      </c>
      <c r="F37" s="32">
        <v>499.52699999999999</v>
      </c>
      <c r="G37" s="33">
        <v>2.6747460000000001E-2</v>
      </c>
      <c r="H37" s="21">
        <v>7.6150000000000002</v>
      </c>
    </row>
    <row r="38" spans="1:8" x14ac:dyDescent="0.2">
      <c r="A38" s="29">
        <v>11</v>
      </c>
      <c r="B38" s="30" t="s">
        <v>118</v>
      </c>
      <c r="C38" s="30" t="s">
        <v>119</v>
      </c>
      <c r="D38" s="30" t="s">
        <v>26</v>
      </c>
      <c r="E38" s="31">
        <v>500</v>
      </c>
      <c r="F38" s="32">
        <v>499.28</v>
      </c>
      <c r="G38" s="33">
        <v>2.6734230000000001E-2</v>
      </c>
      <c r="H38" s="21">
        <v>7.7549999999999999</v>
      </c>
    </row>
    <row r="39" spans="1:8" ht="25.5" x14ac:dyDescent="0.2">
      <c r="A39" s="29">
        <v>12</v>
      </c>
      <c r="B39" s="30" t="s">
        <v>221</v>
      </c>
      <c r="C39" s="30" t="s">
        <v>222</v>
      </c>
      <c r="D39" s="30" t="s">
        <v>26</v>
      </c>
      <c r="E39" s="31">
        <v>500</v>
      </c>
      <c r="F39" s="32">
        <v>499.20249999999999</v>
      </c>
      <c r="G39" s="33">
        <v>2.673008E-2</v>
      </c>
      <c r="H39" s="21">
        <v>7.6550000000000002</v>
      </c>
    </row>
    <row r="40" spans="1:8" x14ac:dyDescent="0.2">
      <c r="A40" s="29">
        <v>13</v>
      </c>
      <c r="B40" s="30" t="s">
        <v>228</v>
      </c>
      <c r="C40" s="30" t="s">
        <v>229</v>
      </c>
      <c r="D40" s="30" t="s">
        <v>23</v>
      </c>
      <c r="E40" s="31">
        <v>500</v>
      </c>
      <c r="F40" s="32">
        <v>498.99950000000001</v>
      </c>
      <c r="G40" s="33">
        <v>2.671921E-2</v>
      </c>
      <c r="H40" s="21">
        <v>8.1746999999999996</v>
      </c>
    </row>
    <row r="41" spans="1:8" x14ac:dyDescent="0.2">
      <c r="A41" s="29">
        <v>14</v>
      </c>
      <c r="B41" s="30" t="s">
        <v>435</v>
      </c>
      <c r="C41" s="30" t="s">
        <v>436</v>
      </c>
      <c r="D41" s="30" t="s">
        <v>437</v>
      </c>
      <c r="E41" s="31">
        <v>500</v>
      </c>
      <c r="F41" s="32">
        <v>498.23099999999999</v>
      </c>
      <c r="G41" s="33">
        <v>2.667806E-2</v>
      </c>
      <c r="H41" s="21">
        <v>8.76</v>
      </c>
    </row>
    <row r="42" spans="1:8" x14ac:dyDescent="0.2">
      <c r="A42" s="29">
        <v>15</v>
      </c>
      <c r="B42" s="30" t="s">
        <v>233</v>
      </c>
      <c r="C42" s="30" t="s">
        <v>234</v>
      </c>
      <c r="D42" s="30" t="s">
        <v>23</v>
      </c>
      <c r="E42" s="31">
        <v>500</v>
      </c>
      <c r="F42" s="32">
        <v>498.125</v>
      </c>
      <c r="G42" s="33">
        <v>2.6672390000000001E-2</v>
      </c>
      <c r="H42" s="21">
        <v>7.84</v>
      </c>
    </row>
    <row r="43" spans="1:8" x14ac:dyDescent="0.2">
      <c r="A43" s="29">
        <v>16</v>
      </c>
      <c r="B43" s="30" t="s">
        <v>438</v>
      </c>
      <c r="C43" s="30" t="s">
        <v>439</v>
      </c>
      <c r="D43" s="30" t="s">
        <v>26</v>
      </c>
      <c r="E43" s="31">
        <v>50</v>
      </c>
      <c r="F43" s="32">
        <v>497.41250000000002</v>
      </c>
      <c r="G43" s="33">
        <v>2.663424E-2</v>
      </c>
      <c r="H43" s="21">
        <v>7.86</v>
      </c>
    </row>
    <row r="44" spans="1:8" ht="25.5" x14ac:dyDescent="0.2">
      <c r="A44" s="29">
        <v>17</v>
      </c>
      <c r="B44" s="30" t="s">
        <v>31</v>
      </c>
      <c r="C44" s="30" t="s">
        <v>32</v>
      </c>
      <c r="D44" s="30" t="s">
        <v>26</v>
      </c>
      <c r="E44" s="31">
        <v>500</v>
      </c>
      <c r="F44" s="32">
        <v>496.52300000000002</v>
      </c>
      <c r="G44" s="33">
        <v>2.658661E-2</v>
      </c>
      <c r="H44" s="21">
        <v>7.7945000000000002</v>
      </c>
    </row>
    <row r="45" spans="1:8" x14ac:dyDescent="0.2">
      <c r="A45" s="22"/>
      <c r="B45" s="22"/>
      <c r="C45" s="23" t="s">
        <v>11</v>
      </c>
      <c r="D45" s="22"/>
      <c r="E45" s="22" t="s">
        <v>12</v>
      </c>
      <c r="F45" s="28">
        <v>10763.0708</v>
      </c>
      <c r="G45" s="25">
        <v>0.57631478000000003</v>
      </c>
      <c r="H45" s="21" t="s">
        <v>12</v>
      </c>
    </row>
    <row r="46" spans="1:8" x14ac:dyDescent="0.2">
      <c r="A46" s="22"/>
      <c r="B46" s="22"/>
      <c r="C46" s="26"/>
      <c r="D46" s="22"/>
      <c r="E46" s="22"/>
      <c r="F46" s="27"/>
      <c r="G46" s="27"/>
      <c r="H46" s="21" t="s">
        <v>12</v>
      </c>
    </row>
    <row r="47" spans="1:8" x14ac:dyDescent="0.2">
      <c r="A47" s="22"/>
      <c r="B47" s="22"/>
      <c r="C47" s="23" t="s">
        <v>70</v>
      </c>
      <c r="D47" s="22"/>
      <c r="E47" s="22"/>
      <c r="F47" s="22"/>
      <c r="G47" s="22"/>
      <c r="H47" s="21" t="s">
        <v>12</v>
      </c>
    </row>
    <row r="48" spans="1:8" x14ac:dyDescent="0.2">
      <c r="A48" s="22"/>
      <c r="B48" s="22"/>
      <c r="C48" s="23" t="s">
        <v>11</v>
      </c>
      <c r="D48" s="22"/>
      <c r="E48" s="22" t="s">
        <v>12</v>
      </c>
      <c r="F48" s="24" t="s">
        <v>13</v>
      </c>
      <c r="G48" s="25">
        <v>0</v>
      </c>
      <c r="H48" s="21" t="s">
        <v>12</v>
      </c>
    </row>
    <row r="49" spans="1:8" x14ac:dyDescent="0.2">
      <c r="A49" s="22"/>
      <c r="B49" s="22"/>
      <c r="C49" s="26"/>
      <c r="D49" s="22"/>
      <c r="E49" s="22"/>
      <c r="F49" s="27"/>
      <c r="G49" s="27"/>
      <c r="H49" s="21" t="s">
        <v>12</v>
      </c>
    </row>
    <row r="50" spans="1:8" x14ac:dyDescent="0.2">
      <c r="A50" s="22"/>
      <c r="B50" s="22"/>
      <c r="C50" s="23" t="s">
        <v>71</v>
      </c>
      <c r="D50" s="22"/>
      <c r="E50" s="22"/>
      <c r="F50" s="22"/>
      <c r="G50" s="22"/>
      <c r="H50" s="21" t="s">
        <v>12</v>
      </c>
    </row>
    <row r="51" spans="1:8" ht="25.5" x14ac:dyDescent="0.2">
      <c r="A51" s="29">
        <v>1</v>
      </c>
      <c r="B51" s="30" t="s">
        <v>242</v>
      </c>
      <c r="C51" s="30" t="s">
        <v>243</v>
      </c>
      <c r="D51" s="30" t="s">
        <v>74</v>
      </c>
      <c r="E51" s="31">
        <v>1500000</v>
      </c>
      <c r="F51" s="32">
        <v>1489.644</v>
      </c>
      <c r="G51" s="33">
        <v>7.9763840000000003E-2</v>
      </c>
      <c r="H51" s="21">
        <v>7.4047999999999998</v>
      </c>
    </row>
    <row r="52" spans="1:8" x14ac:dyDescent="0.2">
      <c r="A52" s="29">
        <v>2</v>
      </c>
      <c r="B52" s="30" t="s">
        <v>440</v>
      </c>
      <c r="C52" s="30" t="s">
        <v>441</v>
      </c>
      <c r="D52" s="30" t="s">
        <v>74</v>
      </c>
      <c r="E52" s="31">
        <v>500000</v>
      </c>
      <c r="F52" s="32">
        <v>511.98349999999999</v>
      </c>
      <c r="G52" s="33">
        <v>2.741445E-2</v>
      </c>
      <c r="H52" s="21">
        <v>6.7988</v>
      </c>
    </row>
    <row r="53" spans="1:8" x14ac:dyDescent="0.2">
      <c r="A53" s="29">
        <v>3</v>
      </c>
      <c r="B53" s="30" t="s">
        <v>442</v>
      </c>
      <c r="C53" s="30" t="s">
        <v>443</v>
      </c>
      <c r="D53" s="30" t="s">
        <v>74</v>
      </c>
      <c r="E53" s="31">
        <v>500000</v>
      </c>
      <c r="F53" s="32">
        <v>506.5</v>
      </c>
      <c r="G53" s="33">
        <v>2.7120829999999999E-2</v>
      </c>
      <c r="H53" s="21">
        <v>6.6637000000000004</v>
      </c>
    </row>
    <row r="54" spans="1:8" x14ac:dyDescent="0.2">
      <c r="A54" s="29">
        <v>4</v>
      </c>
      <c r="B54" s="30" t="s">
        <v>444</v>
      </c>
      <c r="C54" s="30" t="s">
        <v>445</v>
      </c>
      <c r="D54" s="30" t="s">
        <v>74</v>
      </c>
      <c r="E54" s="31">
        <v>500000</v>
      </c>
      <c r="F54" s="32">
        <v>490.79349999999999</v>
      </c>
      <c r="G54" s="33">
        <v>2.6279819999999999E-2</v>
      </c>
      <c r="H54" s="21">
        <v>6.9367999999999999</v>
      </c>
    </row>
    <row r="55" spans="1:8" x14ac:dyDescent="0.2">
      <c r="A55" s="29">
        <v>5</v>
      </c>
      <c r="B55" s="30" t="s">
        <v>72</v>
      </c>
      <c r="C55" s="30" t="s">
        <v>73</v>
      </c>
      <c r="D55" s="30" t="s">
        <v>74</v>
      </c>
      <c r="E55" s="31">
        <v>500000</v>
      </c>
      <c r="F55" s="32">
        <v>482.17399999999998</v>
      </c>
      <c r="G55" s="33">
        <v>2.5818279999999999E-2</v>
      </c>
      <c r="H55" s="21">
        <v>7.1272000000000002</v>
      </c>
    </row>
    <row r="56" spans="1:8" x14ac:dyDescent="0.2">
      <c r="A56" s="22"/>
      <c r="B56" s="22"/>
      <c r="C56" s="23" t="s">
        <v>11</v>
      </c>
      <c r="D56" s="22"/>
      <c r="E56" s="22" t="s">
        <v>12</v>
      </c>
      <c r="F56" s="28">
        <v>3481.0949999999998</v>
      </c>
      <c r="G56" s="25">
        <v>0.18639722</v>
      </c>
      <c r="H56" s="21" t="s">
        <v>12</v>
      </c>
    </row>
    <row r="57" spans="1:8" x14ac:dyDescent="0.2">
      <c r="A57" s="22"/>
      <c r="B57" s="22"/>
      <c r="C57" s="26"/>
      <c r="D57" s="22"/>
      <c r="E57" s="22"/>
      <c r="F57" s="27"/>
      <c r="G57" s="27"/>
      <c r="H57" s="21" t="s">
        <v>12</v>
      </c>
    </row>
    <row r="58" spans="1:8" x14ac:dyDescent="0.2">
      <c r="A58" s="22"/>
      <c r="B58" s="22"/>
      <c r="C58" s="23" t="s">
        <v>77</v>
      </c>
      <c r="D58" s="22"/>
      <c r="E58" s="22"/>
      <c r="F58" s="27"/>
      <c r="G58" s="27"/>
      <c r="H58" s="21" t="s">
        <v>12</v>
      </c>
    </row>
    <row r="59" spans="1:8" x14ac:dyDescent="0.2">
      <c r="A59" s="22"/>
      <c r="B59" s="22"/>
      <c r="C59" s="23" t="s">
        <v>11</v>
      </c>
      <c r="D59" s="22"/>
      <c r="E59" s="22" t="s">
        <v>12</v>
      </c>
      <c r="F59" s="24" t="s">
        <v>13</v>
      </c>
      <c r="G59" s="25">
        <v>0</v>
      </c>
      <c r="H59" s="21" t="s">
        <v>12</v>
      </c>
    </row>
    <row r="60" spans="1:8" x14ac:dyDescent="0.2">
      <c r="A60" s="22"/>
      <c r="B60" s="22"/>
      <c r="C60" s="26"/>
      <c r="D60" s="22"/>
      <c r="E60" s="22"/>
      <c r="F60" s="27"/>
      <c r="G60" s="27"/>
      <c r="H60" s="21" t="s">
        <v>12</v>
      </c>
    </row>
    <row r="61" spans="1:8" x14ac:dyDescent="0.2">
      <c r="A61" s="22"/>
      <c r="B61" s="22"/>
      <c r="C61" s="23" t="s">
        <v>78</v>
      </c>
      <c r="D61" s="22"/>
      <c r="E61" s="22"/>
      <c r="F61" s="28">
        <v>14244.165800000001</v>
      </c>
      <c r="G61" s="25">
        <v>0.76271199999999995</v>
      </c>
      <c r="H61" s="21" t="s">
        <v>12</v>
      </c>
    </row>
    <row r="62" spans="1:8" x14ac:dyDescent="0.2">
      <c r="A62" s="22"/>
      <c r="B62" s="22"/>
      <c r="C62" s="26"/>
      <c r="D62" s="22"/>
      <c r="E62" s="22"/>
      <c r="F62" s="27"/>
      <c r="G62" s="27"/>
      <c r="H62" s="21" t="s">
        <v>12</v>
      </c>
    </row>
    <row r="63" spans="1:8" x14ac:dyDescent="0.2">
      <c r="A63" s="22"/>
      <c r="B63" s="22"/>
      <c r="C63" s="23" t="s">
        <v>79</v>
      </c>
      <c r="D63" s="22"/>
      <c r="E63" s="22"/>
      <c r="F63" s="27"/>
      <c r="G63" s="27"/>
      <c r="H63" s="21" t="s">
        <v>12</v>
      </c>
    </row>
    <row r="64" spans="1:8" x14ac:dyDescent="0.2">
      <c r="A64" s="22"/>
      <c r="B64" s="22"/>
      <c r="C64" s="23" t="s">
        <v>80</v>
      </c>
      <c r="D64" s="22"/>
      <c r="E64" s="22"/>
      <c r="F64" s="27"/>
      <c r="G64" s="27"/>
      <c r="H64" s="21" t="s">
        <v>12</v>
      </c>
    </row>
    <row r="65" spans="1:8" x14ac:dyDescent="0.2">
      <c r="A65" s="29">
        <v>1</v>
      </c>
      <c r="B65" s="30" t="s">
        <v>86</v>
      </c>
      <c r="C65" s="30" t="s">
        <v>87</v>
      </c>
      <c r="D65" s="30" t="s">
        <v>88</v>
      </c>
      <c r="E65" s="31">
        <v>300</v>
      </c>
      <c r="F65" s="32">
        <v>1413.087</v>
      </c>
      <c r="G65" s="33">
        <v>7.5664549999999997E-2</v>
      </c>
      <c r="H65" s="21">
        <v>7.7949999999999999</v>
      </c>
    </row>
    <row r="66" spans="1:8" x14ac:dyDescent="0.2">
      <c r="A66" s="29">
        <v>2</v>
      </c>
      <c r="B66" s="30" t="s">
        <v>171</v>
      </c>
      <c r="C66" s="30" t="s">
        <v>172</v>
      </c>
      <c r="D66" s="30" t="s">
        <v>83</v>
      </c>
      <c r="E66" s="31">
        <v>200</v>
      </c>
      <c r="F66" s="32">
        <v>949.495</v>
      </c>
      <c r="G66" s="33">
        <v>5.0841249999999998E-2</v>
      </c>
      <c r="H66" s="21">
        <v>7.7971000000000004</v>
      </c>
    </row>
    <row r="67" spans="1:8" x14ac:dyDescent="0.2">
      <c r="A67" s="29">
        <v>3</v>
      </c>
      <c r="B67" s="30" t="s">
        <v>142</v>
      </c>
      <c r="C67" s="30" t="s">
        <v>143</v>
      </c>
      <c r="D67" s="30" t="s">
        <v>83</v>
      </c>
      <c r="E67" s="31">
        <v>100</v>
      </c>
      <c r="F67" s="32">
        <v>489.36250000000001</v>
      </c>
      <c r="G67" s="33">
        <v>2.6203199999999999E-2</v>
      </c>
      <c r="H67" s="21">
        <v>7.4850000000000003</v>
      </c>
    </row>
    <row r="68" spans="1:8" x14ac:dyDescent="0.2">
      <c r="A68" s="22"/>
      <c r="B68" s="22"/>
      <c r="C68" s="23" t="s">
        <v>11</v>
      </c>
      <c r="D68" s="22"/>
      <c r="E68" s="22" t="s">
        <v>12</v>
      </c>
      <c r="F68" s="28">
        <v>2851.9445000000001</v>
      </c>
      <c r="G68" s="25">
        <v>0.15270900000000001</v>
      </c>
      <c r="H68" s="21" t="s">
        <v>12</v>
      </c>
    </row>
    <row r="69" spans="1:8" x14ac:dyDescent="0.2">
      <c r="A69" s="22"/>
      <c r="B69" s="22"/>
      <c r="C69" s="26"/>
      <c r="D69" s="22"/>
      <c r="E69" s="22"/>
      <c r="F69" s="27"/>
      <c r="G69" s="27"/>
      <c r="H69" s="21" t="s">
        <v>12</v>
      </c>
    </row>
    <row r="70" spans="1:8" x14ac:dyDescent="0.2">
      <c r="A70" s="22"/>
      <c r="B70" s="22"/>
      <c r="C70" s="23" t="s">
        <v>89</v>
      </c>
      <c r="D70" s="22"/>
      <c r="E70" s="22"/>
      <c r="F70" s="27"/>
      <c r="G70" s="27"/>
      <c r="H70" s="21" t="s">
        <v>12</v>
      </c>
    </row>
    <row r="71" spans="1:8" x14ac:dyDescent="0.2">
      <c r="A71" s="22"/>
      <c r="B71" s="22"/>
      <c r="C71" s="23" t="s">
        <v>11</v>
      </c>
      <c r="D71" s="22"/>
      <c r="E71" s="22" t="s">
        <v>12</v>
      </c>
      <c r="F71" s="24" t="s">
        <v>13</v>
      </c>
      <c r="G71" s="25">
        <v>0</v>
      </c>
      <c r="H71" s="21" t="s">
        <v>12</v>
      </c>
    </row>
    <row r="72" spans="1:8" x14ac:dyDescent="0.2">
      <c r="A72" s="22"/>
      <c r="B72" s="22"/>
      <c r="C72" s="26"/>
      <c r="D72" s="22"/>
      <c r="E72" s="22"/>
      <c r="F72" s="27"/>
      <c r="G72" s="27"/>
      <c r="H72" s="21" t="s">
        <v>12</v>
      </c>
    </row>
    <row r="73" spans="1:8" x14ac:dyDescent="0.2">
      <c r="A73" s="22"/>
      <c r="B73" s="22"/>
      <c r="C73" s="23" t="s">
        <v>90</v>
      </c>
      <c r="D73" s="22"/>
      <c r="E73" s="22"/>
      <c r="F73" s="27"/>
      <c r="G73" s="27"/>
      <c r="H73" s="21" t="s">
        <v>12</v>
      </c>
    </row>
    <row r="74" spans="1:8" x14ac:dyDescent="0.2">
      <c r="A74" s="22"/>
      <c r="B74" s="22"/>
      <c r="C74" s="23" t="s">
        <v>11</v>
      </c>
      <c r="D74" s="22"/>
      <c r="E74" s="22" t="s">
        <v>12</v>
      </c>
      <c r="F74" s="24" t="s">
        <v>13</v>
      </c>
      <c r="G74" s="25">
        <v>0</v>
      </c>
      <c r="H74" s="21" t="s">
        <v>12</v>
      </c>
    </row>
    <row r="75" spans="1:8" x14ac:dyDescent="0.2">
      <c r="A75" s="22"/>
      <c r="B75" s="22"/>
      <c r="C75" s="26"/>
      <c r="D75" s="22"/>
      <c r="E75" s="22"/>
      <c r="F75" s="27"/>
      <c r="G75" s="27"/>
      <c r="H75" s="21" t="s">
        <v>12</v>
      </c>
    </row>
    <row r="76" spans="1:8" x14ac:dyDescent="0.2">
      <c r="A76" s="22"/>
      <c r="B76" s="22"/>
      <c r="C76" s="23" t="s">
        <v>91</v>
      </c>
      <c r="D76" s="22"/>
      <c r="E76" s="22"/>
      <c r="F76" s="27"/>
      <c r="G76" s="27"/>
      <c r="H76" s="21" t="s">
        <v>12</v>
      </c>
    </row>
    <row r="77" spans="1:8" x14ac:dyDescent="0.2">
      <c r="A77" s="29">
        <v>1</v>
      </c>
      <c r="B77" s="30"/>
      <c r="C77" s="30" t="s">
        <v>92</v>
      </c>
      <c r="D77" s="30"/>
      <c r="E77" s="34"/>
      <c r="F77" s="32">
        <v>1170.9992179979999</v>
      </c>
      <c r="G77" s="33">
        <v>6.2701820000000005E-2</v>
      </c>
      <c r="H77" s="21">
        <v>5.29</v>
      </c>
    </row>
    <row r="78" spans="1:8" x14ac:dyDescent="0.2">
      <c r="A78" s="22"/>
      <c r="B78" s="22"/>
      <c r="C78" s="23" t="s">
        <v>11</v>
      </c>
      <c r="D78" s="22"/>
      <c r="E78" s="22" t="s">
        <v>12</v>
      </c>
      <c r="F78" s="28">
        <v>1170.9992179979999</v>
      </c>
      <c r="G78" s="25">
        <v>6.2701820000000005E-2</v>
      </c>
      <c r="H78" s="21" t="s">
        <v>12</v>
      </c>
    </row>
    <row r="79" spans="1:8" x14ac:dyDescent="0.2">
      <c r="A79" s="22"/>
      <c r="B79" s="22"/>
      <c r="C79" s="26"/>
      <c r="D79" s="22"/>
      <c r="E79" s="22"/>
      <c r="F79" s="27"/>
      <c r="G79" s="27"/>
      <c r="H79" s="21" t="s">
        <v>12</v>
      </c>
    </row>
    <row r="80" spans="1:8" x14ac:dyDescent="0.2">
      <c r="A80" s="22"/>
      <c r="B80" s="22"/>
      <c r="C80" s="23" t="s">
        <v>93</v>
      </c>
      <c r="D80" s="22"/>
      <c r="E80" s="22"/>
      <c r="F80" s="28">
        <v>4022.943717998</v>
      </c>
      <c r="G80" s="25">
        <v>0.21541082</v>
      </c>
      <c r="H80" s="21" t="s">
        <v>12</v>
      </c>
    </row>
    <row r="81" spans="1:16" x14ac:dyDescent="0.2">
      <c r="A81" s="22"/>
      <c r="B81" s="22"/>
      <c r="C81" s="27"/>
      <c r="D81" s="22"/>
      <c r="E81" s="22"/>
      <c r="F81" s="22"/>
      <c r="G81" s="22"/>
      <c r="H81" s="21" t="s">
        <v>12</v>
      </c>
    </row>
    <row r="82" spans="1:16" x14ac:dyDescent="0.2">
      <c r="A82" s="22"/>
      <c r="B82" s="22"/>
      <c r="C82" s="23" t="s">
        <v>94</v>
      </c>
      <c r="D82" s="22"/>
      <c r="E82" s="22"/>
      <c r="F82" s="22"/>
      <c r="G82" s="22"/>
      <c r="H82" s="21" t="s">
        <v>12</v>
      </c>
    </row>
    <row r="83" spans="1:16" x14ac:dyDescent="0.2">
      <c r="A83" s="22"/>
      <c r="B83" s="22"/>
      <c r="C83" s="23" t="s">
        <v>95</v>
      </c>
      <c r="D83" s="22"/>
      <c r="E83" s="22"/>
      <c r="F83" s="22"/>
      <c r="G83" s="22"/>
      <c r="H83" s="21" t="s">
        <v>12</v>
      </c>
    </row>
    <row r="84" spans="1:16" x14ac:dyDescent="0.2">
      <c r="A84" s="22"/>
      <c r="B84" s="22"/>
      <c r="C84" s="23" t="s">
        <v>11</v>
      </c>
      <c r="D84" s="22"/>
      <c r="E84" s="22" t="s">
        <v>12</v>
      </c>
      <c r="F84" s="24" t="s">
        <v>13</v>
      </c>
      <c r="G84" s="25">
        <v>0</v>
      </c>
      <c r="H84" s="21" t="s">
        <v>12</v>
      </c>
    </row>
    <row r="85" spans="1:16" x14ac:dyDescent="0.2">
      <c r="A85" s="19"/>
      <c r="B85" s="19"/>
      <c r="C85" s="83"/>
      <c r="D85" s="19"/>
      <c r="E85" s="19"/>
      <c r="F85" s="47"/>
      <c r="G85" s="47"/>
      <c r="H85" s="21" t="s">
        <v>12</v>
      </c>
    </row>
    <row r="86" spans="1:16" x14ac:dyDescent="0.2">
      <c r="A86" s="19"/>
      <c r="B86" s="19"/>
      <c r="C86" s="20" t="s">
        <v>584</v>
      </c>
      <c r="D86" s="19"/>
      <c r="E86" s="19"/>
      <c r="F86" s="47"/>
      <c r="G86" s="47"/>
      <c r="H86" s="21" t="s">
        <v>12</v>
      </c>
      <c r="I86" s="64"/>
      <c r="J86" s="64"/>
      <c r="K86" s="64"/>
      <c r="L86" s="64"/>
      <c r="M86" s="64"/>
      <c r="N86" s="84"/>
      <c r="O86" s="84"/>
      <c r="P86" s="84"/>
    </row>
    <row r="87" spans="1:16" x14ac:dyDescent="0.2">
      <c r="A87" s="85">
        <v>1</v>
      </c>
      <c r="B87" s="53" t="s">
        <v>96</v>
      </c>
      <c r="C87" s="53" t="s">
        <v>97</v>
      </c>
      <c r="D87" s="53"/>
      <c r="E87" s="86">
        <v>543.85400000000004</v>
      </c>
      <c r="F87" s="87">
        <v>64.114278576000004</v>
      </c>
      <c r="G87" s="88">
        <v>3.43304E-3</v>
      </c>
      <c r="H87" s="21"/>
    </row>
    <row r="88" spans="1:16" x14ac:dyDescent="0.2">
      <c r="A88" s="19"/>
      <c r="B88" s="19"/>
      <c r="C88" s="20" t="s">
        <v>11</v>
      </c>
      <c r="D88" s="19"/>
      <c r="E88" s="19" t="s">
        <v>12</v>
      </c>
      <c r="F88" s="89">
        <f>SUM(F87)</f>
        <v>64.114278576000004</v>
      </c>
      <c r="G88" s="90">
        <f>SUM(G87)</f>
        <v>3.43304E-3</v>
      </c>
      <c r="H88" s="21" t="s">
        <v>12</v>
      </c>
    </row>
    <row r="89" spans="1:16" x14ac:dyDescent="0.2">
      <c r="A89" s="22"/>
      <c r="B89" s="22"/>
      <c r="C89" s="26"/>
      <c r="D89" s="22"/>
      <c r="E89" s="22"/>
      <c r="F89" s="27"/>
      <c r="G89" s="27"/>
      <c r="H89" s="21" t="s">
        <v>12</v>
      </c>
    </row>
    <row r="90" spans="1:16" x14ac:dyDescent="0.2">
      <c r="A90" s="22"/>
      <c r="B90" s="22"/>
      <c r="C90" s="23" t="s">
        <v>98</v>
      </c>
      <c r="D90" s="22"/>
      <c r="E90" s="22"/>
      <c r="F90" s="22"/>
      <c r="G90" s="22"/>
      <c r="H90" s="21" t="s">
        <v>12</v>
      </c>
    </row>
    <row r="91" spans="1:16" x14ac:dyDescent="0.2">
      <c r="A91" s="22"/>
      <c r="B91" s="22"/>
      <c r="C91" s="23" t="s">
        <v>99</v>
      </c>
      <c r="D91" s="22"/>
      <c r="E91" s="22"/>
      <c r="F91" s="22"/>
      <c r="G91" s="22"/>
      <c r="H91" s="21" t="s">
        <v>12</v>
      </c>
    </row>
    <row r="92" spans="1:16" x14ac:dyDescent="0.2">
      <c r="A92" s="22"/>
      <c r="B92" s="22"/>
      <c r="C92" s="23" t="s">
        <v>11</v>
      </c>
      <c r="D92" s="22"/>
      <c r="E92" s="22" t="s">
        <v>12</v>
      </c>
      <c r="F92" s="24" t="s">
        <v>13</v>
      </c>
      <c r="G92" s="25">
        <v>0</v>
      </c>
      <c r="H92" s="21" t="s">
        <v>12</v>
      </c>
    </row>
    <row r="93" spans="1:16" x14ac:dyDescent="0.2">
      <c r="A93" s="22"/>
      <c r="B93" s="22"/>
      <c r="C93" s="26"/>
      <c r="D93" s="22"/>
      <c r="E93" s="22"/>
      <c r="F93" s="27"/>
      <c r="G93" s="27"/>
      <c r="H93" s="21" t="s">
        <v>12</v>
      </c>
    </row>
    <row r="94" spans="1:16" x14ac:dyDescent="0.2">
      <c r="A94" s="22"/>
      <c r="B94" s="22"/>
      <c r="C94" s="23" t="s">
        <v>100</v>
      </c>
      <c r="D94" s="22"/>
      <c r="E94" s="22"/>
      <c r="F94" s="27"/>
      <c r="G94" s="27"/>
      <c r="H94" s="21" t="s">
        <v>12</v>
      </c>
    </row>
    <row r="95" spans="1:16" x14ac:dyDescent="0.2">
      <c r="A95" s="22"/>
      <c r="B95" s="22"/>
      <c r="C95" s="23" t="s">
        <v>11</v>
      </c>
      <c r="D95" s="22"/>
      <c r="E95" s="22" t="s">
        <v>12</v>
      </c>
      <c r="F95" s="24" t="s">
        <v>13</v>
      </c>
      <c r="G95" s="25">
        <v>0</v>
      </c>
      <c r="H95" s="21" t="s">
        <v>12</v>
      </c>
    </row>
    <row r="96" spans="1:16" x14ac:dyDescent="0.2">
      <c r="A96" s="22"/>
      <c r="B96" s="30"/>
      <c r="C96" s="30"/>
      <c r="D96" s="23"/>
      <c r="E96" s="22"/>
      <c r="F96" s="30"/>
      <c r="G96" s="34"/>
      <c r="H96" s="21" t="s">
        <v>12</v>
      </c>
    </row>
    <row r="97" spans="1:9" x14ac:dyDescent="0.2">
      <c r="A97" s="34"/>
      <c r="B97" s="30"/>
      <c r="C97" s="30" t="s">
        <v>101</v>
      </c>
      <c r="D97" s="30"/>
      <c r="E97" s="34"/>
      <c r="F97" s="32">
        <v>344.45675342999999</v>
      </c>
      <c r="G97" s="33">
        <v>1.844413E-2</v>
      </c>
      <c r="H97" s="21" t="s">
        <v>12</v>
      </c>
    </row>
    <row r="98" spans="1:9" x14ac:dyDescent="0.2">
      <c r="A98" s="26"/>
      <c r="B98" s="26"/>
      <c r="C98" s="23" t="s">
        <v>102</v>
      </c>
      <c r="D98" s="27"/>
      <c r="E98" s="27"/>
      <c r="F98" s="28">
        <v>18675.680550003999</v>
      </c>
      <c r="G98" s="35">
        <v>0.99999998999999995</v>
      </c>
      <c r="H98" s="21" t="s">
        <v>12</v>
      </c>
    </row>
    <row r="99" spans="1:9" x14ac:dyDescent="0.2">
      <c r="A99" s="36"/>
      <c r="B99" s="36"/>
      <c r="C99" s="36"/>
      <c r="D99" s="37"/>
      <c r="E99" s="37"/>
      <c r="F99" s="37"/>
      <c r="G99" s="37"/>
    </row>
    <row r="100" spans="1:9" x14ac:dyDescent="0.2">
      <c r="A100" s="38"/>
      <c r="B100" s="39" t="s">
        <v>585</v>
      </c>
      <c r="C100" s="39"/>
      <c r="D100" s="39"/>
      <c r="E100" s="39"/>
      <c r="F100" s="39"/>
      <c r="G100" s="39"/>
      <c r="H100" s="39"/>
    </row>
    <row r="101" spans="1:9" x14ac:dyDescent="0.2">
      <c r="A101" s="38"/>
      <c r="B101" s="39" t="s">
        <v>586</v>
      </c>
      <c r="C101" s="39"/>
      <c r="D101" s="39"/>
      <c r="E101" s="39"/>
      <c r="F101" s="39"/>
      <c r="G101" s="39"/>
      <c r="H101" s="39"/>
    </row>
    <row r="102" spans="1:9" x14ac:dyDescent="0.2">
      <c r="A102" s="38"/>
      <c r="B102" s="39" t="s">
        <v>587</v>
      </c>
      <c r="C102" s="39"/>
      <c r="D102" s="39"/>
      <c r="E102" s="39"/>
      <c r="F102" s="39"/>
      <c r="G102" s="39"/>
      <c r="H102" s="39"/>
    </row>
    <row r="103" spans="1:9" ht="12.75" customHeight="1" x14ac:dyDescent="0.2">
      <c r="A103" s="38"/>
      <c r="B103" s="148" t="s">
        <v>650</v>
      </c>
      <c r="C103" s="39"/>
      <c r="D103" s="39"/>
      <c r="E103" s="39"/>
      <c r="F103" s="39"/>
      <c r="G103" s="39"/>
      <c r="H103" s="39"/>
      <c r="I103" s="147"/>
    </row>
    <row r="104" spans="1:9" x14ac:dyDescent="0.2">
      <c r="A104" s="38"/>
      <c r="B104" s="38"/>
      <c r="C104" s="38"/>
      <c r="D104" s="40"/>
      <c r="E104" s="40"/>
      <c r="F104" s="40"/>
      <c r="G104" s="40"/>
    </row>
    <row r="105" spans="1:9" x14ac:dyDescent="0.2">
      <c r="A105" s="38"/>
      <c r="B105" s="41" t="s">
        <v>103</v>
      </c>
      <c r="C105" s="42"/>
      <c r="D105" s="43"/>
      <c r="E105" s="44"/>
      <c r="F105" s="40"/>
      <c r="G105" s="40"/>
    </row>
    <row r="106" spans="1:9" ht="25.5" customHeight="1" x14ac:dyDescent="0.2">
      <c r="A106" s="38"/>
      <c r="B106" s="45" t="s">
        <v>104</v>
      </c>
      <c r="C106" s="46"/>
      <c r="D106" s="20" t="s">
        <v>105</v>
      </c>
      <c r="E106" s="44"/>
      <c r="F106" s="40"/>
      <c r="G106" s="40"/>
    </row>
    <row r="107" spans="1:9" x14ac:dyDescent="0.2">
      <c r="A107" s="38"/>
      <c r="B107" s="45" t="s">
        <v>106</v>
      </c>
      <c r="C107" s="46"/>
      <c r="D107" s="20" t="s">
        <v>105</v>
      </c>
      <c r="E107" s="44"/>
      <c r="F107" s="40"/>
      <c r="G107" s="40"/>
    </row>
    <row r="108" spans="1:9" x14ac:dyDescent="0.2">
      <c r="A108" s="38"/>
      <c r="B108" s="45" t="s">
        <v>107</v>
      </c>
      <c r="C108" s="46"/>
      <c r="D108" s="47" t="s">
        <v>12</v>
      </c>
      <c r="E108" s="44"/>
      <c r="F108" s="40"/>
      <c r="G108" s="40"/>
    </row>
    <row r="109" spans="1:9" x14ac:dyDescent="0.2">
      <c r="A109" s="48"/>
      <c r="B109" s="49" t="s">
        <v>12</v>
      </c>
      <c r="C109" s="49" t="s">
        <v>588</v>
      </c>
      <c r="D109" s="49" t="s">
        <v>108</v>
      </c>
      <c r="E109" s="48"/>
      <c r="F109" s="48"/>
      <c r="G109" s="48"/>
    </row>
    <row r="110" spans="1:9" x14ac:dyDescent="0.2">
      <c r="A110" s="48"/>
      <c r="B110" s="50" t="s">
        <v>109</v>
      </c>
      <c r="C110" s="51">
        <v>46142</v>
      </c>
      <c r="D110" s="51">
        <v>46173</v>
      </c>
      <c r="E110" s="48"/>
      <c r="F110" s="48"/>
      <c r="G110" s="48"/>
    </row>
    <row r="111" spans="1:9" x14ac:dyDescent="0.2">
      <c r="A111" s="52"/>
      <c r="B111" s="53" t="s">
        <v>110</v>
      </c>
      <c r="C111" s="54">
        <v>50.028199999999998</v>
      </c>
      <c r="D111" s="54">
        <v>50.151499999999999</v>
      </c>
      <c r="E111" s="52"/>
      <c r="F111" s="55"/>
      <c r="G111" s="56"/>
    </row>
    <row r="112" spans="1:9" x14ac:dyDescent="0.2">
      <c r="A112" s="52"/>
      <c r="B112" s="53" t="s">
        <v>589</v>
      </c>
      <c r="C112" s="54">
        <v>13.0311</v>
      </c>
      <c r="D112" s="54">
        <v>13.0632</v>
      </c>
      <c r="E112" s="52"/>
      <c r="F112" s="55"/>
      <c r="G112" s="56"/>
    </row>
    <row r="113" spans="1:19" x14ac:dyDescent="0.2">
      <c r="A113" s="52"/>
      <c r="B113" s="53" t="s">
        <v>111</v>
      </c>
      <c r="C113" s="54">
        <v>46.028799999999997</v>
      </c>
      <c r="D113" s="54">
        <v>46.122199999999999</v>
      </c>
      <c r="E113" s="52"/>
      <c r="F113" s="55"/>
      <c r="G113" s="56"/>
    </row>
    <row r="114" spans="1:19" x14ac:dyDescent="0.2">
      <c r="A114" s="52"/>
      <c r="B114" s="53" t="s">
        <v>590</v>
      </c>
      <c r="C114" s="54">
        <v>12.9062</v>
      </c>
      <c r="D114" s="54">
        <v>12.932399999999999</v>
      </c>
      <c r="E114" s="52"/>
      <c r="F114" s="55"/>
      <c r="G114" s="56"/>
    </row>
    <row r="115" spans="1:19" x14ac:dyDescent="0.2">
      <c r="A115" s="52"/>
      <c r="B115" s="52"/>
      <c r="C115" s="52"/>
      <c r="D115" s="52"/>
      <c r="E115" s="52"/>
      <c r="F115" s="52"/>
      <c r="G115" s="52"/>
    </row>
    <row r="116" spans="1:19" x14ac:dyDescent="0.2">
      <c r="A116" s="52"/>
      <c r="B116" s="109" t="s">
        <v>112</v>
      </c>
      <c r="C116" s="110"/>
      <c r="D116" s="23" t="s">
        <v>105</v>
      </c>
      <c r="E116" s="52"/>
      <c r="F116" s="52"/>
      <c r="G116" s="52"/>
    </row>
    <row r="117" spans="1:19" x14ac:dyDescent="0.2">
      <c r="A117" s="48"/>
      <c r="B117" s="111"/>
      <c r="C117" s="111"/>
      <c r="D117" s="112"/>
      <c r="E117" s="48"/>
      <c r="F117" s="113"/>
      <c r="G117" s="114"/>
    </row>
    <row r="118" spans="1:19" x14ac:dyDescent="0.2">
      <c r="A118" s="48"/>
      <c r="B118" s="45" t="s">
        <v>113</v>
      </c>
      <c r="C118" s="46"/>
      <c r="D118" s="20" t="s">
        <v>105</v>
      </c>
      <c r="E118" s="63"/>
      <c r="F118" s="48"/>
      <c r="G118" s="48"/>
    </row>
    <row r="119" spans="1:19" x14ac:dyDescent="0.2">
      <c r="A119" s="48"/>
      <c r="B119" s="45" t="s">
        <v>114</v>
      </c>
      <c r="C119" s="46"/>
      <c r="D119" s="20" t="s">
        <v>105</v>
      </c>
      <c r="E119" s="63"/>
      <c r="F119" s="48"/>
      <c r="G119" s="48"/>
    </row>
    <row r="120" spans="1:19" x14ac:dyDescent="0.2">
      <c r="A120" s="48"/>
      <c r="B120" s="45" t="s">
        <v>592</v>
      </c>
      <c r="C120" s="46"/>
      <c r="D120" s="20" t="s">
        <v>105</v>
      </c>
      <c r="E120" s="63"/>
      <c r="F120" s="48"/>
      <c r="G120" s="48"/>
    </row>
    <row r="121" spans="1:19" x14ac:dyDescent="0.2">
      <c r="A121" s="58"/>
      <c r="B121" s="58"/>
      <c r="C121" s="58"/>
      <c r="D121" s="58"/>
      <c r="E121" s="58"/>
      <c r="F121" s="58"/>
      <c r="G121" s="58"/>
      <c r="J121" s="18"/>
    </row>
    <row r="122" spans="1:19" s="68" customFormat="1" x14ac:dyDescent="0.2">
      <c r="B122" s="65" t="s">
        <v>593</v>
      </c>
      <c r="C122" s="66"/>
      <c r="D122" s="67"/>
      <c r="I122" s="15"/>
      <c r="J122" s="18"/>
      <c r="K122" s="15"/>
      <c r="L122" s="64"/>
      <c r="M122" s="64"/>
      <c r="N122" s="64"/>
      <c r="O122" s="69"/>
      <c r="R122" s="15"/>
      <c r="S122" s="15"/>
    </row>
    <row r="123" spans="1:19" s="68" customFormat="1" ht="51" x14ac:dyDescent="0.2">
      <c r="B123" s="70" t="s">
        <v>594</v>
      </c>
      <c r="C123" s="70"/>
      <c r="D123" s="71" t="s">
        <v>426</v>
      </c>
      <c r="I123" s="15"/>
      <c r="J123" s="18"/>
      <c r="K123" s="15"/>
      <c r="L123" s="64"/>
      <c r="M123" s="64"/>
      <c r="N123" s="64"/>
      <c r="O123" s="69"/>
      <c r="R123" s="15"/>
      <c r="S123" s="15"/>
    </row>
    <row r="124" spans="1:19" s="68" customFormat="1" x14ac:dyDescent="0.2">
      <c r="B124" s="59" t="s">
        <v>595</v>
      </c>
      <c r="C124" s="59"/>
      <c r="D124" s="72"/>
      <c r="I124" s="15"/>
      <c r="J124" s="18"/>
      <c r="K124" s="15"/>
      <c r="L124" s="64"/>
      <c r="M124" s="64"/>
      <c r="N124" s="64"/>
      <c r="O124" s="69"/>
      <c r="R124" s="15"/>
      <c r="S124" s="15"/>
    </row>
    <row r="125" spans="1:19" s="68" customFormat="1" x14ac:dyDescent="0.2">
      <c r="B125" s="59"/>
      <c r="C125" s="59"/>
      <c r="D125" s="73"/>
      <c r="I125" s="15"/>
      <c r="J125" s="18"/>
      <c r="K125" s="15"/>
      <c r="L125" s="64"/>
      <c r="M125" s="64"/>
      <c r="N125" s="64"/>
      <c r="O125" s="69"/>
      <c r="R125" s="15"/>
      <c r="S125" s="15"/>
    </row>
    <row r="126" spans="1:19" s="68" customFormat="1" x14ac:dyDescent="0.2">
      <c r="B126" s="59" t="s">
        <v>596</v>
      </c>
      <c r="C126" s="59"/>
      <c r="D126" s="74">
        <v>7.6362887153856542</v>
      </c>
      <c r="I126" s="15"/>
      <c r="J126" s="18"/>
      <c r="K126" s="15"/>
      <c r="L126" s="64"/>
      <c r="M126" s="64"/>
      <c r="N126" s="64"/>
      <c r="O126" s="69"/>
    </row>
    <row r="127" spans="1:19" s="68" customFormat="1" x14ac:dyDescent="0.2">
      <c r="B127" s="59"/>
      <c r="C127" s="59"/>
      <c r="D127" s="73"/>
      <c r="I127" s="15"/>
      <c r="J127" s="18"/>
      <c r="K127" s="15"/>
      <c r="L127" s="64"/>
      <c r="M127" s="64"/>
      <c r="N127" s="64"/>
      <c r="O127" s="69"/>
    </row>
    <row r="128" spans="1:19" s="68" customFormat="1" x14ac:dyDescent="0.2">
      <c r="B128" s="59" t="s">
        <v>597</v>
      </c>
      <c r="C128" s="59"/>
      <c r="D128" s="74">
        <v>1.6834386880033969</v>
      </c>
      <c r="I128" s="15"/>
      <c r="J128" s="18"/>
      <c r="K128" s="15"/>
      <c r="L128" s="64"/>
      <c r="M128" s="64"/>
      <c r="N128" s="64"/>
      <c r="O128" s="69"/>
    </row>
    <row r="129" spans="2:15" s="68" customFormat="1" x14ac:dyDescent="0.2">
      <c r="B129" s="59" t="s">
        <v>608</v>
      </c>
      <c r="C129" s="59"/>
      <c r="D129" s="74">
        <v>1.8665908603354624</v>
      </c>
      <c r="I129" s="15"/>
      <c r="J129" s="18"/>
      <c r="K129" s="15"/>
      <c r="L129" s="64"/>
      <c r="M129" s="64"/>
      <c r="N129" s="64"/>
      <c r="O129" s="69"/>
    </row>
    <row r="130" spans="2:15" s="68" customFormat="1" x14ac:dyDescent="0.2">
      <c r="B130" s="59"/>
      <c r="C130" s="59"/>
      <c r="D130" s="73"/>
      <c r="I130" s="15"/>
      <c r="J130" s="18"/>
      <c r="K130" s="15"/>
      <c r="L130" s="64"/>
      <c r="M130" s="64"/>
      <c r="N130" s="64"/>
      <c r="O130" s="69"/>
    </row>
    <row r="131" spans="2:15" s="68" customFormat="1" x14ac:dyDescent="0.2">
      <c r="B131" s="59" t="s">
        <v>599</v>
      </c>
      <c r="C131" s="59"/>
      <c r="D131" s="76" t="s">
        <v>726</v>
      </c>
      <c r="I131" s="15"/>
      <c r="J131" s="18"/>
      <c r="K131" s="64"/>
      <c r="L131" s="64"/>
      <c r="M131" s="64"/>
      <c r="N131" s="64"/>
      <c r="O131" s="69"/>
    </row>
    <row r="132" spans="2:15" s="68" customFormat="1" x14ac:dyDescent="0.2">
      <c r="B132" s="77" t="s">
        <v>600</v>
      </c>
      <c r="C132" s="78"/>
      <c r="D132" s="79"/>
      <c r="I132" s="15"/>
      <c r="J132" s="18"/>
      <c r="K132" s="15"/>
      <c r="L132" s="64"/>
      <c r="M132" s="64"/>
      <c r="N132" s="64"/>
      <c r="O132" s="69"/>
    </row>
    <row r="133" spans="2:15" x14ac:dyDescent="0.2">
      <c r="J133" s="18"/>
    </row>
    <row r="134" spans="2:15" ht="13.5" x14ac:dyDescent="0.2">
      <c r="B134" s="192" t="s">
        <v>727</v>
      </c>
      <c r="C134" s="192"/>
      <c r="D134" s="192"/>
      <c r="E134" s="192"/>
      <c r="F134" s="192"/>
      <c r="G134" s="192"/>
      <c r="H134" s="192"/>
    </row>
    <row r="135" spans="2:15" ht="13.5" x14ac:dyDescent="0.2">
      <c r="B135" s="193"/>
      <c r="C135" s="193"/>
      <c r="D135" s="193"/>
      <c r="E135" s="193"/>
      <c r="F135" s="193"/>
      <c r="G135" s="193"/>
      <c r="H135" s="193"/>
      <c r="J135" s="64"/>
      <c r="K135" s="64"/>
      <c r="L135" s="64"/>
      <c r="M135" s="64"/>
      <c r="N135" s="64"/>
      <c r="O135" s="64"/>
    </row>
    <row r="136" spans="2:15" ht="13.5" x14ac:dyDescent="0.25">
      <c r="B136" s="194" t="s">
        <v>609</v>
      </c>
      <c r="C136" s="194" t="s">
        <v>610</v>
      </c>
      <c r="D136" s="195" t="s">
        <v>611</v>
      </c>
      <c r="E136" s="196"/>
      <c r="F136" s="197"/>
      <c r="G136" s="198" t="s">
        <v>612</v>
      </c>
      <c r="H136" s="199"/>
      <c r="J136" s="64"/>
      <c r="K136" s="64"/>
      <c r="L136" s="64"/>
      <c r="M136" s="64"/>
      <c r="N136" s="64"/>
      <c r="O136" s="64"/>
    </row>
    <row r="137" spans="2:15" ht="27" x14ac:dyDescent="0.25">
      <c r="B137" s="99" t="s">
        <v>617</v>
      </c>
      <c r="C137" s="97" t="s">
        <v>651</v>
      </c>
      <c r="D137" s="200">
        <v>0</v>
      </c>
      <c r="E137" s="201"/>
      <c r="F137" s="202"/>
      <c r="G137" s="200">
        <v>0</v>
      </c>
      <c r="H137" s="202"/>
      <c r="J137" s="64"/>
      <c r="K137" s="64"/>
      <c r="L137" s="64"/>
      <c r="M137" s="64"/>
      <c r="N137" s="64"/>
      <c r="O137" s="64"/>
    </row>
    <row r="138" spans="2:15" ht="13.5" x14ac:dyDescent="0.25">
      <c r="B138" s="99" t="s">
        <v>613</v>
      </c>
      <c r="C138" s="97" t="s">
        <v>652</v>
      </c>
      <c r="D138" s="200">
        <v>0</v>
      </c>
      <c r="E138" s="201"/>
      <c r="F138" s="202"/>
      <c r="G138" s="200">
        <v>0</v>
      </c>
      <c r="H138" s="202"/>
      <c r="J138" s="64"/>
      <c r="K138" s="64"/>
      <c r="L138" s="64"/>
      <c r="M138" s="64"/>
      <c r="N138" s="64"/>
      <c r="O138" s="64"/>
    </row>
    <row r="139" spans="2:15" ht="27" x14ac:dyDescent="0.25">
      <c r="B139" s="99" t="s">
        <v>653</v>
      </c>
      <c r="C139" s="97" t="s">
        <v>654</v>
      </c>
      <c r="D139" s="200">
        <v>0</v>
      </c>
      <c r="E139" s="201"/>
      <c r="F139" s="202"/>
      <c r="G139" s="200">
        <v>0</v>
      </c>
      <c r="H139" s="202"/>
      <c r="J139" s="64"/>
      <c r="K139" s="64"/>
      <c r="L139" s="64"/>
      <c r="M139" s="64"/>
      <c r="N139" s="64"/>
      <c r="O139" s="64"/>
    </row>
    <row r="140" spans="2:15" ht="27" x14ac:dyDescent="0.25">
      <c r="B140" s="99" t="s">
        <v>615</v>
      </c>
      <c r="C140" s="97" t="s">
        <v>655</v>
      </c>
      <c r="D140" s="98">
        <v>0</v>
      </c>
      <c r="E140" s="98"/>
      <c r="F140" s="98"/>
      <c r="G140" s="98">
        <v>0</v>
      </c>
      <c r="H140" s="98"/>
      <c r="J140" s="64"/>
      <c r="K140" s="64"/>
      <c r="L140" s="64"/>
      <c r="M140" s="64"/>
      <c r="N140" s="64"/>
      <c r="O140" s="64"/>
    </row>
    <row r="141" spans="2:15" ht="13.5" x14ac:dyDescent="0.25">
      <c r="B141" s="178"/>
      <c r="C141" s="178"/>
      <c r="D141" s="203"/>
      <c r="E141" s="203"/>
      <c r="F141" s="203"/>
      <c r="G141" s="203"/>
      <c r="H141" s="203"/>
      <c r="J141" s="64"/>
      <c r="K141" s="64"/>
      <c r="L141" s="64"/>
      <c r="M141" s="64"/>
      <c r="N141" s="64"/>
      <c r="O141" s="64"/>
    </row>
    <row r="142" spans="2:15" ht="13.5" x14ac:dyDescent="0.25">
      <c r="B142" s="204" t="s">
        <v>619</v>
      </c>
      <c r="C142" s="204"/>
      <c r="D142" s="204"/>
      <c r="E142" s="204"/>
      <c r="F142" s="204"/>
      <c r="G142" s="204"/>
      <c r="H142" s="204"/>
      <c r="J142" s="64"/>
      <c r="K142" s="64"/>
      <c r="L142" s="64"/>
      <c r="M142" s="64"/>
      <c r="N142" s="64"/>
      <c r="O142" s="64"/>
    </row>
    <row r="143" spans="2:15" ht="13.5" x14ac:dyDescent="0.2">
      <c r="B143" s="94" t="s">
        <v>609</v>
      </c>
      <c r="C143" s="94" t="s">
        <v>610</v>
      </c>
      <c r="D143" s="94" t="s">
        <v>656</v>
      </c>
      <c r="E143" s="94"/>
      <c r="F143" s="94"/>
      <c r="G143" s="94"/>
      <c r="H143" s="93" t="s">
        <v>657</v>
      </c>
      <c r="I143" s="93" t="s">
        <v>658</v>
      </c>
      <c r="J143" s="93" t="s">
        <v>659</v>
      </c>
      <c r="K143" s="64"/>
      <c r="L143" s="64"/>
      <c r="M143" s="64"/>
      <c r="N143" s="64"/>
      <c r="O143" s="64"/>
    </row>
    <row r="144" spans="2:15" ht="121.5" x14ac:dyDescent="0.2">
      <c r="B144" s="94"/>
      <c r="C144" s="94"/>
      <c r="D144" s="102" t="s">
        <v>660</v>
      </c>
      <c r="E144" s="102" t="s">
        <v>661</v>
      </c>
      <c r="F144" s="102" t="s">
        <v>662</v>
      </c>
      <c r="G144" s="102" t="s">
        <v>663</v>
      </c>
      <c r="H144" s="93"/>
      <c r="I144" s="93"/>
      <c r="J144" s="93"/>
      <c r="K144" s="64"/>
      <c r="L144" s="64"/>
      <c r="M144" s="64"/>
      <c r="N144" s="64"/>
      <c r="O144" s="64"/>
    </row>
    <row r="145" spans="2:15" ht="27" x14ac:dyDescent="0.25">
      <c r="B145" s="99" t="s">
        <v>617</v>
      </c>
      <c r="C145" s="97" t="s">
        <v>651</v>
      </c>
      <c r="D145" s="103">
        <v>3000</v>
      </c>
      <c r="E145" s="103">
        <v>198.60410960000002</v>
      </c>
      <c r="F145" s="205">
        <v>72.152053199999997</v>
      </c>
      <c r="G145" s="177">
        <v>3270.7561627999999</v>
      </c>
      <c r="H145" s="2">
        <v>1452.6372699999999</v>
      </c>
      <c r="I145" s="2">
        <f>2499839/10^5</f>
        <v>24.998390000000001</v>
      </c>
      <c r="J145" s="2">
        <f>H145+I145</f>
        <v>1477.6356599999999</v>
      </c>
      <c r="K145" s="64"/>
      <c r="L145" s="64"/>
      <c r="M145" s="64"/>
      <c r="N145" s="64"/>
      <c r="O145" s="64"/>
    </row>
    <row r="146" spans="2:15" ht="13.5" x14ac:dyDescent="0.25">
      <c r="B146" s="99" t="s">
        <v>613</v>
      </c>
      <c r="C146" s="97" t="s">
        <v>652</v>
      </c>
      <c r="D146" s="103">
        <v>500</v>
      </c>
      <c r="E146" s="103">
        <v>33.283561599999999</v>
      </c>
      <c r="F146" s="205">
        <v>12.091777499999999</v>
      </c>
      <c r="G146" s="177">
        <f>D146+E146+F146</f>
        <v>545.37533910000002</v>
      </c>
      <c r="H146" s="2">
        <v>242.22076999999999</v>
      </c>
      <c r="I146" s="2">
        <f>416840/10^5</f>
        <v>4.1684000000000001</v>
      </c>
      <c r="J146" s="2">
        <f>H146+I146</f>
        <v>246.38916999999998</v>
      </c>
      <c r="K146" s="64"/>
      <c r="L146" s="64"/>
      <c r="M146" s="64"/>
      <c r="N146" s="64"/>
      <c r="O146" s="64"/>
    </row>
    <row r="147" spans="2:15" ht="27" x14ac:dyDescent="0.25">
      <c r="B147" s="99" t="s">
        <v>653</v>
      </c>
      <c r="C147" s="97" t="s">
        <v>664</v>
      </c>
      <c r="D147" s="103">
        <v>2000</v>
      </c>
      <c r="E147" s="103">
        <v>39.762295099999996</v>
      </c>
      <c r="F147" s="205">
        <v>64.029485721917808</v>
      </c>
      <c r="G147" s="177">
        <v>2103.7917808219199</v>
      </c>
      <c r="H147" s="2">
        <v>933.64715000000001</v>
      </c>
      <c r="I147" s="2">
        <f>1606686/10^5</f>
        <v>16.066859999999998</v>
      </c>
      <c r="J147" s="2">
        <f>H147+I147</f>
        <v>949.71401000000003</v>
      </c>
      <c r="K147" s="64"/>
      <c r="L147" s="64"/>
      <c r="M147" s="64"/>
      <c r="N147" s="64"/>
      <c r="O147" s="64"/>
    </row>
    <row r="148" spans="2:15" ht="27" x14ac:dyDescent="0.25">
      <c r="B148" s="99" t="s">
        <v>615</v>
      </c>
      <c r="C148" s="97" t="s">
        <v>655</v>
      </c>
      <c r="D148" s="103">
        <v>1882.78</v>
      </c>
      <c r="E148" s="103">
        <v>137.066384</v>
      </c>
      <c r="F148" s="205">
        <v>34.266601500000007</v>
      </c>
      <c r="G148" s="177">
        <v>2054.1129854999999</v>
      </c>
      <c r="H148" s="2">
        <v>916.65184999999997</v>
      </c>
      <c r="I148" s="2">
        <f>1577458/10^5</f>
        <v>15.77458</v>
      </c>
      <c r="J148" s="2">
        <f>H148+I148</f>
        <v>932.42642999999998</v>
      </c>
      <c r="K148" s="64"/>
      <c r="L148" s="64"/>
      <c r="M148" s="64"/>
      <c r="N148" s="64"/>
      <c r="O148" s="64"/>
    </row>
    <row r="149" spans="2:15" ht="13.5" x14ac:dyDescent="0.25">
      <c r="B149" s="178"/>
      <c r="C149" s="179"/>
      <c r="D149" s="206"/>
      <c r="E149" s="206"/>
      <c r="F149" s="5"/>
      <c r="G149" s="181"/>
      <c r="H149" s="3"/>
      <c r="J149" s="18"/>
      <c r="K149" s="64"/>
      <c r="L149" s="64"/>
      <c r="M149" s="64"/>
      <c r="N149" s="64"/>
      <c r="O149" s="64"/>
    </row>
    <row r="150" spans="2:15" ht="39" customHeight="1" x14ac:dyDescent="0.2">
      <c r="B150" s="182" t="s">
        <v>665</v>
      </c>
      <c r="C150" s="182"/>
      <c r="D150" s="182"/>
      <c r="E150" s="182"/>
      <c r="F150" s="182"/>
      <c r="G150" s="182"/>
      <c r="H150" s="182"/>
      <c r="I150" s="182"/>
      <c r="J150" s="18"/>
      <c r="K150" s="64"/>
      <c r="L150" s="64"/>
      <c r="M150" s="64"/>
      <c r="N150" s="64"/>
      <c r="O150" s="64"/>
    </row>
    <row r="151" spans="2:15" x14ac:dyDescent="0.2">
      <c r="B151" s="64"/>
      <c r="C151" s="64"/>
      <c r="D151" s="64"/>
      <c r="E151" s="64"/>
      <c r="F151" s="64"/>
      <c r="G151" s="64"/>
      <c r="H151" s="64"/>
      <c r="J151" s="18"/>
      <c r="K151" s="64"/>
      <c r="L151" s="64"/>
      <c r="M151" s="64"/>
      <c r="N151" s="64"/>
      <c r="O151" s="64"/>
    </row>
    <row r="152" spans="2:15" ht="13.5" x14ac:dyDescent="0.25">
      <c r="B152" s="106" t="s">
        <v>639</v>
      </c>
      <c r="C152" s="64"/>
      <c r="D152" s="64"/>
      <c r="E152" s="64"/>
      <c r="F152" s="64"/>
      <c r="G152" s="64"/>
      <c r="H152" s="64"/>
      <c r="J152" s="18"/>
      <c r="K152" s="64"/>
      <c r="L152" s="64"/>
      <c r="M152" s="64"/>
      <c r="N152" s="64"/>
      <c r="O152" s="64"/>
    </row>
    <row r="153" spans="2:15" x14ac:dyDescent="0.2">
      <c r="B153" s="64"/>
      <c r="C153" s="64"/>
      <c r="D153" s="64"/>
      <c r="E153" s="64"/>
      <c r="F153" s="64"/>
      <c r="G153" s="64"/>
      <c r="H153" s="64"/>
      <c r="I153" s="64"/>
      <c r="J153" s="18"/>
      <c r="K153" s="64"/>
      <c r="L153" s="64"/>
      <c r="M153" s="64"/>
      <c r="N153" s="64"/>
      <c r="O153" s="64"/>
    </row>
    <row r="154" spans="2:15" x14ac:dyDescent="0.2">
      <c r="B154" s="107" t="s">
        <v>640</v>
      </c>
      <c r="C154" s="64"/>
      <c r="D154" s="64"/>
      <c r="E154" s="64"/>
      <c r="F154" s="64"/>
      <c r="G154" s="64"/>
      <c r="H154" s="64"/>
      <c r="I154" s="64"/>
      <c r="J154" s="18"/>
      <c r="K154" s="64"/>
      <c r="L154" s="64"/>
      <c r="M154" s="64"/>
      <c r="N154" s="64"/>
      <c r="O154" s="64"/>
    </row>
    <row r="155" spans="2:15" x14ac:dyDescent="0.2">
      <c r="B155" s="64"/>
      <c r="C155" s="64"/>
      <c r="D155" s="64"/>
      <c r="E155" s="64"/>
      <c r="F155" s="64"/>
      <c r="G155" s="64"/>
      <c r="H155" s="64"/>
      <c r="I155" s="64"/>
      <c r="J155" s="18"/>
      <c r="K155" s="64"/>
      <c r="L155" s="64"/>
      <c r="M155" s="64"/>
      <c r="N155" s="64"/>
      <c r="O155" s="64"/>
    </row>
    <row r="156" spans="2:15" x14ac:dyDescent="0.2">
      <c r="B156" s="107" t="s">
        <v>641</v>
      </c>
      <c r="C156" s="64"/>
      <c r="D156" s="64"/>
      <c r="E156" s="64"/>
      <c r="F156" s="64"/>
      <c r="G156" s="64"/>
      <c r="H156" s="64"/>
      <c r="I156" s="64"/>
      <c r="J156" s="18"/>
      <c r="K156" s="64"/>
      <c r="L156" s="64"/>
      <c r="M156" s="64"/>
      <c r="N156" s="64"/>
      <c r="O156" s="64"/>
    </row>
    <row r="157" spans="2:15" x14ac:dyDescent="0.2">
      <c r="I157" s="64"/>
      <c r="J157" s="18"/>
      <c r="K157" s="64"/>
      <c r="L157" s="64"/>
      <c r="M157" s="64"/>
      <c r="N157" s="64"/>
      <c r="O157" s="64"/>
    </row>
    <row r="158" spans="2:15" x14ac:dyDescent="0.2">
      <c r="B158" s="107" t="s">
        <v>642</v>
      </c>
      <c r="J158" s="18"/>
      <c r="K158" s="64"/>
      <c r="L158" s="64"/>
      <c r="M158" s="64"/>
      <c r="N158" s="64"/>
      <c r="O158" s="64"/>
    </row>
    <row r="159" spans="2:15" x14ac:dyDescent="0.2">
      <c r="I159" s="64"/>
      <c r="J159" s="18"/>
      <c r="K159" s="64"/>
      <c r="L159" s="64"/>
      <c r="M159" s="64"/>
      <c r="N159" s="64"/>
      <c r="O159" s="64"/>
    </row>
    <row r="160" spans="2:15" x14ac:dyDescent="0.2">
      <c r="B160" s="81" t="s">
        <v>601</v>
      </c>
    </row>
    <row r="162" spans="2:10" ht="153.75" customHeight="1" x14ac:dyDescent="0.2"/>
    <row r="165" spans="2:10" x14ac:dyDescent="0.2">
      <c r="B165" s="81" t="s">
        <v>602</v>
      </c>
      <c r="C165" s="82"/>
      <c r="D165" s="81"/>
    </row>
    <row r="166" spans="2:10" x14ac:dyDescent="0.2">
      <c r="B166" s="81" t="s">
        <v>666</v>
      </c>
      <c r="D166" s="81"/>
    </row>
    <row r="167" spans="2:10" ht="165" customHeight="1" x14ac:dyDescent="0.2"/>
    <row r="169" spans="2:10" x14ac:dyDescent="0.2">
      <c r="J169" s="18"/>
    </row>
    <row r="173" spans="2:10" ht="13.9" customHeight="1" x14ac:dyDescent="0.2"/>
    <row r="174" spans="2:10" ht="13.9" customHeight="1" x14ac:dyDescent="0.2"/>
  </sheetData>
  <mergeCells count="47">
    <mergeCell ref="B123:C123"/>
    <mergeCell ref="B124:C124"/>
    <mergeCell ref="B118:C118"/>
    <mergeCell ref="B119:C119"/>
    <mergeCell ref="B116:C116"/>
    <mergeCell ref="B120:C120"/>
    <mergeCell ref="B122:D122"/>
    <mergeCell ref="B102:H102"/>
    <mergeCell ref="B105:D105"/>
    <mergeCell ref="B106:C106"/>
    <mergeCell ref="B107:C107"/>
    <mergeCell ref="B108:C108"/>
    <mergeCell ref="B103:H103"/>
    <mergeCell ref="A1:H1"/>
    <mergeCell ref="A2:H2"/>
    <mergeCell ref="A3:H3"/>
    <mergeCell ref="B100:H100"/>
    <mergeCell ref="B101:H101"/>
    <mergeCell ref="B125:C125"/>
    <mergeCell ref="B126:C126"/>
    <mergeCell ref="B127:C127"/>
    <mergeCell ref="B128:C128"/>
    <mergeCell ref="B129:C129"/>
    <mergeCell ref="B130:C130"/>
    <mergeCell ref="B131:C131"/>
    <mergeCell ref="B132:D132"/>
    <mergeCell ref="B134:H134"/>
    <mergeCell ref="D136:F136"/>
    <mergeCell ref="G136:H136"/>
    <mergeCell ref="D137:F137"/>
    <mergeCell ref="G137:H137"/>
    <mergeCell ref="D138:F138"/>
    <mergeCell ref="G138:H138"/>
    <mergeCell ref="D139:F139"/>
    <mergeCell ref="G139:H139"/>
    <mergeCell ref="D140:F140"/>
    <mergeCell ref="G140:H140"/>
    <mergeCell ref="D141:F141"/>
    <mergeCell ref="G141:H141"/>
    <mergeCell ref="B142:H142"/>
    <mergeCell ref="J143:J144"/>
    <mergeCell ref="B150:I150"/>
    <mergeCell ref="B143:B144"/>
    <mergeCell ref="C143:C144"/>
    <mergeCell ref="D143:G143"/>
    <mergeCell ref="H143:H144"/>
    <mergeCell ref="I143:I144"/>
  </mergeCells>
  <hyperlinks>
    <hyperlink ref="I1" location="Index!B2" display="Index" xr:uid="{E57E7BA7-B52F-4C2A-A875-B86E03AA8377}"/>
    <hyperlink ref="B154" r:id="rId1" xr:uid="{0F948BDD-E402-441A-A56A-106429773F27}"/>
    <hyperlink ref="B156" r:id="rId2" xr:uid="{90789CCE-86E7-47CA-9567-58D31D65E45C}"/>
    <hyperlink ref="B158" r:id="rId3" xr:uid="{EC74CC85-C336-4BD1-92FA-F6F0DE49F35F}"/>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A7F1-C551-4494-B1E7-36D7CFE941CB}">
  <sheetPr>
    <outlinePr summaryBelow="0" summaryRight="0"/>
  </sheetPr>
  <dimension ref="A1:Q212"/>
  <sheetViews>
    <sheetView showGridLines="0" workbookViewId="0">
      <selection sqref="A1:H1"/>
    </sheetView>
  </sheetViews>
  <sheetFormatPr defaultRowHeight="12.75" x14ac:dyDescent="0.2"/>
  <cols>
    <col min="1" max="1" width="5.85546875" style="15" bestFit="1" customWidth="1"/>
    <col min="2" max="2" width="19.28515625" style="15" bestFit="1" customWidth="1"/>
    <col min="3" max="3" width="63" style="15" customWidth="1"/>
    <col min="4" max="4" width="13" style="15" customWidth="1"/>
    <col min="5" max="5" width="9.42578125" style="15" bestFit="1" customWidth="1"/>
    <col min="6" max="6" width="10.140625" style="15" bestFit="1" customWidth="1"/>
    <col min="7" max="7" width="14" style="15" bestFit="1" customWidth="1"/>
    <col min="8" max="8" width="10.42578125" style="15" customWidth="1"/>
    <col min="9" max="9" width="7.42578125" style="15" customWidth="1"/>
    <col min="10" max="16384" width="9.140625" style="15"/>
  </cols>
  <sheetData>
    <row r="1" spans="1:9" ht="15" x14ac:dyDescent="0.2">
      <c r="A1" s="14" t="s">
        <v>0</v>
      </c>
      <c r="B1" s="14"/>
      <c r="C1" s="14"/>
      <c r="D1" s="14"/>
      <c r="E1" s="14"/>
      <c r="F1" s="14"/>
      <c r="G1" s="14"/>
      <c r="H1" s="14"/>
      <c r="I1" s="1" t="s">
        <v>580</v>
      </c>
    </row>
    <row r="2" spans="1:9" ht="15" x14ac:dyDescent="0.2">
      <c r="A2" s="14" t="s">
        <v>446</v>
      </c>
      <c r="B2" s="14"/>
      <c r="C2" s="14"/>
      <c r="D2" s="14"/>
      <c r="E2" s="14"/>
      <c r="F2" s="14"/>
      <c r="G2" s="14"/>
      <c r="H2" s="14"/>
    </row>
    <row r="3" spans="1:9" ht="15" x14ac:dyDescent="0.2">
      <c r="A3" s="14" t="s">
        <v>732</v>
      </c>
      <c r="B3" s="14"/>
      <c r="C3" s="14"/>
      <c r="D3" s="14"/>
      <c r="E3" s="14"/>
      <c r="F3" s="14"/>
      <c r="G3" s="14"/>
      <c r="H3" s="14"/>
    </row>
    <row r="4" spans="1:9" s="18" customFormat="1" ht="30" x14ac:dyDescent="0.2">
      <c r="A4" s="16" t="s">
        <v>2</v>
      </c>
      <c r="B4" s="16" t="s">
        <v>3</v>
      </c>
      <c r="C4" s="16" t="s">
        <v>4</v>
      </c>
      <c r="D4" s="16" t="s">
        <v>5</v>
      </c>
      <c r="E4" s="16" t="s">
        <v>6</v>
      </c>
      <c r="F4" s="16" t="s">
        <v>7</v>
      </c>
      <c r="G4" s="16" t="s">
        <v>8</v>
      </c>
      <c r="H4" s="17" t="s">
        <v>581</v>
      </c>
    </row>
    <row r="5" spans="1:9" x14ac:dyDescent="0.2">
      <c r="A5" s="19"/>
      <c r="B5" s="19"/>
      <c r="C5" s="20" t="s">
        <v>9</v>
      </c>
      <c r="D5" s="19"/>
      <c r="E5" s="19"/>
      <c r="F5" s="19"/>
      <c r="G5" s="19"/>
      <c r="H5" s="21" t="s">
        <v>12</v>
      </c>
    </row>
    <row r="6" spans="1:9" x14ac:dyDescent="0.2">
      <c r="A6" s="19"/>
      <c r="B6" s="19"/>
      <c r="C6" s="20" t="s">
        <v>10</v>
      </c>
      <c r="D6" s="19"/>
      <c r="E6" s="19"/>
      <c r="F6" s="19"/>
      <c r="G6" s="19"/>
      <c r="H6" s="21" t="s">
        <v>12</v>
      </c>
    </row>
    <row r="7" spans="1:9" x14ac:dyDescent="0.2">
      <c r="A7" s="22"/>
      <c r="B7" s="22"/>
      <c r="C7" s="23" t="s">
        <v>11</v>
      </c>
      <c r="D7" s="22"/>
      <c r="E7" s="22" t="s">
        <v>12</v>
      </c>
      <c r="F7" s="24" t="s">
        <v>13</v>
      </c>
      <c r="G7" s="25">
        <v>0</v>
      </c>
      <c r="H7" s="21" t="s">
        <v>12</v>
      </c>
    </row>
    <row r="8" spans="1:9" x14ac:dyDescent="0.2">
      <c r="A8" s="22"/>
      <c r="B8" s="22"/>
      <c r="C8" s="26"/>
      <c r="D8" s="22"/>
      <c r="E8" s="22"/>
      <c r="F8" s="27"/>
      <c r="G8" s="27"/>
      <c r="H8" s="21" t="s">
        <v>12</v>
      </c>
    </row>
    <row r="9" spans="1:9" x14ac:dyDescent="0.2">
      <c r="A9" s="22"/>
      <c r="B9" s="22"/>
      <c r="C9" s="23" t="s">
        <v>14</v>
      </c>
      <c r="D9" s="22"/>
      <c r="E9" s="22"/>
      <c r="F9" s="22"/>
      <c r="G9" s="22"/>
      <c r="H9" s="21" t="s">
        <v>12</v>
      </c>
    </row>
    <row r="10" spans="1:9" x14ac:dyDescent="0.2">
      <c r="A10" s="22"/>
      <c r="B10" s="22"/>
      <c r="C10" s="23" t="s">
        <v>11</v>
      </c>
      <c r="D10" s="22"/>
      <c r="E10" s="22" t="s">
        <v>12</v>
      </c>
      <c r="F10" s="24" t="s">
        <v>13</v>
      </c>
      <c r="G10" s="25">
        <v>0</v>
      </c>
      <c r="H10" s="21" t="s">
        <v>12</v>
      </c>
    </row>
    <row r="11" spans="1:9" x14ac:dyDescent="0.2">
      <c r="A11" s="22"/>
      <c r="B11" s="22"/>
      <c r="C11" s="26"/>
      <c r="D11" s="22"/>
      <c r="E11" s="22"/>
      <c r="F11" s="27"/>
      <c r="G11" s="27"/>
      <c r="H11" s="21" t="s">
        <v>12</v>
      </c>
    </row>
    <row r="12" spans="1:9" x14ac:dyDescent="0.2">
      <c r="A12" s="22"/>
      <c r="B12" s="22"/>
      <c r="C12" s="23" t="s">
        <v>15</v>
      </c>
      <c r="D12" s="22"/>
      <c r="E12" s="22"/>
      <c r="F12" s="22"/>
      <c r="G12" s="22"/>
      <c r="H12" s="21" t="s">
        <v>12</v>
      </c>
    </row>
    <row r="13" spans="1:9" x14ac:dyDescent="0.2">
      <c r="A13" s="22"/>
      <c r="B13" s="22"/>
      <c r="C13" s="23" t="s">
        <v>11</v>
      </c>
      <c r="D13" s="22"/>
      <c r="E13" s="22" t="s">
        <v>12</v>
      </c>
      <c r="F13" s="24" t="s">
        <v>13</v>
      </c>
      <c r="G13" s="25">
        <v>0</v>
      </c>
      <c r="H13" s="21" t="s">
        <v>12</v>
      </c>
    </row>
    <row r="14" spans="1:9" x14ac:dyDescent="0.2">
      <c r="A14" s="22"/>
      <c r="B14" s="22"/>
      <c r="C14" s="26"/>
      <c r="D14" s="22"/>
      <c r="E14" s="22"/>
      <c r="F14" s="27"/>
      <c r="G14" s="27"/>
      <c r="H14" s="21" t="s">
        <v>12</v>
      </c>
    </row>
    <row r="15" spans="1:9" x14ac:dyDescent="0.2">
      <c r="A15" s="22"/>
      <c r="B15" s="22"/>
      <c r="C15" s="23" t="s">
        <v>16</v>
      </c>
      <c r="D15" s="22"/>
      <c r="E15" s="22"/>
      <c r="F15" s="22"/>
      <c r="G15" s="22"/>
      <c r="H15" s="21" t="s">
        <v>12</v>
      </c>
    </row>
    <row r="16" spans="1:9" x14ac:dyDescent="0.2">
      <c r="A16" s="22"/>
      <c r="B16" s="22"/>
      <c r="C16" s="23" t="s">
        <v>11</v>
      </c>
      <c r="D16" s="22"/>
      <c r="E16" s="22" t="s">
        <v>12</v>
      </c>
      <c r="F16" s="24" t="s">
        <v>13</v>
      </c>
      <c r="G16" s="25">
        <v>0</v>
      </c>
      <c r="H16" s="21" t="s">
        <v>12</v>
      </c>
    </row>
    <row r="17" spans="1:8" x14ac:dyDescent="0.2">
      <c r="A17" s="22"/>
      <c r="B17" s="22"/>
      <c r="C17" s="26"/>
      <c r="D17" s="22"/>
      <c r="E17" s="22"/>
      <c r="F17" s="27"/>
      <c r="G17" s="27"/>
      <c r="H17" s="21" t="s">
        <v>12</v>
      </c>
    </row>
    <row r="18" spans="1:8" x14ac:dyDescent="0.2">
      <c r="A18" s="22"/>
      <c r="B18" s="22"/>
      <c r="C18" s="23" t="s">
        <v>17</v>
      </c>
      <c r="D18" s="22"/>
      <c r="E18" s="22"/>
      <c r="F18" s="27"/>
      <c r="G18" s="27"/>
      <c r="H18" s="21" t="s">
        <v>12</v>
      </c>
    </row>
    <row r="19" spans="1:8" x14ac:dyDescent="0.2">
      <c r="A19" s="22"/>
      <c r="B19" s="22"/>
      <c r="C19" s="23" t="s">
        <v>11</v>
      </c>
      <c r="D19" s="22"/>
      <c r="E19" s="22" t="s">
        <v>12</v>
      </c>
      <c r="F19" s="24" t="s">
        <v>13</v>
      </c>
      <c r="G19" s="25">
        <v>0</v>
      </c>
      <c r="H19" s="21" t="s">
        <v>12</v>
      </c>
    </row>
    <row r="20" spans="1:8" x14ac:dyDescent="0.2">
      <c r="A20" s="22"/>
      <c r="B20" s="22"/>
      <c r="C20" s="26"/>
      <c r="D20" s="22"/>
      <c r="E20" s="22"/>
      <c r="F20" s="27"/>
      <c r="G20" s="27"/>
      <c r="H20" s="21" t="s">
        <v>12</v>
      </c>
    </row>
    <row r="21" spans="1:8" x14ac:dyDescent="0.2">
      <c r="A21" s="22"/>
      <c r="B21" s="22"/>
      <c r="C21" s="23" t="s">
        <v>18</v>
      </c>
      <c r="D21" s="22"/>
      <c r="E21" s="22"/>
      <c r="F21" s="27"/>
      <c r="G21" s="27"/>
      <c r="H21" s="21" t="s">
        <v>12</v>
      </c>
    </row>
    <row r="22" spans="1:8" x14ac:dyDescent="0.2">
      <c r="A22" s="22"/>
      <c r="B22" s="22"/>
      <c r="C22" s="23" t="s">
        <v>11</v>
      </c>
      <c r="D22" s="22"/>
      <c r="E22" s="22" t="s">
        <v>12</v>
      </c>
      <c r="F22" s="24" t="s">
        <v>13</v>
      </c>
      <c r="G22" s="25">
        <v>0</v>
      </c>
      <c r="H22" s="21" t="s">
        <v>12</v>
      </c>
    </row>
    <row r="23" spans="1:8" x14ac:dyDescent="0.2">
      <c r="A23" s="22"/>
      <c r="B23" s="22"/>
      <c r="C23" s="26"/>
      <c r="D23" s="22"/>
      <c r="E23" s="22"/>
      <c r="F23" s="27"/>
      <c r="G23" s="27"/>
      <c r="H23" s="21" t="s">
        <v>12</v>
      </c>
    </row>
    <row r="24" spans="1:8" x14ac:dyDescent="0.2">
      <c r="A24" s="22"/>
      <c r="B24" s="22"/>
      <c r="C24" s="23" t="s">
        <v>19</v>
      </c>
      <c r="D24" s="22"/>
      <c r="E24" s="22"/>
      <c r="F24" s="28">
        <v>0</v>
      </c>
      <c r="G24" s="25">
        <v>0</v>
      </c>
      <c r="H24" s="21" t="s">
        <v>12</v>
      </c>
    </row>
    <row r="25" spans="1:8" x14ac:dyDescent="0.2">
      <c r="A25" s="22"/>
      <c r="B25" s="22"/>
      <c r="C25" s="26"/>
      <c r="D25" s="22"/>
      <c r="E25" s="22"/>
      <c r="F25" s="27"/>
      <c r="G25" s="27"/>
      <c r="H25" s="21" t="s">
        <v>12</v>
      </c>
    </row>
    <row r="26" spans="1:8" x14ac:dyDescent="0.2">
      <c r="A26" s="22"/>
      <c r="B26" s="22"/>
      <c r="C26" s="23" t="s">
        <v>20</v>
      </c>
      <c r="D26" s="22"/>
      <c r="E26" s="22"/>
      <c r="F26" s="27"/>
      <c r="G26" s="27"/>
      <c r="H26" s="21" t="s">
        <v>12</v>
      </c>
    </row>
    <row r="27" spans="1:8" x14ac:dyDescent="0.2">
      <c r="A27" s="22"/>
      <c r="B27" s="22"/>
      <c r="C27" s="23" t="s">
        <v>10</v>
      </c>
      <c r="D27" s="22"/>
      <c r="E27" s="22"/>
      <c r="F27" s="27"/>
      <c r="G27" s="27"/>
      <c r="H27" s="21" t="s">
        <v>12</v>
      </c>
    </row>
    <row r="28" spans="1:8" x14ac:dyDescent="0.2">
      <c r="A28" s="29">
        <v>1</v>
      </c>
      <c r="B28" s="30" t="s">
        <v>447</v>
      </c>
      <c r="C28" s="30" t="s">
        <v>448</v>
      </c>
      <c r="D28" s="30" t="s">
        <v>26</v>
      </c>
      <c r="E28" s="31">
        <v>7500</v>
      </c>
      <c r="F28" s="32">
        <v>7494.1575000000003</v>
      </c>
      <c r="G28" s="33">
        <v>3.2151249999999999E-2</v>
      </c>
      <c r="H28" s="21">
        <v>7.58</v>
      </c>
    </row>
    <row r="29" spans="1:8" x14ac:dyDescent="0.2">
      <c r="A29" s="29">
        <v>2</v>
      </c>
      <c r="B29" s="30" t="s">
        <v>239</v>
      </c>
      <c r="C29" s="30" t="s">
        <v>240</v>
      </c>
      <c r="D29" s="30" t="s">
        <v>241</v>
      </c>
      <c r="E29" s="31">
        <v>3100</v>
      </c>
      <c r="F29" s="32">
        <v>3097.0953</v>
      </c>
      <c r="G29" s="33">
        <v>1.328708E-2</v>
      </c>
      <c r="H29" s="21">
        <v>9.0479000000000003</v>
      </c>
    </row>
    <row r="30" spans="1:8" x14ac:dyDescent="0.2">
      <c r="A30" s="29">
        <v>3</v>
      </c>
      <c r="B30" s="30" t="s">
        <v>449</v>
      </c>
      <c r="C30" s="30" t="s">
        <v>450</v>
      </c>
      <c r="D30" s="30" t="s">
        <v>437</v>
      </c>
      <c r="E30" s="31">
        <v>250</v>
      </c>
      <c r="F30" s="32">
        <v>2503.17</v>
      </c>
      <c r="G30" s="33">
        <v>1.073904E-2</v>
      </c>
      <c r="H30" s="21">
        <v>8.6374999999999993</v>
      </c>
    </row>
    <row r="31" spans="1:8" x14ac:dyDescent="0.2">
      <c r="A31" s="29">
        <v>4</v>
      </c>
      <c r="B31" s="30" t="s">
        <v>451</v>
      </c>
      <c r="C31" s="30" t="s">
        <v>452</v>
      </c>
      <c r="D31" s="30" t="s">
        <v>437</v>
      </c>
      <c r="E31" s="31">
        <v>2500</v>
      </c>
      <c r="F31" s="32">
        <v>2497.5174999999999</v>
      </c>
      <c r="G31" s="33">
        <v>1.071479E-2</v>
      </c>
      <c r="H31" s="21">
        <v>8.6349999999999998</v>
      </c>
    </row>
    <row r="32" spans="1:8" x14ac:dyDescent="0.2">
      <c r="A32" s="29">
        <v>5</v>
      </c>
      <c r="B32" s="30" t="s">
        <v>453</v>
      </c>
      <c r="C32" s="30" t="s">
        <v>454</v>
      </c>
      <c r="D32" s="30" t="s">
        <v>23</v>
      </c>
      <c r="E32" s="31">
        <v>2500</v>
      </c>
      <c r="F32" s="32">
        <v>2496.4175</v>
      </c>
      <c r="G32" s="33">
        <v>1.071007E-2</v>
      </c>
      <c r="H32" s="21">
        <v>7.6550000000000002</v>
      </c>
    </row>
    <row r="33" spans="1:8" x14ac:dyDescent="0.2">
      <c r="A33" s="29">
        <v>6</v>
      </c>
      <c r="B33" s="30" t="s">
        <v>455</v>
      </c>
      <c r="C33" s="30" t="s">
        <v>456</v>
      </c>
      <c r="D33" s="30" t="s">
        <v>26</v>
      </c>
      <c r="E33" s="31">
        <v>2500</v>
      </c>
      <c r="F33" s="32">
        <v>2495.395</v>
      </c>
      <c r="G33" s="33">
        <v>1.070568E-2</v>
      </c>
      <c r="H33" s="21">
        <v>7.7549999999999999</v>
      </c>
    </row>
    <row r="34" spans="1:8" x14ac:dyDescent="0.2">
      <c r="A34" s="29">
        <v>7</v>
      </c>
      <c r="B34" s="30" t="s">
        <v>457</v>
      </c>
      <c r="C34" s="30" t="s">
        <v>458</v>
      </c>
      <c r="D34" s="30" t="s">
        <v>26</v>
      </c>
      <c r="E34" s="31">
        <v>2500</v>
      </c>
      <c r="F34" s="32">
        <v>2495.27</v>
      </c>
      <c r="G34" s="33">
        <v>1.070515E-2</v>
      </c>
      <c r="H34" s="21">
        <v>7.7549999999999999</v>
      </c>
    </row>
    <row r="35" spans="1:8" x14ac:dyDescent="0.2">
      <c r="A35" s="29">
        <v>8</v>
      </c>
      <c r="B35" s="30" t="s">
        <v>130</v>
      </c>
      <c r="C35" s="30" t="s">
        <v>131</v>
      </c>
      <c r="D35" s="30" t="s">
        <v>23</v>
      </c>
      <c r="E35" s="31">
        <v>2500</v>
      </c>
      <c r="F35" s="32">
        <v>2494.6799999999998</v>
      </c>
      <c r="G35" s="33">
        <v>1.0702619999999999E-2</v>
      </c>
      <c r="H35" s="21">
        <v>7.9550000000000001</v>
      </c>
    </row>
    <row r="36" spans="1:8" x14ac:dyDescent="0.2">
      <c r="A36" s="29">
        <v>9</v>
      </c>
      <c r="B36" s="30" t="s">
        <v>459</v>
      </c>
      <c r="C36" s="30" t="s">
        <v>460</v>
      </c>
      <c r="D36" s="30" t="s">
        <v>26</v>
      </c>
      <c r="E36" s="31">
        <v>250</v>
      </c>
      <c r="F36" s="32">
        <v>2492.8125</v>
      </c>
      <c r="G36" s="33">
        <v>1.06946E-2</v>
      </c>
      <c r="H36" s="21">
        <v>7.8250000000000002</v>
      </c>
    </row>
    <row r="37" spans="1:8" x14ac:dyDescent="0.2">
      <c r="A37" s="29">
        <v>10</v>
      </c>
      <c r="B37" s="30" t="s">
        <v>461</v>
      </c>
      <c r="C37" s="30" t="s">
        <v>462</v>
      </c>
      <c r="D37" s="30" t="s">
        <v>26</v>
      </c>
      <c r="E37" s="31">
        <v>250</v>
      </c>
      <c r="F37" s="32">
        <v>2492.0574999999999</v>
      </c>
      <c r="G37" s="33">
        <v>1.069137E-2</v>
      </c>
      <c r="H37" s="21">
        <v>7.8650000000000002</v>
      </c>
    </row>
    <row r="38" spans="1:8" x14ac:dyDescent="0.2">
      <c r="A38" s="29">
        <v>11</v>
      </c>
      <c r="B38" s="30" t="s">
        <v>463</v>
      </c>
      <c r="C38" s="30" t="s">
        <v>464</v>
      </c>
      <c r="D38" s="30" t="s">
        <v>26</v>
      </c>
      <c r="E38" s="31">
        <v>250</v>
      </c>
      <c r="F38" s="32">
        <v>2486.9850000000001</v>
      </c>
      <c r="G38" s="33">
        <v>1.06696E-2</v>
      </c>
      <c r="H38" s="21">
        <v>8.0449999999999999</v>
      </c>
    </row>
    <row r="39" spans="1:8" x14ac:dyDescent="0.2">
      <c r="A39" s="29">
        <v>12</v>
      </c>
      <c r="B39" s="30" t="s">
        <v>132</v>
      </c>
      <c r="C39" s="30" t="s">
        <v>133</v>
      </c>
      <c r="D39" s="30" t="s">
        <v>26</v>
      </c>
      <c r="E39" s="31">
        <v>2000</v>
      </c>
      <c r="F39" s="32">
        <v>1975.3920000000001</v>
      </c>
      <c r="G39" s="33">
        <v>8.4747799999999995E-3</v>
      </c>
      <c r="H39" s="21">
        <v>8.2799999999999994</v>
      </c>
    </row>
    <row r="40" spans="1:8" x14ac:dyDescent="0.2">
      <c r="A40" s="29">
        <v>13</v>
      </c>
      <c r="B40" s="30" t="s">
        <v>237</v>
      </c>
      <c r="C40" s="30" t="s">
        <v>238</v>
      </c>
      <c r="D40" s="30" t="s">
        <v>225</v>
      </c>
      <c r="E40" s="31">
        <v>1500</v>
      </c>
      <c r="F40" s="32">
        <v>1499.1524999999999</v>
      </c>
      <c r="G40" s="33">
        <v>6.4316299999999998E-3</v>
      </c>
      <c r="H40" s="21">
        <v>8.6349999999999998</v>
      </c>
    </row>
    <row r="41" spans="1:8" x14ac:dyDescent="0.2">
      <c r="A41" s="29">
        <v>14</v>
      </c>
      <c r="B41" s="30" t="s">
        <v>465</v>
      </c>
      <c r="C41" s="30" t="s">
        <v>466</v>
      </c>
      <c r="D41" s="30" t="s">
        <v>26</v>
      </c>
      <c r="E41" s="31">
        <v>150</v>
      </c>
      <c r="F41" s="32">
        <v>1498.4804999999999</v>
      </c>
      <c r="G41" s="33">
        <v>6.4287499999999996E-3</v>
      </c>
      <c r="H41" s="21">
        <v>8.1449999999999996</v>
      </c>
    </row>
    <row r="42" spans="1:8" x14ac:dyDescent="0.2">
      <c r="A42" s="29">
        <v>15</v>
      </c>
      <c r="B42" s="30" t="s">
        <v>233</v>
      </c>
      <c r="C42" s="30" t="s">
        <v>234</v>
      </c>
      <c r="D42" s="30" t="s">
        <v>23</v>
      </c>
      <c r="E42" s="31">
        <v>1500</v>
      </c>
      <c r="F42" s="32">
        <v>1494.375</v>
      </c>
      <c r="G42" s="33">
        <v>6.4111300000000001E-3</v>
      </c>
      <c r="H42" s="21">
        <v>7.84</v>
      </c>
    </row>
    <row r="43" spans="1:8" ht="25.5" x14ac:dyDescent="0.2">
      <c r="A43" s="29">
        <v>16</v>
      </c>
      <c r="B43" s="30" t="s">
        <v>467</v>
      </c>
      <c r="C43" s="30" t="s">
        <v>468</v>
      </c>
      <c r="D43" s="30" t="s">
        <v>225</v>
      </c>
      <c r="E43" s="31">
        <v>1300</v>
      </c>
      <c r="F43" s="32">
        <v>1288.6068</v>
      </c>
      <c r="G43" s="33">
        <v>5.5283499999999996E-3</v>
      </c>
      <c r="H43" s="21">
        <v>8.3324999999999996</v>
      </c>
    </row>
    <row r="44" spans="1:8" x14ac:dyDescent="0.2">
      <c r="A44" s="29">
        <v>17</v>
      </c>
      <c r="B44" s="30" t="s">
        <v>221</v>
      </c>
      <c r="C44" s="30" t="s">
        <v>222</v>
      </c>
      <c r="D44" s="30" t="s">
        <v>26</v>
      </c>
      <c r="E44" s="31">
        <v>1000</v>
      </c>
      <c r="F44" s="32">
        <v>998.40499999999997</v>
      </c>
      <c r="G44" s="33">
        <v>4.2833300000000001E-3</v>
      </c>
      <c r="H44" s="21">
        <v>7.6550000000000002</v>
      </c>
    </row>
    <row r="45" spans="1:8" x14ac:dyDescent="0.2">
      <c r="A45" s="22"/>
      <c r="B45" s="22"/>
      <c r="C45" s="23" t="s">
        <v>11</v>
      </c>
      <c r="D45" s="22"/>
      <c r="E45" s="22" t="s">
        <v>12</v>
      </c>
      <c r="F45" s="28">
        <v>41799.969599999997</v>
      </c>
      <c r="G45" s="25">
        <v>0.17932922000000001</v>
      </c>
      <c r="H45" s="21" t="s">
        <v>12</v>
      </c>
    </row>
    <row r="46" spans="1:8" x14ac:dyDescent="0.2">
      <c r="A46" s="22"/>
      <c r="B46" s="22"/>
      <c r="C46" s="26"/>
      <c r="D46" s="22"/>
      <c r="E46" s="22"/>
      <c r="F46" s="27"/>
      <c r="G46" s="27"/>
      <c r="H46" s="21" t="s">
        <v>12</v>
      </c>
    </row>
    <row r="47" spans="1:8" x14ac:dyDescent="0.2">
      <c r="A47" s="22"/>
      <c r="B47" s="22"/>
      <c r="C47" s="23" t="s">
        <v>70</v>
      </c>
      <c r="D47" s="22"/>
      <c r="E47" s="22"/>
      <c r="F47" s="22"/>
      <c r="G47" s="22"/>
      <c r="H47" s="21" t="s">
        <v>12</v>
      </c>
    </row>
    <row r="48" spans="1:8" x14ac:dyDescent="0.2">
      <c r="A48" s="22"/>
      <c r="B48" s="22"/>
      <c r="C48" s="23" t="s">
        <v>11</v>
      </c>
      <c r="D48" s="22"/>
      <c r="E48" s="22" t="s">
        <v>12</v>
      </c>
      <c r="F48" s="24" t="s">
        <v>13</v>
      </c>
      <c r="G48" s="25">
        <v>0</v>
      </c>
      <c r="H48" s="21" t="s">
        <v>12</v>
      </c>
    </row>
    <row r="49" spans="1:8" x14ac:dyDescent="0.2">
      <c r="A49" s="22"/>
      <c r="B49" s="22"/>
      <c r="C49" s="26"/>
      <c r="D49" s="22"/>
      <c r="E49" s="22"/>
      <c r="F49" s="27"/>
      <c r="G49" s="27"/>
      <c r="H49" s="21" t="s">
        <v>12</v>
      </c>
    </row>
    <row r="50" spans="1:8" x14ac:dyDescent="0.2">
      <c r="A50" s="22"/>
      <c r="B50" s="22"/>
      <c r="C50" s="23" t="s">
        <v>71</v>
      </c>
      <c r="D50" s="22"/>
      <c r="E50" s="22"/>
      <c r="F50" s="22"/>
      <c r="G50" s="22"/>
      <c r="H50" s="21" t="s">
        <v>12</v>
      </c>
    </row>
    <row r="51" spans="1:8" x14ac:dyDescent="0.2">
      <c r="A51" s="22"/>
      <c r="B51" s="22"/>
      <c r="C51" s="23" t="s">
        <v>11</v>
      </c>
      <c r="D51" s="22"/>
      <c r="E51" s="22" t="s">
        <v>12</v>
      </c>
      <c r="F51" s="24" t="s">
        <v>13</v>
      </c>
      <c r="G51" s="25">
        <v>0</v>
      </c>
      <c r="H51" s="21" t="s">
        <v>12</v>
      </c>
    </row>
    <row r="52" spans="1:8" x14ac:dyDescent="0.2">
      <c r="A52" s="22"/>
      <c r="B52" s="22"/>
      <c r="C52" s="26"/>
      <c r="D52" s="22"/>
      <c r="E52" s="22"/>
      <c r="F52" s="27"/>
      <c r="G52" s="27"/>
      <c r="H52" s="21" t="s">
        <v>12</v>
      </c>
    </row>
    <row r="53" spans="1:8" x14ac:dyDescent="0.2">
      <c r="A53" s="22"/>
      <c r="B53" s="22"/>
      <c r="C53" s="23" t="s">
        <v>77</v>
      </c>
      <c r="D53" s="22"/>
      <c r="E53" s="22"/>
      <c r="F53" s="27"/>
      <c r="G53" s="27"/>
      <c r="H53" s="21" t="s">
        <v>12</v>
      </c>
    </row>
    <row r="54" spans="1:8" x14ac:dyDescent="0.2">
      <c r="A54" s="22"/>
      <c r="B54" s="22"/>
      <c r="C54" s="23" t="s">
        <v>11</v>
      </c>
      <c r="D54" s="22"/>
      <c r="E54" s="22" t="s">
        <v>12</v>
      </c>
      <c r="F54" s="24" t="s">
        <v>13</v>
      </c>
      <c r="G54" s="25">
        <v>0</v>
      </c>
      <c r="H54" s="21" t="s">
        <v>12</v>
      </c>
    </row>
    <row r="55" spans="1:8" x14ac:dyDescent="0.2">
      <c r="A55" s="22"/>
      <c r="B55" s="22"/>
      <c r="C55" s="26"/>
      <c r="D55" s="22"/>
      <c r="E55" s="22"/>
      <c r="F55" s="27"/>
      <c r="G55" s="27"/>
      <c r="H55" s="21" t="s">
        <v>12</v>
      </c>
    </row>
    <row r="56" spans="1:8" x14ac:dyDescent="0.2">
      <c r="A56" s="22"/>
      <c r="B56" s="22"/>
      <c r="C56" s="23" t="s">
        <v>78</v>
      </c>
      <c r="D56" s="22"/>
      <c r="E56" s="22"/>
      <c r="F56" s="28">
        <v>41799.969599999997</v>
      </c>
      <c r="G56" s="25">
        <v>0.17932922000000001</v>
      </c>
      <c r="H56" s="21" t="s">
        <v>12</v>
      </c>
    </row>
    <row r="57" spans="1:8" x14ac:dyDescent="0.2">
      <c r="A57" s="22"/>
      <c r="B57" s="22"/>
      <c r="C57" s="26"/>
      <c r="D57" s="22"/>
      <c r="E57" s="22"/>
      <c r="F57" s="27"/>
      <c r="G57" s="27"/>
      <c r="H57" s="21" t="s">
        <v>12</v>
      </c>
    </row>
    <row r="58" spans="1:8" x14ac:dyDescent="0.2">
      <c r="A58" s="22"/>
      <c r="B58" s="22"/>
      <c r="C58" s="23" t="s">
        <v>79</v>
      </c>
      <c r="D58" s="22"/>
      <c r="E58" s="22"/>
      <c r="F58" s="27"/>
      <c r="G58" s="27"/>
      <c r="H58" s="21" t="s">
        <v>12</v>
      </c>
    </row>
    <row r="59" spans="1:8" x14ac:dyDescent="0.2">
      <c r="A59" s="22"/>
      <c r="B59" s="22"/>
      <c r="C59" s="23" t="s">
        <v>80</v>
      </c>
      <c r="D59" s="22"/>
      <c r="E59" s="22"/>
      <c r="F59" s="27"/>
      <c r="G59" s="27"/>
      <c r="H59" s="21" t="s">
        <v>12</v>
      </c>
    </row>
    <row r="60" spans="1:8" x14ac:dyDescent="0.2">
      <c r="A60" s="29">
        <v>1</v>
      </c>
      <c r="B60" s="30" t="s">
        <v>142</v>
      </c>
      <c r="C60" s="30" t="s">
        <v>143</v>
      </c>
      <c r="D60" s="30" t="s">
        <v>83</v>
      </c>
      <c r="E60" s="31">
        <v>3300</v>
      </c>
      <c r="F60" s="32">
        <v>16148.9625</v>
      </c>
      <c r="G60" s="33">
        <v>6.9281889999999999E-2</v>
      </c>
      <c r="H60" s="21">
        <v>7.4850000000000003</v>
      </c>
    </row>
    <row r="61" spans="1:8" x14ac:dyDescent="0.2">
      <c r="A61" s="29">
        <v>2</v>
      </c>
      <c r="B61" s="30" t="s">
        <v>81</v>
      </c>
      <c r="C61" s="30" t="s">
        <v>82</v>
      </c>
      <c r="D61" s="30" t="s">
        <v>83</v>
      </c>
      <c r="E61" s="31">
        <v>2000</v>
      </c>
      <c r="F61" s="32">
        <v>9791.77</v>
      </c>
      <c r="G61" s="33">
        <v>4.2008419999999998E-2</v>
      </c>
      <c r="H61" s="21">
        <v>7.6098999999999997</v>
      </c>
    </row>
    <row r="62" spans="1:8" x14ac:dyDescent="0.2">
      <c r="A62" s="29">
        <v>3</v>
      </c>
      <c r="B62" s="30" t="s">
        <v>140</v>
      </c>
      <c r="C62" s="30" t="s">
        <v>141</v>
      </c>
      <c r="D62" s="30" t="s">
        <v>83</v>
      </c>
      <c r="E62" s="31">
        <v>1800</v>
      </c>
      <c r="F62" s="32">
        <v>8808.777</v>
      </c>
      <c r="G62" s="33">
        <v>3.7791199999999997E-2</v>
      </c>
      <c r="H62" s="21">
        <v>7.4751000000000003</v>
      </c>
    </row>
    <row r="63" spans="1:8" x14ac:dyDescent="0.2">
      <c r="A63" s="29">
        <v>4</v>
      </c>
      <c r="B63" s="30" t="s">
        <v>469</v>
      </c>
      <c r="C63" s="30" t="s">
        <v>470</v>
      </c>
      <c r="D63" s="30" t="s">
        <v>168</v>
      </c>
      <c r="E63" s="31">
        <v>1500</v>
      </c>
      <c r="F63" s="32">
        <v>7347.81</v>
      </c>
      <c r="G63" s="33">
        <v>3.15234E-2</v>
      </c>
      <c r="H63" s="21">
        <v>7.4851000000000001</v>
      </c>
    </row>
    <row r="64" spans="1:8" x14ac:dyDescent="0.2">
      <c r="A64" s="29">
        <v>5</v>
      </c>
      <c r="B64" s="30" t="s">
        <v>471</v>
      </c>
      <c r="C64" s="30" t="s">
        <v>472</v>
      </c>
      <c r="D64" s="30" t="s">
        <v>88</v>
      </c>
      <c r="E64" s="31">
        <v>1500</v>
      </c>
      <c r="F64" s="32">
        <v>7340.2349999999997</v>
      </c>
      <c r="G64" s="33">
        <v>3.1490900000000002E-2</v>
      </c>
      <c r="H64" s="21">
        <v>7.4950000000000001</v>
      </c>
    </row>
    <row r="65" spans="1:8" x14ac:dyDescent="0.2">
      <c r="A65" s="29">
        <v>6</v>
      </c>
      <c r="B65" s="30" t="s">
        <v>473</v>
      </c>
      <c r="C65" s="30" t="s">
        <v>474</v>
      </c>
      <c r="D65" s="30" t="s">
        <v>88</v>
      </c>
      <c r="E65" s="31">
        <v>1000</v>
      </c>
      <c r="F65" s="32">
        <v>4992.6149999999998</v>
      </c>
      <c r="G65" s="33">
        <v>2.1419199999999999E-2</v>
      </c>
      <c r="H65" s="21">
        <v>5.9999000000000002</v>
      </c>
    </row>
    <row r="66" spans="1:8" x14ac:dyDescent="0.2">
      <c r="A66" s="29">
        <v>7</v>
      </c>
      <c r="B66" s="30" t="s">
        <v>475</v>
      </c>
      <c r="C66" s="30" t="s">
        <v>476</v>
      </c>
      <c r="D66" s="30" t="s">
        <v>83</v>
      </c>
      <c r="E66" s="31">
        <v>1000</v>
      </c>
      <c r="F66" s="32">
        <v>4911.2299999999996</v>
      </c>
      <c r="G66" s="33">
        <v>2.1070040000000002E-2</v>
      </c>
      <c r="H66" s="21">
        <v>7.25</v>
      </c>
    </row>
    <row r="67" spans="1:8" x14ac:dyDescent="0.2">
      <c r="A67" s="29">
        <v>8</v>
      </c>
      <c r="B67" s="30" t="s">
        <v>477</v>
      </c>
      <c r="C67" s="30" t="s">
        <v>478</v>
      </c>
      <c r="D67" s="30" t="s">
        <v>83</v>
      </c>
      <c r="E67" s="31">
        <v>1000</v>
      </c>
      <c r="F67" s="32">
        <v>4906.8549999999996</v>
      </c>
      <c r="G67" s="33">
        <v>2.105127E-2</v>
      </c>
      <c r="H67" s="21">
        <v>7.45</v>
      </c>
    </row>
    <row r="68" spans="1:8" x14ac:dyDescent="0.2">
      <c r="A68" s="29">
        <v>9</v>
      </c>
      <c r="B68" s="30" t="s">
        <v>479</v>
      </c>
      <c r="C68" s="30" t="s">
        <v>480</v>
      </c>
      <c r="D68" s="30" t="s">
        <v>88</v>
      </c>
      <c r="E68" s="31">
        <v>1000</v>
      </c>
      <c r="F68" s="32">
        <v>4897.4250000000002</v>
      </c>
      <c r="G68" s="33">
        <v>2.1010819999999999E-2</v>
      </c>
      <c r="H68" s="21">
        <v>7.4950000000000001</v>
      </c>
    </row>
    <row r="69" spans="1:8" x14ac:dyDescent="0.2">
      <c r="A69" s="29">
        <v>10</v>
      </c>
      <c r="B69" s="30" t="s">
        <v>481</v>
      </c>
      <c r="C69" s="30" t="s">
        <v>482</v>
      </c>
      <c r="D69" s="30" t="s">
        <v>168</v>
      </c>
      <c r="E69" s="31">
        <v>1000</v>
      </c>
      <c r="F69" s="32">
        <v>4892.6450000000004</v>
      </c>
      <c r="G69" s="33">
        <v>2.0990310000000002E-2</v>
      </c>
      <c r="H69" s="21">
        <v>7.4851000000000001</v>
      </c>
    </row>
    <row r="70" spans="1:8" x14ac:dyDescent="0.2">
      <c r="A70" s="29">
        <v>11</v>
      </c>
      <c r="B70" s="30" t="s">
        <v>483</v>
      </c>
      <c r="C70" s="30" t="s">
        <v>484</v>
      </c>
      <c r="D70" s="30" t="s">
        <v>83</v>
      </c>
      <c r="E70" s="31">
        <v>1000</v>
      </c>
      <c r="F70" s="32">
        <v>4885.32</v>
      </c>
      <c r="G70" s="33">
        <v>2.0958879999999999E-2</v>
      </c>
      <c r="H70" s="21">
        <v>7.6501000000000001</v>
      </c>
    </row>
    <row r="71" spans="1:8" x14ac:dyDescent="0.2">
      <c r="A71" s="29">
        <v>12</v>
      </c>
      <c r="B71" s="30" t="s">
        <v>485</v>
      </c>
      <c r="C71" s="30" t="s">
        <v>486</v>
      </c>
      <c r="D71" s="30" t="s">
        <v>83</v>
      </c>
      <c r="E71" s="31">
        <v>1000</v>
      </c>
      <c r="F71" s="32">
        <v>4797.58</v>
      </c>
      <c r="G71" s="33">
        <v>2.058246E-2</v>
      </c>
      <c r="H71" s="21">
        <v>7.7000999999999999</v>
      </c>
    </row>
    <row r="72" spans="1:8" x14ac:dyDescent="0.2">
      <c r="A72" s="29">
        <v>13</v>
      </c>
      <c r="B72" s="30" t="s">
        <v>487</v>
      </c>
      <c r="C72" s="30" t="s">
        <v>488</v>
      </c>
      <c r="D72" s="30" t="s">
        <v>168</v>
      </c>
      <c r="E72" s="31">
        <v>1000</v>
      </c>
      <c r="F72" s="32">
        <v>4748.66</v>
      </c>
      <c r="G72" s="33">
        <v>2.0372589999999999E-2</v>
      </c>
      <c r="H72" s="21">
        <v>7.79</v>
      </c>
    </row>
    <row r="73" spans="1:8" x14ac:dyDescent="0.2">
      <c r="A73" s="29">
        <v>14</v>
      </c>
      <c r="B73" s="30" t="s">
        <v>489</v>
      </c>
      <c r="C73" s="30" t="s">
        <v>490</v>
      </c>
      <c r="D73" s="30" t="s">
        <v>83</v>
      </c>
      <c r="E73" s="31">
        <v>1000</v>
      </c>
      <c r="F73" s="32">
        <v>4746.7749999999996</v>
      </c>
      <c r="G73" s="33">
        <v>2.0364500000000001E-2</v>
      </c>
      <c r="H73" s="21">
        <v>7.82</v>
      </c>
    </row>
    <row r="74" spans="1:8" x14ac:dyDescent="0.2">
      <c r="A74" s="29">
        <v>15</v>
      </c>
      <c r="B74" s="30" t="s">
        <v>158</v>
      </c>
      <c r="C74" s="30" t="s">
        <v>159</v>
      </c>
      <c r="D74" s="30" t="s">
        <v>83</v>
      </c>
      <c r="E74" s="31">
        <v>1000</v>
      </c>
      <c r="F74" s="32">
        <v>4721.2449999999999</v>
      </c>
      <c r="G74" s="33">
        <v>2.0254970000000001E-2</v>
      </c>
      <c r="H74" s="21">
        <v>7.78</v>
      </c>
    </row>
    <row r="75" spans="1:8" x14ac:dyDescent="0.2">
      <c r="A75" s="29">
        <v>16</v>
      </c>
      <c r="B75" s="30" t="s">
        <v>491</v>
      </c>
      <c r="C75" s="30" t="s">
        <v>492</v>
      </c>
      <c r="D75" s="30" t="s">
        <v>83</v>
      </c>
      <c r="E75" s="31">
        <v>1000</v>
      </c>
      <c r="F75" s="32">
        <v>4717.6499999999996</v>
      </c>
      <c r="G75" s="33">
        <v>2.0239549999999999E-2</v>
      </c>
      <c r="H75" s="21">
        <v>7.915</v>
      </c>
    </row>
    <row r="76" spans="1:8" x14ac:dyDescent="0.2">
      <c r="A76" s="29">
        <v>17</v>
      </c>
      <c r="B76" s="30" t="s">
        <v>160</v>
      </c>
      <c r="C76" s="30" t="s">
        <v>161</v>
      </c>
      <c r="D76" s="30" t="s">
        <v>83</v>
      </c>
      <c r="E76" s="31">
        <v>1000</v>
      </c>
      <c r="F76" s="32">
        <v>4714.1949999999997</v>
      </c>
      <c r="G76" s="33">
        <v>2.022473E-2</v>
      </c>
      <c r="H76" s="21">
        <v>7.875</v>
      </c>
    </row>
    <row r="77" spans="1:8" x14ac:dyDescent="0.2">
      <c r="A77" s="29">
        <v>18</v>
      </c>
      <c r="B77" s="30" t="s">
        <v>171</v>
      </c>
      <c r="C77" s="30" t="s">
        <v>172</v>
      </c>
      <c r="D77" s="30" t="s">
        <v>83</v>
      </c>
      <c r="E77" s="31">
        <v>600</v>
      </c>
      <c r="F77" s="32">
        <v>2848.4850000000001</v>
      </c>
      <c r="G77" s="33">
        <v>1.22205E-2</v>
      </c>
      <c r="H77" s="21">
        <v>7.7971000000000004</v>
      </c>
    </row>
    <row r="78" spans="1:8" x14ac:dyDescent="0.2">
      <c r="A78" s="29">
        <v>19</v>
      </c>
      <c r="B78" s="30" t="s">
        <v>493</v>
      </c>
      <c r="C78" s="30" t="s">
        <v>494</v>
      </c>
      <c r="D78" s="30" t="s">
        <v>83</v>
      </c>
      <c r="E78" s="31">
        <v>500</v>
      </c>
      <c r="F78" s="32">
        <v>2448.6750000000002</v>
      </c>
      <c r="G78" s="33">
        <v>1.0505250000000001E-2</v>
      </c>
      <c r="H78" s="21">
        <v>7.5750000000000002</v>
      </c>
    </row>
    <row r="79" spans="1:8" x14ac:dyDescent="0.2">
      <c r="A79" s="29">
        <v>20</v>
      </c>
      <c r="B79" s="30" t="s">
        <v>495</v>
      </c>
      <c r="C79" s="30" t="s">
        <v>496</v>
      </c>
      <c r="D79" s="30" t="s">
        <v>83</v>
      </c>
      <c r="E79" s="31">
        <v>500</v>
      </c>
      <c r="F79" s="32">
        <v>2409.31</v>
      </c>
      <c r="G79" s="33">
        <v>1.0336359999999999E-2</v>
      </c>
      <c r="H79" s="21">
        <v>7.7186000000000003</v>
      </c>
    </row>
    <row r="80" spans="1:8" x14ac:dyDescent="0.2">
      <c r="A80" s="29">
        <v>21</v>
      </c>
      <c r="B80" s="30" t="s">
        <v>173</v>
      </c>
      <c r="C80" s="30" t="s">
        <v>174</v>
      </c>
      <c r="D80" s="30" t="s">
        <v>83</v>
      </c>
      <c r="E80" s="31">
        <v>500</v>
      </c>
      <c r="F80" s="32">
        <v>2408.9499999999998</v>
      </c>
      <c r="G80" s="33">
        <v>1.033482E-2</v>
      </c>
      <c r="H80" s="21">
        <v>7.7072000000000003</v>
      </c>
    </row>
    <row r="81" spans="1:8" x14ac:dyDescent="0.2">
      <c r="A81" s="29">
        <v>22</v>
      </c>
      <c r="B81" s="30" t="s">
        <v>177</v>
      </c>
      <c r="C81" s="30" t="s">
        <v>178</v>
      </c>
      <c r="D81" s="30" t="s">
        <v>83</v>
      </c>
      <c r="E81" s="31">
        <v>500</v>
      </c>
      <c r="F81" s="32">
        <v>2397.39</v>
      </c>
      <c r="G81" s="33">
        <v>1.0285229999999999E-2</v>
      </c>
      <c r="H81" s="21">
        <v>7.89</v>
      </c>
    </row>
    <row r="82" spans="1:8" x14ac:dyDescent="0.2">
      <c r="A82" s="29">
        <v>23</v>
      </c>
      <c r="B82" s="30" t="s">
        <v>150</v>
      </c>
      <c r="C82" s="30" t="s">
        <v>151</v>
      </c>
      <c r="D82" s="30" t="s">
        <v>83</v>
      </c>
      <c r="E82" s="31">
        <v>500</v>
      </c>
      <c r="F82" s="32">
        <v>2374.6350000000002</v>
      </c>
      <c r="G82" s="33">
        <v>1.01876E-2</v>
      </c>
      <c r="H82" s="21">
        <v>7.77</v>
      </c>
    </row>
    <row r="83" spans="1:8" x14ac:dyDescent="0.2">
      <c r="A83" s="29">
        <v>24</v>
      </c>
      <c r="B83" s="30" t="s">
        <v>497</v>
      </c>
      <c r="C83" s="30" t="s">
        <v>498</v>
      </c>
      <c r="D83" s="30" t="s">
        <v>83</v>
      </c>
      <c r="E83" s="31">
        <v>500</v>
      </c>
      <c r="F83" s="32">
        <v>2368.25</v>
      </c>
      <c r="G83" s="33">
        <v>1.0160209999999999E-2</v>
      </c>
      <c r="H83" s="21">
        <v>7.84</v>
      </c>
    </row>
    <row r="84" spans="1:8" x14ac:dyDescent="0.2">
      <c r="A84" s="29">
        <v>25</v>
      </c>
      <c r="B84" s="30" t="s">
        <v>156</v>
      </c>
      <c r="C84" s="30" t="s">
        <v>157</v>
      </c>
      <c r="D84" s="30" t="s">
        <v>83</v>
      </c>
      <c r="E84" s="31">
        <v>500</v>
      </c>
      <c r="F84" s="32">
        <v>2365.0374999999999</v>
      </c>
      <c r="G84" s="33">
        <v>1.014643E-2</v>
      </c>
      <c r="H84" s="21">
        <v>7.95</v>
      </c>
    </row>
    <row r="85" spans="1:8" x14ac:dyDescent="0.2">
      <c r="A85" s="29">
        <v>26</v>
      </c>
      <c r="B85" s="30" t="s">
        <v>244</v>
      </c>
      <c r="C85" s="30" t="s">
        <v>245</v>
      </c>
      <c r="D85" s="30" t="s">
        <v>83</v>
      </c>
      <c r="E85" s="31">
        <v>500</v>
      </c>
      <c r="F85" s="32">
        <v>2363.5275000000001</v>
      </c>
      <c r="G85" s="33">
        <v>1.013995E-2</v>
      </c>
      <c r="H85" s="21">
        <v>7.72</v>
      </c>
    </row>
    <row r="86" spans="1:8" x14ac:dyDescent="0.2">
      <c r="A86" s="29">
        <v>27</v>
      </c>
      <c r="B86" s="30" t="s">
        <v>499</v>
      </c>
      <c r="C86" s="30" t="s">
        <v>500</v>
      </c>
      <c r="D86" s="30" t="s">
        <v>88</v>
      </c>
      <c r="E86" s="31">
        <v>500</v>
      </c>
      <c r="F86" s="32">
        <v>2355.62</v>
      </c>
      <c r="G86" s="33">
        <v>1.010602E-2</v>
      </c>
      <c r="H86" s="21">
        <v>7.7949999999999999</v>
      </c>
    </row>
    <row r="87" spans="1:8" x14ac:dyDescent="0.2">
      <c r="A87" s="29">
        <v>28</v>
      </c>
      <c r="B87" s="30" t="s">
        <v>146</v>
      </c>
      <c r="C87" s="30" t="s">
        <v>147</v>
      </c>
      <c r="D87" s="30" t="s">
        <v>83</v>
      </c>
      <c r="E87" s="31">
        <v>500</v>
      </c>
      <c r="F87" s="32">
        <v>2353.23</v>
      </c>
      <c r="G87" s="33">
        <v>1.009577E-2</v>
      </c>
      <c r="H87" s="21">
        <v>7.85</v>
      </c>
    </row>
    <row r="88" spans="1:8" x14ac:dyDescent="0.2">
      <c r="A88" s="29">
        <v>29</v>
      </c>
      <c r="B88" s="30" t="s">
        <v>162</v>
      </c>
      <c r="C88" s="30" t="s">
        <v>163</v>
      </c>
      <c r="D88" s="30" t="s">
        <v>83</v>
      </c>
      <c r="E88" s="31">
        <v>200</v>
      </c>
      <c r="F88" s="32">
        <v>961.34799999999996</v>
      </c>
      <c r="G88" s="33">
        <v>4.1243499999999997E-3</v>
      </c>
      <c r="H88" s="21">
        <v>7.89</v>
      </c>
    </row>
    <row r="89" spans="1:8" x14ac:dyDescent="0.2">
      <c r="A89" s="29">
        <v>30</v>
      </c>
      <c r="B89" s="30" t="s">
        <v>166</v>
      </c>
      <c r="C89" s="30" t="s">
        <v>167</v>
      </c>
      <c r="D89" s="30" t="s">
        <v>168</v>
      </c>
      <c r="E89" s="31">
        <v>200</v>
      </c>
      <c r="F89" s="32">
        <v>947.94200000000001</v>
      </c>
      <c r="G89" s="33">
        <v>4.0668400000000004E-3</v>
      </c>
      <c r="H89" s="21">
        <v>7.8299000000000003</v>
      </c>
    </row>
    <row r="90" spans="1:8" x14ac:dyDescent="0.2">
      <c r="A90" s="29">
        <v>31</v>
      </c>
      <c r="B90" s="30" t="s">
        <v>169</v>
      </c>
      <c r="C90" s="30" t="s">
        <v>170</v>
      </c>
      <c r="D90" s="30" t="s">
        <v>83</v>
      </c>
      <c r="E90" s="31">
        <v>200</v>
      </c>
      <c r="F90" s="32">
        <v>941.48199999999997</v>
      </c>
      <c r="G90" s="33">
        <v>4.0391200000000002E-3</v>
      </c>
      <c r="H90" s="21">
        <v>7.85</v>
      </c>
    </row>
    <row r="91" spans="1:8" x14ac:dyDescent="0.2">
      <c r="A91" s="22"/>
      <c r="B91" s="22"/>
      <c r="C91" s="23" t="s">
        <v>11</v>
      </c>
      <c r="D91" s="22"/>
      <c r="E91" s="22" t="s">
        <v>12</v>
      </c>
      <c r="F91" s="28">
        <v>136913.63149999999</v>
      </c>
      <c r="G91" s="25">
        <v>0.58738358000000002</v>
      </c>
      <c r="H91" s="21" t="s">
        <v>12</v>
      </c>
    </row>
    <row r="92" spans="1:8" x14ac:dyDescent="0.2">
      <c r="A92" s="22"/>
      <c r="B92" s="22"/>
      <c r="C92" s="26"/>
      <c r="D92" s="22"/>
      <c r="E92" s="22"/>
      <c r="F92" s="27"/>
      <c r="G92" s="27"/>
      <c r="H92" s="21" t="s">
        <v>12</v>
      </c>
    </row>
    <row r="93" spans="1:8" x14ac:dyDescent="0.2">
      <c r="A93" s="22"/>
      <c r="B93" s="22"/>
      <c r="C93" s="23" t="s">
        <v>89</v>
      </c>
      <c r="D93" s="22"/>
      <c r="E93" s="22"/>
      <c r="F93" s="27"/>
      <c r="G93" s="27"/>
      <c r="H93" s="21" t="s">
        <v>12</v>
      </c>
    </row>
    <row r="94" spans="1:8" x14ac:dyDescent="0.2">
      <c r="A94" s="29">
        <v>1</v>
      </c>
      <c r="B94" s="30" t="s">
        <v>501</v>
      </c>
      <c r="C94" s="30" t="s">
        <v>502</v>
      </c>
      <c r="D94" s="30" t="s">
        <v>83</v>
      </c>
      <c r="E94" s="31">
        <v>1000</v>
      </c>
      <c r="F94" s="32">
        <v>4979.6350000000002</v>
      </c>
      <c r="G94" s="33">
        <v>2.1363509999999999E-2</v>
      </c>
      <c r="H94" s="21">
        <v>6.2199</v>
      </c>
    </row>
    <row r="95" spans="1:8" x14ac:dyDescent="0.2">
      <c r="A95" s="29">
        <v>2</v>
      </c>
      <c r="B95" s="30" t="s">
        <v>503</v>
      </c>
      <c r="C95" s="30" t="s">
        <v>504</v>
      </c>
      <c r="D95" s="30" t="s">
        <v>83</v>
      </c>
      <c r="E95" s="31">
        <v>1000</v>
      </c>
      <c r="F95" s="32">
        <v>4807.5</v>
      </c>
      <c r="G95" s="33">
        <v>2.0625020000000001E-2</v>
      </c>
      <c r="H95" s="21">
        <v>7.9</v>
      </c>
    </row>
    <row r="96" spans="1:8" x14ac:dyDescent="0.2">
      <c r="A96" s="29">
        <v>3</v>
      </c>
      <c r="B96" s="30" t="s">
        <v>505</v>
      </c>
      <c r="C96" s="30" t="s">
        <v>506</v>
      </c>
      <c r="D96" s="30" t="s">
        <v>83</v>
      </c>
      <c r="E96" s="31">
        <v>1000</v>
      </c>
      <c r="F96" s="32">
        <v>4687.2650000000003</v>
      </c>
      <c r="G96" s="33">
        <v>2.0109189999999999E-2</v>
      </c>
      <c r="H96" s="21">
        <v>8.5749999999999993</v>
      </c>
    </row>
    <row r="97" spans="1:8" x14ac:dyDescent="0.2">
      <c r="A97" s="29">
        <v>4</v>
      </c>
      <c r="B97" s="30" t="s">
        <v>195</v>
      </c>
      <c r="C97" s="30" t="s">
        <v>196</v>
      </c>
      <c r="D97" s="30" t="s">
        <v>83</v>
      </c>
      <c r="E97" s="31">
        <v>700</v>
      </c>
      <c r="F97" s="32">
        <v>3289.3980000000001</v>
      </c>
      <c r="G97" s="33">
        <v>1.4112100000000001E-2</v>
      </c>
      <c r="H97" s="21">
        <v>8.56</v>
      </c>
    </row>
    <row r="98" spans="1:8" x14ac:dyDescent="0.2">
      <c r="A98" s="29">
        <v>5</v>
      </c>
      <c r="B98" s="30" t="s">
        <v>407</v>
      </c>
      <c r="C98" s="30" t="s">
        <v>408</v>
      </c>
      <c r="D98" s="30" t="s">
        <v>83</v>
      </c>
      <c r="E98" s="31">
        <v>500</v>
      </c>
      <c r="F98" s="32">
        <v>2494.1075000000001</v>
      </c>
      <c r="G98" s="33">
        <v>1.070016E-2</v>
      </c>
      <c r="H98" s="21">
        <v>6.1605999999999996</v>
      </c>
    </row>
    <row r="99" spans="1:8" x14ac:dyDescent="0.2">
      <c r="A99" s="29">
        <v>6</v>
      </c>
      <c r="B99" s="30" t="s">
        <v>507</v>
      </c>
      <c r="C99" s="30" t="s">
        <v>508</v>
      </c>
      <c r="D99" s="30" t="s">
        <v>83</v>
      </c>
      <c r="E99" s="31">
        <v>500</v>
      </c>
      <c r="F99" s="32">
        <v>2471.1224999999999</v>
      </c>
      <c r="G99" s="33">
        <v>1.060155E-2</v>
      </c>
      <c r="H99" s="21">
        <v>8.7050000000000001</v>
      </c>
    </row>
    <row r="100" spans="1:8" x14ac:dyDescent="0.2">
      <c r="A100" s="29">
        <v>7</v>
      </c>
      <c r="B100" s="30" t="s">
        <v>205</v>
      </c>
      <c r="C100" s="30" t="s">
        <v>206</v>
      </c>
      <c r="D100" s="30" t="s">
        <v>83</v>
      </c>
      <c r="E100" s="31">
        <v>500</v>
      </c>
      <c r="F100" s="32">
        <v>2352.0275000000001</v>
      </c>
      <c r="G100" s="33">
        <v>1.009061E-2</v>
      </c>
      <c r="H100" s="21">
        <v>8.2899999999999991</v>
      </c>
    </row>
    <row r="101" spans="1:8" x14ac:dyDescent="0.2">
      <c r="A101" s="29">
        <v>8</v>
      </c>
      <c r="B101" s="30" t="s">
        <v>207</v>
      </c>
      <c r="C101" s="30" t="s">
        <v>208</v>
      </c>
      <c r="D101" s="30" t="s">
        <v>83</v>
      </c>
      <c r="E101" s="31">
        <v>400</v>
      </c>
      <c r="F101" s="32">
        <v>1896.318</v>
      </c>
      <c r="G101" s="33">
        <v>8.1355400000000001E-3</v>
      </c>
      <c r="H101" s="21">
        <v>8.5649999999999995</v>
      </c>
    </row>
    <row r="102" spans="1:8" x14ac:dyDescent="0.2">
      <c r="A102" s="22"/>
      <c r="B102" s="22"/>
      <c r="C102" s="23" t="s">
        <v>11</v>
      </c>
      <c r="D102" s="22"/>
      <c r="E102" s="22" t="s">
        <v>12</v>
      </c>
      <c r="F102" s="28">
        <v>26977.373500000002</v>
      </c>
      <c r="G102" s="25">
        <v>0.11573768</v>
      </c>
      <c r="H102" s="21" t="s">
        <v>12</v>
      </c>
    </row>
    <row r="103" spans="1:8" x14ac:dyDescent="0.2">
      <c r="A103" s="22"/>
      <c r="B103" s="22"/>
      <c r="C103" s="26"/>
      <c r="D103" s="22"/>
      <c r="E103" s="22"/>
      <c r="F103" s="27"/>
      <c r="G103" s="27"/>
      <c r="H103" s="21" t="s">
        <v>12</v>
      </c>
    </row>
    <row r="104" spans="1:8" x14ac:dyDescent="0.2">
      <c r="A104" s="22"/>
      <c r="B104" s="22"/>
      <c r="C104" s="23" t="s">
        <v>90</v>
      </c>
      <c r="D104" s="22"/>
      <c r="E104" s="22"/>
      <c r="F104" s="27"/>
      <c r="G104" s="27"/>
      <c r="H104" s="21" t="s">
        <v>12</v>
      </c>
    </row>
    <row r="105" spans="1:8" x14ac:dyDescent="0.2">
      <c r="A105" s="29">
        <v>1</v>
      </c>
      <c r="B105" s="30" t="s">
        <v>413</v>
      </c>
      <c r="C105" s="30" t="s">
        <v>414</v>
      </c>
      <c r="D105" s="30" t="s">
        <v>74</v>
      </c>
      <c r="E105" s="31">
        <v>5000000</v>
      </c>
      <c r="F105" s="32">
        <v>4997.8850000000002</v>
      </c>
      <c r="G105" s="33">
        <v>2.1441809999999999E-2</v>
      </c>
      <c r="H105" s="21">
        <v>5.1506999999999996</v>
      </c>
    </row>
    <row r="106" spans="1:8" x14ac:dyDescent="0.2">
      <c r="A106" s="29">
        <v>2</v>
      </c>
      <c r="B106" s="30" t="s">
        <v>211</v>
      </c>
      <c r="C106" s="30" t="s">
        <v>212</v>
      </c>
      <c r="D106" s="30" t="s">
        <v>74</v>
      </c>
      <c r="E106" s="31">
        <v>4000000</v>
      </c>
      <c r="F106" s="32">
        <v>3947.652</v>
      </c>
      <c r="G106" s="33">
        <v>1.6936119999999999E-2</v>
      </c>
      <c r="H106" s="21">
        <v>5.5</v>
      </c>
    </row>
    <row r="107" spans="1:8" x14ac:dyDescent="0.2">
      <c r="A107" s="29">
        <v>3</v>
      </c>
      <c r="B107" s="30" t="s">
        <v>509</v>
      </c>
      <c r="C107" s="30" t="s">
        <v>510</v>
      </c>
      <c r="D107" s="30" t="s">
        <v>74</v>
      </c>
      <c r="E107" s="31">
        <v>3500000</v>
      </c>
      <c r="F107" s="32">
        <v>3450.5904999999998</v>
      </c>
      <c r="G107" s="33">
        <v>1.480364E-2</v>
      </c>
      <c r="H107" s="21">
        <v>5.56</v>
      </c>
    </row>
    <row r="108" spans="1:8" x14ac:dyDescent="0.2">
      <c r="A108" s="29">
        <v>4</v>
      </c>
      <c r="B108" s="30" t="s">
        <v>209</v>
      </c>
      <c r="C108" s="30" t="s">
        <v>210</v>
      </c>
      <c r="D108" s="30" t="s">
        <v>74</v>
      </c>
      <c r="E108" s="31">
        <v>2500000</v>
      </c>
      <c r="F108" s="32">
        <v>2496.375</v>
      </c>
      <c r="G108" s="33">
        <v>1.070989E-2</v>
      </c>
      <c r="H108" s="21">
        <v>5.3</v>
      </c>
    </row>
    <row r="109" spans="1:8" x14ac:dyDescent="0.2">
      <c r="A109" s="22"/>
      <c r="B109" s="22"/>
      <c r="C109" s="23" t="s">
        <v>11</v>
      </c>
      <c r="D109" s="22"/>
      <c r="E109" s="22" t="s">
        <v>12</v>
      </c>
      <c r="F109" s="28">
        <v>14892.502500000001</v>
      </c>
      <c r="G109" s="25">
        <v>6.3891459999999997E-2</v>
      </c>
      <c r="H109" s="21" t="s">
        <v>12</v>
      </c>
    </row>
    <row r="110" spans="1:8" x14ac:dyDescent="0.2">
      <c r="A110" s="22"/>
      <c r="B110" s="22"/>
      <c r="C110" s="26"/>
      <c r="D110" s="22"/>
      <c r="E110" s="22"/>
      <c r="F110" s="27"/>
      <c r="G110" s="27"/>
      <c r="H110" s="21" t="s">
        <v>12</v>
      </c>
    </row>
    <row r="111" spans="1:8" x14ac:dyDescent="0.2">
      <c r="A111" s="22"/>
      <c r="B111" s="22"/>
      <c r="C111" s="23" t="s">
        <v>91</v>
      </c>
      <c r="D111" s="22"/>
      <c r="E111" s="22"/>
      <c r="F111" s="27"/>
      <c r="G111" s="27"/>
      <c r="H111" s="21" t="s">
        <v>12</v>
      </c>
    </row>
    <row r="112" spans="1:8" x14ac:dyDescent="0.2">
      <c r="A112" s="29">
        <v>1</v>
      </c>
      <c r="B112" s="30"/>
      <c r="C112" s="30" t="s">
        <v>92</v>
      </c>
      <c r="D112" s="30"/>
      <c r="E112" s="34"/>
      <c r="F112" s="32">
        <v>13451.24721103</v>
      </c>
      <c r="G112" s="33">
        <v>5.7708219999999998E-2</v>
      </c>
      <c r="H112" s="21">
        <v>5.32</v>
      </c>
    </row>
    <row r="113" spans="1:16" x14ac:dyDescent="0.2">
      <c r="A113" s="22"/>
      <c r="B113" s="22"/>
      <c r="C113" s="23" t="s">
        <v>11</v>
      </c>
      <c r="D113" s="22"/>
      <c r="E113" s="22" t="s">
        <v>12</v>
      </c>
      <c r="F113" s="28">
        <v>13451.24721103</v>
      </c>
      <c r="G113" s="25">
        <v>5.7708219999999998E-2</v>
      </c>
      <c r="H113" s="21" t="s">
        <v>12</v>
      </c>
    </row>
    <row r="114" spans="1:16" x14ac:dyDescent="0.2">
      <c r="A114" s="22"/>
      <c r="B114" s="22"/>
      <c r="C114" s="26"/>
      <c r="D114" s="22"/>
      <c r="E114" s="22"/>
      <c r="F114" s="27"/>
      <c r="G114" s="27"/>
      <c r="H114" s="21" t="s">
        <v>12</v>
      </c>
    </row>
    <row r="115" spans="1:16" x14ac:dyDescent="0.2">
      <c r="A115" s="22"/>
      <c r="B115" s="22"/>
      <c r="C115" s="23" t="s">
        <v>93</v>
      </c>
      <c r="D115" s="22"/>
      <c r="E115" s="22"/>
      <c r="F115" s="28">
        <v>192234.75471102999</v>
      </c>
      <c r="G115" s="25">
        <v>0.82472093999999996</v>
      </c>
      <c r="H115" s="21" t="s">
        <v>12</v>
      </c>
    </row>
    <row r="116" spans="1:16" x14ac:dyDescent="0.2">
      <c r="A116" s="22"/>
      <c r="B116" s="22"/>
      <c r="C116" s="27"/>
      <c r="D116" s="22"/>
      <c r="E116" s="22"/>
      <c r="F116" s="22"/>
      <c r="G116" s="22"/>
      <c r="H116" s="21" t="s">
        <v>12</v>
      </c>
    </row>
    <row r="117" spans="1:16" x14ac:dyDescent="0.2">
      <c r="A117" s="22"/>
      <c r="B117" s="22"/>
      <c r="C117" s="23" t="s">
        <v>94</v>
      </c>
      <c r="D117" s="22"/>
      <c r="E117" s="22"/>
      <c r="F117" s="22"/>
      <c r="G117" s="22"/>
      <c r="H117" s="21" t="s">
        <v>12</v>
      </c>
    </row>
    <row r="118" spans="1:16" x14ac:dyDescent="0.2">
      <c r="A118" s="22"/>
      <c r="B118" s="22"/>
      <c r="C118" s="23" t="s">
        <v>95</v>
      </c>
      <c r="D118" s="22"/>
      <c r="E118" s="22"/>
      <c r="F118" s="22"/>
      <c r="G118" s="22"/>
      <c r="H118" s="21" t="s">
        <v>12</v>
      </c>
    </row>
    <row r="119" spans="1:16" x14ac:dyDescent="0.2">
      <c r="A119" s="22"/>
      <c r="B119" s="22"/>
      <c r="C119" s="23" t="s">
        <v>11</v>
      </c>
      <c r="D119" s="22"/>
      <c r="E119" s="22" t="s">
        <v>12</v>
      </c>
      <c r="F119" s="24" t="s">
        <v>13</v>
      </c>
      <c r="G119" s="25">
        <v>0</v>
      </c>
      <c r="H119" s="21" t="s">
        <v>12</v>
      </c>
    </row>
    <row r="120" spans="1:16" x14ac:dyDescent="0.2">
      <c r="A120" s="19"/>
      <c r="B120" s="19"/>
      <c r="C120" s="83"/>
      <c r="D120" s="19"/>
      <c r="E120" s="19"/>
      <c r="F120" s="47"/>
      <c r="G120" s="47"/>
      <c r="H120" s="21" t="s">
        <v>12</v>
      </c>
    </row>
    <row r="121" spans="1:16" x14ac:dyDescent="0.2">
      <c r="A121" s="19"/>
      <c r="B121" s="19"/>
      <c r="C121" s="20" t="s">
        <v>584</v>
      </c>
      <c r="D121" s="19"/>
      <c r="E121" s="19"/>
      <c r="F121" s="47"/>
      <c r="G121" s="47"/>
      <c r="H121" s="21" t="s">
        <v>12</v>
      </c>
      <c r="I121" s="64"/>
      <c r="J121" s="64"/>
      <c r="K121" s="64"/>
      <c r="L121" s="64"/>
      <c r="M121" s="64"/>
      <c r="N121" s="84"/>
      <c r="O121" s="84"/>
      <c r="P121" s="84"/>
    </row>
    <row r="122" spans="1:16" x14ac:dyDescent="0.2">
      <c r="A122" s="85">
        <v>1</v>
      </c>
      <c r="B122" s="53" t="s">
        <v>96</v>
      </c>
      <c r="C122" s="53" t="s">
        <v>97</v>
      </c>
      <c r="D122" s="53"/>
      <c r="E122" s="86">
        <v>5925.4179999999997</v>
      </c>
      <c r="F122" s="87">
        <v>698.54023383000003</v>
      </c>
      <c r="G122" s="88">
        <v>2.9968600000000001E-3</v>
      </c>
      <c r="H122" s="21"/>
    </row>
    <row r="123" spans="1:16" x14ac:dyDescent="0.2">
      <c r="A123" s="19"/>
      <c r="B123" s="19"/>
      <c r="C123" s="20" t="s">
        <v>11</v>
      </c>
      <c r="D123" s="19"/>
      <c r="E123" s="19" t="s">
        <v>12</v>
      </c>
      <c r="F123" s="89">
        <f>SUM(F122)</f>
        <v>698.54023383000003</v>
      </c>
      <c r="G123" s="90">
        <f>SUM(G122)</f>
        <v>2.9968600000000001E-3</v>
      </c>
      <c r="H123" s="21" t="s">
        <v>12</v>
      </c>
    </row>
    <row r="124" spans="1:16" x14ac:dyDescent="0.2">
      <c r="A124" s="22"/>
      <c r="B124" s="22"/>
      <c r="C124" s="26"/>
      <c r="D124" s="22"/>
      <c r="E124" s="22"/>
      <c r="F124" s="27"/>
      <c r="G124" s="27"/>
      <c r="H124" s="21" t="s">
        <v>12</v>
      </c>
    </row>
    <row r="125" spans="1:16" x14ac:dyDescent="0.2">
      <c r="A125" s="22"/>
      <c r="B125" s="22"/>
      <c r="C125" s="23" t="s">
        <v>98</v>
      </c>
      <c r="D125" s="22"/>
      <c r="E125" s="22"/>
      <c r="F125" s="22"/>
      <c r="G125" s="22"/>
      <c r="H125" s="21" t="s">
        <v>12</v>
      </c>
    </row>
    <row r="126" spans="1:16" x14ac:dyDescent="0.2">
      <c r="A126" s="22"/>
      <c r="B126" s="22"/>
      <c r="C126" s="23" t="s">
        <v>99</v>
      </c>
      <c r="D126" s="22"/>
      <c r="E126" s="22"/>
      <c r="F126" s="22"/>
      <c r="G126" s="22"/>
      <c r="H126" s="21" t="s">
        <v>12</v>
      </c>
    </row>
    <row r="127" spans="1:16" x14ac:dyDescent="0.2">
      <c r="A127" s="22"/>
      <c r="B127" s="22"/>
      <c r="C127" s="23" t="s">
        <v>11</v>
      </c>
      <c r="D127" s="22"/>
      <c r="E127" s="22" t="s">
        <v>12</v>
      </c>
      <c r="F127" s="24" t="s">
        <v>13</v>
      </c>
      <c r="G127" s="25">
        <v>0</v>
      </c>
      <c r="H127" s="21" t="s">
        <v>12</v>
      </c>
    </row>
    <row r="128" spans="1:16" x14ac:dyDescent="0.2">
      <c r="A128" s="22"/>
      <c r="B128" s="22"/>
      <c r="C128" s="26"/>
      <c r="D128" s="22"/>
      <c r="E128" s="22"/>
      <c r="F128" s="27"/>
      <c r="G128" s="27"/>
      <c r="H128" s="21" t="s">
        <v>12</v>
      </c>
    </row>
    <row r="129" spans="1:8" x14ac:dyDescent="0.2">
      <c r="A129" s="22"/>
      <c r="B129" s="22"/>
      <c r="C129" s="23" t="s">
        <v>100</v>
      </c>
      <c r="D129" s="22"/>
      <c r="E129" s="22"/>
      <c r="F129" s="27"/>
      <c r="G129" s="27"/>
      <c r="H129" s="21" t="s">
        <v>12</v>
      </c>
    </row>
    <row r="130" spans="1:8" x14ac:dyDescent="0.2">
      <c r="A130" s="22"/>
      <c r="B130" s="22"/>
      <c r="C130" s="23" t="s">
        <v>11</v>
      </c>
      <c r="D130" s="22"/>
      <c r="E130" s="22" t="s">
        <v>12</v>
      </c>
      <c r="F130" s="24" t="s">
        <v>13</v>
      </c>
      <c r="G130" s="25">
        <v>0</v>
      </c>
      <c r="H130" s="21" t="s">
        <v>12</v>
      </c>
    </row>
    <row r="131" spans="1:8" x14ac:dyDescent="0.2">
      <c r="A131" s="22"/>
      <c r="B131" s="22"/>
      <c r="C131" s="26"/>
      <c r="D131" s="22"/>
      <c r="E131" s="22"/>
      <c r="F131" s="27"/>
      <c r="G131" s="27"/>
      <c r="H131" s="21" t="s">
        <v>12</v>
      </c>
    </row>
    <row r="132" spans="1:8" x14ac:dyDescent="0.2">
      <c r="A132" s="141"/>
      <c r="B132" s="141"/>
      <c r="C132" s="142" t="s">
        <v>667</v>
      </c>
      <c r="D132" s="143"/>
      <c r="E132" s="144"/>
      <c r="F132" s="144"/>
      <c r="G132" s="143"/>
      <c r="H132" s="144" t="s">
        <v>12</v>
      </c>
    </row>
    <row r="133" spans="1:8" x14ac:dyDescent="0.2">
      <c r="A133" s="85"/>
      <c r="B133" s="53"/>
      <c r="C133" s="53" t="s">
        <v>668</v>
      </c>
      <c r="D133" s="53"/>
      <c r="E133" s="145">
        <v>5000000</v>
      </c>
      <c r="F133" s="87">
        <f>1787500/10^5</f>
        <v>17.875</v>
      </c>
      <c r="G133" s="88">
        <f>F133/$F$141</f>
        <v>7.668689503827382E-5</v>
      </c>
      <c r="H133" s="21" t="s">
        <v>12</v>
      </c>
    </row>
    <row r="134" spans="1:8" x14ac:dyDescent="0.2">
      <c r="A134" s="85"/>
      <c r="B134" s="53"/>
      <c r="C134" s="53" t="s">
        <v>669</v>
      </c>
      <c r="D134" s="53"/>
      <c r="E134" s="145">
        <v>5000000</v>
      </c>
      <c r="F134" s="87">
        <f>1693000/10^5</f>
        <v>16.93</v>
      </c>
      <c r="G134" s="88">
        <f>F134/$F$141</f>
        <v>7.2632678769117524E-5</v>
      </c>
      <c r="H134" s="21"/>
    </row>
    <row r="135" spans="1:8" x14ac:dyDescent="0.2">
      <c r="A135" s="85"/>
      <c r="B135" s="53"/>
      <c r="C135" s="53" t="s">
        <v>670</v>
      </c>
      <c r="D135" s="53"/>
      <c r="E135" s="145">
        <v>5000000</v>
      </c>
      <c r="F135" s="87">
        <f>1568500/10^5</f>
        <v>15.685</v>
      </c>
      <c r="G135" s="88">
        <f>F135/$F$141</f>
        <v>6.72914097161021E-5</v>
      </c>
      <c r="H135" s="21" t="s">
        <v>12</v>
      </c>
    </row>
    <row r="136" spans="1:8" x14ac:dyDescent="0.2">
      <c r="A136" s="85"/>
      <c r="B136" s="53"/>
      <c r="C136" s="53" t="s">
        <v>671</v>
      </c>
      <c r="D136" s="53"/>
      <c r="E136" s="145">
        <v>2500000</v>
      </c>
      <c r="F136" s="87">
        <f>131750/10^5</f>
        <v>1.3174999999999999</v>
      </c>
      <c r="G136" s="88" t="s">
        <v>673</v>
      </c>
      <c r="H136" s="21" t="s">
        <v>12</v>
      </c>
    </row>
    <row r="137" spans="1:8" x14ac:dyDescent="0.2">
      <c r="A137" s="85"/>
      <c r="B137" s="53"/>
      <c r="C137" s="53" t="s">
        <v>672</v>
      </c>
      <c r="D137" s="53"/>
      <c r="E137" s="145">
        <v>5000000</v>
      </c>
      <c r="F137" s="87">
        <f>-49000/10^5</f>
        <v>-0.49</v>
      </c>
      <c r="G137" s="88" t="s">
        <v>673</v>
      </c>
      <c r="H137" s="21" t="s">
        <v>12</v>
      </c>
    </row>
    <row r="138" spans="1:8" x14ac:dyDescent="0.2">
      <c r="A138" s="22"/>
      <c r="B138" s="30"/>
      <c r="C138" s="30"/>
      <c r="D138" s="23"/>
      <c r="E138" s="22"/>
      <c r="F138" s="30"/>
      <c r="G138" s="34"/>
      <c r="H138" s="21" t="s">
        <v>12</v>
      </c>
    </row>
    <row r="139" spans="1:8" x14ac:dyDescent="0.2">
      <c r="A139" s="22"/>
      <c r="B139" s="22"/>
      <c r="C139" s="26"/>
      <c r="D139" s="22"/>
      <c r="E139" s="22"/>
      <c r="F139" s="27"/>
      <c r="G139" s="27"/>
      <c r="H139" s="21" t="s">
        <v>12</v>
      </c>
    </row>
    <row r="140" spans="1:8" x14ac:dyDescent="0.2">
      <c r="A140" s="34"/>
      <c r="B140" s="30"/>
      <c r="C140" s="30" t="s">
        <v>101</v>
      </c>
      <c r="D140" s="30"/>
      <c r="E140" s="34"/>
      <c r="F140" s="32">
        <f>-24193.90871562+5000+5000+5000+5000+2500</f>
        <v>-1693.9087156200003</v>
      </c>
      <c r="G140" s="33">
        <f>F140/F141</f>
        <v>-7.267166426806612E-3</v>
      </c>
      <c r="H140" s="21" t="s">
        <v>12</v>
      </c>
    </row>
    <row r="141" spans="1:8" x14ac:dyDescent="0.2">
      <c r="A141" s="26"/>
      <c r="B141" s="26"/>
      <c r="C141" s="23" t="s">
        <v>102</v>
      </c>
      <c r="D141" s="27"/>
      <c r="E141" s="27"/>
      <c r="F141" s="28">
        <f>F140+F137+F136+F135+F134+F133+F123+F115+F56+F24</f>
        <v>233090.67332924</v>
      </c>
      <c r="G141" s="35">
        <f>G140+G135+G134+G133+G123+G115+G56+G24</f>
        <v>0.99999646455671676</v>
      </c>
      <c r="H141" s="21" t="s">
        <v>12</v>
      </c>
    </row>
    <row r="142" spans="1:8" x14ac:dyDescent="0.2">
      <c r="A142" s="36"/>
      <c r="B142" s="36"/>
      <c r="C142" s="36"/>
      <c r="D142" s="37"/>
      <c r="E142" s="37"/>
      <c r="F142" s="37"/>
      <c r="G142" s="37"/>
    </row>
    <row r="143" spans="1:8" x14ac:dyDescent="0.2">
      <c r="A143" s="38"/>
      <c r="B143" s="39" t="s">
        <v>585</v>
      </c>
      <c r="C143" s="39"/>
      <c r="D143" s="39"/>
      <c r="E143" s="39"/>
      <c r="F143" s="39"/>
      <c r="G143" s="39"/>
      <c r="H143" s="39"/>
    </row>
    <row r="144" spans="1:8" x14ac:dyDescent="0.2">
      <c r="A144" s="38"/>
      <c r="B144" s="39" t="s">
        <v>586</v>
      </c>
      <c r="C144" s="39"/>
      <c r="D144" s="39"/>
      <c r="E144" s="39"/>
      <c r="F144" s="39"/>
      <c r="G144" s="39"/>
      <c r="H144" s="39"/>
    </row>
    <row r="145" spans="1:9" x14ac:dyDescent="0.2">
      <c r="A145" s="38"/>
      <c r="B145" s="39" t="s">
        <v>587</v>
      </c>
      <c r="C145" s="39"/>
      <c r="D145" s="39"/>
      <c r="E145" s="39"/>
      <c r="F145" s="39"/>
      <c r="G145" s="39"/>
      <c r="H145" s="39"/>
    </row>
    <row r="146" spans="1:9" ht="55.15" customHeight="1" x14ac:dyDescent="0.2">
      <c r="A146" s="38"/>
      <c r="B146" s="146" t="s">
        <v>674</v>
      </c>
      <c r="C146" s="146"/>
      <c r="D146" s="146"/>
      <c r="E146" s="146"/>
      <c r="F146" s="146"/>
      <c r="G146" s="146"/>
      <c r="H146" s="146"/>
      <c r="I146" s="147"/>
    </row>
    <row r="147" spans="1:9" ht="12.75" customHeight="1" x14ac:dyDescent="0.2">
      <c r="A147" s="38"/>
      <c r="B147" s="148" t="s">
        <v>731</v>
      </c>
      <c r="C147" s="39"/>
      <c r="D147" s="39"/>
      <c r="E147" s="39"/>
      <c r="F147" s="39"/>
      <c r="G147" s="39"/>
      <c r="H147" s="39"/>
      <c r="I147" s="147"/>
    </row>
    <row r="148" spans="1:9" x14ac:dyDescent="0.2">
      <c r="A148" s="38"/>
      <c r="B148" s="38"/>
      <c r="C148" s="38"/>
      <c r="D148" s="40"/>
      <c r="E148" s="40"/>
      <c r="F148" s="40"/>
      <c r="G148" s="40"/>
    </row>
    <row r="149" spans="1:9" x14ac:dyDescent="0.2">
      <c r="A149" s="38"/>
      <c r="B149" s="41" t="s">
        <v>103</v>
      </c>
      <c r="C149" s="42"/>
      <c r="D149" s="43"/>
      <c r="E149" s="44"/>
      <c r="F149" s="40"/>
      <c r="G149" s="40"/>
    </row>
    <row r="150" spans="1:9" ht="25.5" customHeight="1" x14ac:dyDescent="0.2">
      <c r="A150" s="38"/>
      <c r="B150" s="45" t="s">
        <v>104</v>
      </c>
      <c r="C150" s="46"/>
      <c r="D150" s="20" t="s">
        <v>675</v>
      </c>
      <c r="E150" s="44"/>
      <c r="F150" s="40"/>
      <c r="G150" s="40"/>
    </row>
    <row r="151" spans="1:9" x14ac:dyDescent="0.2">
      <c r="A151" s="38"/>
      <c r="B151" s="45" t="s">
        <v>106</v>
      </c>
      <c r="C151" s="46"/>
      <c r="D151" s="20" t="s">
        <v>105</v>
      </c>
      <c r="E151" s="44"/>
      <c r="F151" s="40"/>
      <c r="G151" s="40"/>
    </row>
    <row r="152" spans="1:9" x14ac:dyDescent="0.2">
      <c r="A152" s="38"/>
      <c r="B152" s="45" t="s">
        <v>107</v>
      </c>
      <c r="C152" s="46"/>
      <c r="D152" s="47" t="s">
        <v>12</v>
      </c>
      <c r="E152" s="44"/>
      <c r="F152" s="40"/>
      <c r="G152" s="40"/>
    </row>
    <row r="153" spans="1:9" x14ac:dyDescent="0.2">
      <c r="A153" s="48"/>
      <c r="B153" s="49" t="s">
        <v>12</v>
      </c>
      <c r="C153" s="49" t="s">
        <v>588</v>
      </c>
      <c r="D153" s="49" t="s">
        <v>108</v>
      </c>
      <c r="E153" s="48"/>
      <c r="F153" s="48"/>
      <c r="G153" s="48"/>
    </row>
    <row r="154" spans="1:9" x14ac:dyDescent="0.2">
      <c r="A154" s="48"/>
      <c r="B154" s="50" t="s">
        <v>109</v>
      </c>
      <c r="C154" s="51">
        <v>46142</v>
      </c>
      <c r="D154" s="51">
        <v>46173</v>
      </c>
      <c r="E154" s="48"/>
      <c r="F154" s="48"/>
      <c r="G154" s="48"/>
    </row>
    <row r="155" spans="1:9" x14ac:dyDescent="0.2">
      <c r="A155" s="52"/>
      <c r="B155" s="53" t="s">
        <v>110</v>
      </c>
      <c r="C155" s="54">
        <v>3082.0273999999999</v>
      </c>
      <c r="D155" s="54">
        <v>3092.2478000000001</v>
      </c>
      <c r="E155" s="52"/>
      <c r="F155" s="55"/>
      <c r="G155" s="56"/>
    </row>
    <row r="156" spans="1:9" x14ac:dyDescent="0.2">
      <c r="A156" s="52"/>
      <c r="B156" s="53" t="s">
        <v>589</v>
      </c>
      <c r="C156" s="54">
        <v>1079.6071999999999</v>
      </c>
      <c r="D156" s="54">
        <v>1083.1866</v>
      </c>
      <c r="E156" s="52"/>
      <c r="F156" s="55"/>
      <c r="G156" s="56"/>
    </row>
    <row r="157" spans="1:9" x14ac:dyDescent="0.2">
      <c r="A157" s="52"/>
      <c r="B157" s="53" t="s">
        <v>111</v>
      </c>
      <c r="C157" s="54">
        <v>2797.1289000000002</v>
      </c>
      <c r="D157" s="54">
        <v>2803.6493999999998</v>
      </c>
      <c r="E157" s="52"/>
      <c r="F157" s="55"/>
      <c r="G157" s="56"/>
    </row>
    <row r="158" spans="1:9" x14ac:dyDescent="0.2">
      <c r="A158" s="52"/>
      <c r="B158" s="53" t="s">
        <v>590</v>
      </c>
      <c r="C158" s="54">
        <v>1063.2075</v>
      </c>
      <c r="D158" s="54">
        <v>1065.6862000000001</v>
      </c>
      <c r="E158" s="52"/>
      <c r="F158" s="55"/>
      <c r="G158" s="56"/>
    </row>
    <row r="159" spans="1:9" x14ac:dyDescent="0.2">
      <c r="A159" s="52"/>
      <c r="B159" s="52"/>
      <c r="C159" s="52"/>
      <c r="D159" s="52"/>
      <c r="E159" s="52"/>
      <c r="F159" s="52"/>
      <c r="G159" s="52"/>
    </row>
    <row r="160" spans="1:9" x14ac:dyDescent="0.2">
      <c r="A160" s="52"/>
      <c r="B160" s="109" t="s">
        <v>112</v>
      </c>
      <c r="C160" s="110"/>
      <c r="D160" s="23" t="s">
        <v>105</v>
      </c>
      <c r="E160" s="52"/>
      <c r="F160" s="52"/>
      <c r="G160" s="52"/>
    </row>
    <row r="161" spans="1:15" x14ac:dyDescent="0.2">
      <c r="A161" s="48"/>
      <c r="B161" s="58"/>
      <c r="C161" s="58"/>
      <c r="D161" s="58"/>
      <c r="E161" s="48"/>
      <c r="F161" s="48"/>
      <c r="G161" s="48"/>
    </row>
    <row r="162" spans="1:15" ht="25.5" x14ac:dyDescent="0.2">
      <c r="A162" s="48"/>
      <c r="B162" s="45" t="s">
        <v>113</v>
      </c>
      <c r="C162" s="46"/>
      <c r="D162" s="20" t="s">
        <v>607</v>
      </c>
      <c r="E162" s="63"/>
      <c r="F162" s="48"/>
      <c r="G162" s="48"/>
      <c r="I162" s="147"/>
    </row>
    <row r="163" spans="1:15" ht="12.75" customHeight="1" x14ac:dyDescent="0.2">
      <c r="A163" s="48"/>
      <c r="B163" s="45" t="s">
        <v>114</v>
      </c>
      <c r="C163" s="46"/>
      <c r="D163" s="20" t="s">
        <v>105</v>
      </c>
      <c r="E163" s="63"/>
      <c r="F163" s="48"/>
      <c r="G163" s="48"/>
      <c r="I163" s="147"/>
    </row>
    <row r="164" spans="1:15" ht="12.75" customHeight="1" x14ac:dyDescent="0.2">
      <c r="A164" s="48"/>
      <c r="B164" s="45" t="s">
        <v>592</v>
      </c>
      <c r="C164" s="46"/>
      <c r="D164" s="20" t="s">
        <v>105</v>
      </c>
      <c r="E164" s="63"/>
      <c r="F164" s="48"/>
      <c r="G164" s="48"/>
      <c r="I164" s="147"/>
      <c r="J164" s="18"/>
    </row>
    <row r="165" spans="1:15" ht="12.75" customHeight="1" x14ac:dyDescent="0.2">
      <c r="A165" s="58"/>
      <c r="B165" s="58"/>
      <c r="C165" s="58"/>
      <c r="D165" s="58"/>
      <c r="E165" s="58"/>
      <c r="F165" s="58"/>
      <c r="G165" s="58"/>
      <c r="I165" s="147"/>
      <c r="J165" s="18"/>
    </row>
    <row r="166" spans="1:15" ht="13.5" x14ac:dyDescent="0.25">
      <c r="A166" s="58"/>
      <c r="B166" s="149" t="s">
        <v>728</v>
      </c>
      <c r="C166" s="58"/>
      <c r="D166" s="58"/>
      <c r="E166" s="58"/>
      <c r="F166" s="58"/>
      <c r="G166" s="58"/>
      <c r="H166" s="58"/>
      <c r="I166" s="147"/>
      <c r="J166" s="18"/>
    </row>
    <row r="167" spans="1:15" s="18" customFormat="1" ht="51" x14ac:dyDescent="0.2">
      <c r="A167" s="150"/>
      <c r="B167" s="151" t="s">
        <v>676</v>
      </c>
      <c r="C167" s="151" t="s">
        <v>677</v>
      </c>
      <c r="D167" s="152" t="s">
        <v>678</v>
      </c>
      <c r="E167" s="152" t="s">
        <v>679</v>
      </c>
      <c r="F167" s="151" t="s">
        <v>680</v>
      </c>
      <c r="G167" s="151" t="s">
        <v>681</v>
      </c>
      <c r="H167" s="151" t="s">
        <v>8</v>
      </c>
      <c r="I167" s="153"/>
    </row>
    <row r="168" spans="1:15" s="69" customFormat="1" ht="25.5" x14ac:dyDescent="0.2">
      <c r="A168" s="154"/>
      <c r="B168" s="155" t="s">
        <v>682</v>
      </c>
      <c r="C168" s="155" t="s">
        <v>683</v>
      </c>
      <c r="D168" s="156" t="s">
        <v>684</v>
      </c>
      <c r="E168" s="157" t="s">
        <v>685</v>
      </c>
      <c r="F168" s="158">
        <v>5000</v>
      </c>
      <c r="G168" s="159">
        <v>46444</v>
      </c>
      <c r="H168" s="160">
        <f t="shared" ref="H168:H174" si="0">F168/$F$141</f>
        <v>2.1450879730985684E-2</v>
      </c>
      <c r="I168" s="161"/>
      <c r="J168" s="18"/>
    </row>
    <row r="169" spans="1:15" s="69" customFormat="1" ht="25.5" x14ac:dyDescent="0.2">
      <c r="A169" s="154"/>
      <c r="B169" s="155" t="s">
        <v>682</v>
      </c>
      <c r="C169" s="155" t="s">
        <v>686</v>
      </c>
      <c r="D169" s="156" t="s">
        <v>684</v>
      </c>
      <c r="E169" s="157" t="s">
        <v>685</v>
      </c>
      <c r="F169" s="158">
        <v>2500</v>
      </c>
      <c r="G169" s="159">
        <v>46452</v>
      </c>
      <c r="H169" s="160">
        <f t="shared" si="0"/>
        <v>1.0725439865492842E-2</v>
      </c>
      <c r="I169" s="161"/>
      <c r="J169" s="18"/>
    </row>
    <row r="170" spans="1:15" s="69" customFormat="1" ht="25.5" x14ac:dyDescent="0.2">
      <c r="A170" s="154"/>
      <c r="B170" s="155" t="s">
        <v>682</v>
      </c>
      <c r="C170" s="155" t="s">
        <v>687</v>
      </c>
      <c r="D170" s="156" t="s">
        <v>684</v>
      </c>
      <c r="E170" s="157" t="s">
        <v>685</v>
      </c>
      <c r="F170" s="158">
        <v>2500</v>
      </c>
      <c r="G170" s="159">
        <v>46452</v>
      </c>
      <c r="H170" s="160">
        <f t="shared" si="0"/>
        <v>1.0725439865492842E-2</v>
      </c>
      <c r="I170" s="161"/>
      <c r="J170" s="18"/>
    </row>
    <row r="171" spans="1:15" s="69" customFormat="1" ht="25.5" x14ac:dyDescent="0.2">
      <c r="A171" s="154"/>
      <c r="B171" s="155" t="s">
        <v>682</v>
      </c>
      <c r="C171" s="155" t="s">
        <v>688</v>
      </c>
      <c r="D171" s="156" t="s">
        <v>684</v>
      </c>
      <c r="E171" s="157" t="s">
        <v>685</v>
      </c>
      <c r="F171" s="158">
        <v>4500</v>
      </c>
      <c r="G171" s="159">
        <v>46455</v>
      </c>
      <c r="H171" s="160">
        <f t="shared" si="0"/>
        <v>1.9305791757887117E-2</v>
      </c>
      <c r="I171" s="161"/>
      <c r="J171" s="18"/>
    </row>
    <row r="172" spans="1:15" s="69" customFormat="1" ht="25.5" x14ac:dyDescent="0.2">
      <c r="A172" s="154"/>
      <c r="B172" s="155" t="s">
        <v>682</v>
      </c>
      <c r="C172" s="155" t="s">
        <v>689</v>
      </c>
      <c r="D172" s="156" t="s">
        <v>684</v>
      </c>
      <c r="E172" s="157" t="s">
        <v>685</v>
      </c>
      <c r="F172" s="158">
        <v>500</v>
      </c>
      <c r="G172" s="159">
        <v>46455</v>
      </c>
      <c r="H172" s="160">
        <f t="shared" si="0"/>
        <v>2.1450879730985687E-3</v>
      </c>
      <c r="I172" s="161"/>
      <c r="J172" s="18"/>
    </row>
    <row r="173" spans="1:15" s="69" customFormat="1" ht="25.5" x14ac:dyDescent="0.2">
      <c r="A173" s="154"/>
      <c r="B173" s="155" t="s">
        <v>682</v>
      </c>
      <c r="C173" s="155" t="s">
        <v>690</v>
      </c>
      <c r="D173" s="156" t="s">
        <v>684</v>
      </c>
      <c r="E173" s="157" t="s">
        <v>685</v>
      </c>
      <c r="F173" s="158">
        <v>2500</v>
      </c>
      <c r="G173" s="159">
        <v>46373</v>
      </c>
      <c r="H173" s="160">
        <f t="shared" si="0"/>
        <v>1.0725439865492842E-2</v>
      </c>
      <c r="I173" s="161"/>
      <c r="J173" s="18"/>
    </row>
    <row r="174" spans="1:15" s="69" customFormat="1" ht="25.5" x14ac:dyDescent="0.2">
      <c r="A174" s="154"/>
      <c r="B174" s="155" t="s">
        <v>682</v>
      </c>
      <c r="C174" s="53" t="s">
        <v>527</v>
      </c>
      <c r="D174" s="156" t="s">
        <v>684</v>
      </c>
      <c r="E174" s="157" t="s">
        <v>685</v>
      </c>
      <c r="F174" s="158">
        <v>5000</v>
      </c>
      <c r="G174" s="159">
        <v>46211</v>
      </c>
      <c r="H174" s="160">
        <f t="shared" si="0"/>
        <v>2.1450879730985684E-2</v>
      </c>
      <c r="I174" s="161"/>
      <c r="J174" s="18"/>
    </row>
    <row r="175" spans="1:15" s="82" customFormat="1" x14ac:dyDescent="0.2">
      <c r="A175" s="58"/>
      <c r="B175" s="58"/>
      <c r="C175" s="58"/>
      <c r="D175" s="58"/>
      <c r="E175" s="58"/>
      <c r="F175" s="58"/>
      <c r="G175" s="58"/>
      <c r="H175" s="15"/>
      <c r="I175" s="162"/>
      <c r="J175" s="163"/>
      <c r="K175" s="163"/>
      <c r="L175" s="163"/>
      <c r="M175" s="163"/>
      <c r="N175" s="163"/>
      <c r="O175" s="163"/>
    </row>
    <row r="176" spans="1:15" x14ac:dyDescent="0.2">
      <c r="A176" s="68"/>
      <c r="B176" s="164" t="s">
        <v>729</v>
      </c>
      <c r="C176" s="164"/>
      <c r="D176" s="164"/>
      <c r="E176" s="164"/>
      <c r="F176" s="164"/>
      <c r="G176" s="164"/>
      <c r="H176" s="68"/>
      <c r="I176" s="147"/>
      <c r="J176" s="18"/>
    </row>
    <row r="177" spans="2:16" ht="13.5" customHeight="1" x14ac:dyDescent="0.2">
      <c r="B177" s="165" t="s">
        <v>609</v>
      </c>
      <c r="C177" s="165" t="s">
        <v>610</v>
      </c>
      <c r="D177" s="166" t="s">
        <v>620</v>
      </c>
      <c r="E177" s="167"/>
      <c r="F177" s="168"/>
      <c r="G177" s="169" t="s">
        <v>628</v>
      </c>
      <c r="H177" s="170"/>
      <c r="I177" s="171"/>
      <c r="J177" s="64"/>
      <c r="K177" s="64"/>
      <c r="L177" s="64"/>
      <c r="M177" s="64"/>
      <c r="N177" s="64"/>
      <c r="O177" s="64"/>
    </row>
    <row r="178" spans="2:16" ht="46.5" customHeight="1" x14ac:dyDescent="0.2">
      <c r="B178" s="172"/>
      <c r="C178" s="172"/>
      <c r="D178" s="173" t="s">
        <v>629</v>
      </c>
      <c r="E178" s="173" t="s">
        <v>630</v>
      </c>
      <c r="F178" s="173" t="s">
        <v>631</v>
      </c>
      <c r="G178" s="169" t="s">
        <v>648</v>
      </c>
      <c r="H178" s="171"/>
      <c r="I178" s="173" t="s">
        <v>633</v>
      </c>
      <c r="J178" s="64"/>
      <c r="K178" s="64"/>
      <c r="L178" s="64"/>
      <c r="M178" s="64"/>
      <c r="N178" s="64"/>
      <c r="O178" s="64"/>
    </row>
    <row r="179" spans="2:16" ht="21" customHeight="1" x14ac:dyDescent="0.2">
      <c r="B179" s="174"/>
      <c r="C179" s="174"/>
      <c r="D179" s="175"/>
      <c r="E179" s="175"/>
      <c r="F179" s="175"/>
      <c r="G179" s="102" t="s">
        <v>634</v>
      </c>
      <c r="H179" s="102" t="s">
        <v>635</v>
      </c>
      <c r="I179" s="175"/>
      <c r="J179" s="64"/>
      <c r="K179" s="64"/>
      <c r="L179" s="64"/>
      <c r="M179" s="64"/>
      <c r="N179" s="64"/>
      <c r="O179" s="64"/>
    </row>
    <row r="180" spans="2:16" ht="13.5" x14ac:dyDescent="0.25">
      <c r="B180" s="99" t="s">
        <v>636</v>
      </c>
      <c r="C180" s="97" t="s">
        <v>637</v>
      </c>
      <c r="D180" s="176">
        <v>488.84800000000001</v>
      </c>
      <c r="E180" s="4">
        <v>11.151999999999999</v>
      </c>
      <c r="F180" s="177">
        <f>D180+E180</f>
        <v>500</v>
      </c>
      <c r="G180" s="2">
        <v>21.175720568999996</v>
      </c>
      <c r="H180" s="2">
        <v>13.34</v>
      </c>
      <c r="I180" s="2">
        <f>G180+H180</f>
        <v>34.515720568999996</v>
      </c>
      <c r="J180" s="64"/>
      <c r="K180" s="64"/>
      <c r="L180" s="64"/>
      <c r="M180" s="64"/>
      <c r="N180" s="64"/>
      <c r="O180" s="64"/>
    </row>
    <row r="181" spans="2:16" ht="6.75" customHeight="1" x14ac:dyDescent="0.25">
      <c r="B181" s="178"/>
      <c r="C181" s="179"/>
      <c r="D181" s="180"/>
      <c r="E181" s="5"/>
      <c r="F181" s="181"/>
      <c r="G181" s="3"/>
      <c r="H181" s="3"/>
      <c r="I181" s="3"/>
      <c r="J181" s="64"/>
      <c r="K181" s="64"/>
      <c r="L181" s="64"/>
      <c r="M181" s="64"/>
      <c r="N181" s="64"/>
      <c r="O181" s="64"/>
    </row>
    <row r="182" spans="2:16" ht="51" customHeight="1" x14ac:dyDescent="0.2">
      <c r="B182" s="182" t="s">
        <v>638</v>
      </c>
      <c r="C182" s="182"/>
      <c r="D182" s="182"/>
      <c r="E182" s="182"/>
      <c r="F182" s="182"/>
      <c r="G182" s="182"/>
      <c r="H182" s="182"/>
      <c r="I182" s="182"/>
      <c r="J182" s="183"/>
      <c r="K182" s="64"/>
      <c r="L182" s="64"/>
      <c r="M182" s="64"/>
      <c r="N182" s="64"/>
      <c r="O182" s="64"/>
    </row>
    <row r="183" spans="2:16" ht="13.5" x14ac:dyDescent="0.25">
      <c r="B183" s="106" t="s">
        <v>639</v>
      </c>
      <c r="I183" s="64"/>
      <c r="J183" s="18"/>
      <c r="K183" s="64"/>
      <c r="L183" s="64"/>
      <c r="M183" s="64"/>
      <c r="N183" s="64"/>
      <c r="O183" s="64"/>
      <c r="P183" s="64"/>
    </row>
    <row r="184" spans="2:16" ht="7.5" customHeight="1" x14ac:dyDescent="0.2">
      <c r="B184" s="107"/>
      <c r="J184" s="18"/>
      <c r="K184" s="64"/>
      <c r="L184" s="64"/>
      <c r="M184" s="64"/>
      <c r="N184" s="64"/>
      <c r="O184" s="64"/>
    </row>
    <row r="185" spans="2:16" x14ac:dyDescent="0.2">
      <c r="B185" s="107" t="s">
        <v>643</v>
      </c>
      <c r="J185" s="18"/>
      <c r="K185" s="64"/>
      <c r="L185" s="64"/>
      <c r="M185" s="64"/>
      <c r="N185" s="64"/>
      <c r="O185" s="64"/>
    </row>
    <row r="186" spans="2:16" x14ac:dyDescent="0.2">
      <c r="B186" s="107"/>
      <c r="J186" s="18"/>
      <c r="K186" s="64"/>
      <c r="L186" s="64"/>
      <c r="M186" s="64"/>
      <c r="N186" s="64"/>
      <c r="O186" s="64"/>
    </row>
    <row r="187" spans="2:16" x14ac:dyDescent="0.2">
      <c r="B187" s="107" t="s">
        <v>644</v>
      </c>
      <c r="J187" s="18"/>
      <c r="K187" s="64"/>
      <c r="L187" s="64"/>
      <c r="M187" s="64"/>
      <c r="N187" s="64"/>
      <c r="O187" s="64"/>
    </row>
    <row r="188" spans="2:16" x14ac:dyDescent="0.2">
      <c r="B188" s="107"/>
      <c r="J188" s="18"/>
      <c r="K188" s="64"/>
      <c r="L188" s="64"/>
      <c r="M188" s="64"/>
      <c r="N188" s="64"/>
      <c r="O188" s="64"/>
    </row>
    <row r="189" spans="2:16" x14ac:dyDescent="0.2">
      <c r="B189" s="107" t="s">
        <v>645</v>
      </c>
      <c r="J189" s="18"/>
    </row>
    <row r="190" spans="2:16" s="68" customFormat="1" x14ac:dyDescent="0.2">
      <c r="I190" s="147"/>
      <c r="J190" s="18"/>
      <c r="K190" s="64"/>
      <c r="L190" s="64"/>
      <c r="M190" s="64"/>
      <c r="N190" s="64"/>
      <c r="O190" s="69"/>
    </row>
    <row r="191" spans="2:16" s="68" customFormat="1" x14ac:dyDescent="0.2">
      <c r="B191" s="184" t="s">
        <v>593</v>
      </c>
      <c r="C191" s="185"/>
      <c r="D191" s="186"/>
      <c r="I191" s="147"/>
      <c r="J191" s="18"/>
      <c r="K191" s="64"/>
      <c r="L191" s="64"/>
      <c r="M191" s="64"/>
      <c r="N191" s="64"/>
      <c r="O191" s="69"/>
    </row>
    <row r="192" spans="2:16" s="68" customFormat="1" ht="38.25" x14ac:dyDescent="0.2">
      <c r="B192" s="187" t="s">
        <v>594</v>
      </c>
      <c r="C192" s="187"/>
      <c r="D192" s="71" t="s">
        <v>446</v>
      </c>
      <c r="I192" s="147"/>
      <c r="J192" s="18"/>
      <c r="K192" s="64"/>
      <c r="L192" s="64"/>
      <c r="M192" s="64"/>
      <c r="N192" s="64"/>
      <c r="O192" s="69"/>
    </row>
    <row r="193" spans="1:17" s="68" customFormat="1" x14ac:dyDescent="0.2">
      <c r="B193" s="188" t="s">
        <v>595</v>
      </c>
      <c r="C193" s="188"/>
      <c r="D193" s="72"/>
      <c r="I193" s="147"/>
      <c r="J193" s="18"/>
      <c r="K193" s="64"/>
      <c r="L193" s="64"/>
      <c r="M193" s="64"/>
      <c r="N193" s="64"/>
      <c r="O193" s="69"/>
    </row>
    <row r="194" spans="1:17" s="68" customFormat="1" x14ac:dyDescent="0.2">
      <c r="B194" s="188"/>
      <c r="C194" s="188"/>
      <c r="D194" s="73"/>
      <c r="I194" s="147"/>
      <c r="J194" s="18"/>
      <c r="K194" s="64"/>
      <c r="L194" s="64"/>
      <c r="M194" s="64"/>
      <c r="N194" s="64"/>
      <c r="O194" s="69"/>
    </row>
    <row r="195" spans="1:17" s="68" customFormat="1" ht="12.75" customHeight="1" x14ac:dyDescent="0.2">
      <c r="B195" s="188" t="s">
        <v>596</v>
      </c>
      <c r="C195" s="188"/>
      <c r="D195" s="74">
        <v>7.447658792638153</v>
      </c>
      <c r="I195" s="147"/>
      <c r="J195" s="18"/>
      <c r="K195" s="64"/>
      <c r="L195" s="64"/>
      <c r="M195" s="64"/>
      <c r="N195" s="64"/>
      <c r="O195" s="69"/>
    </row>
    <row r="196" spans="1:17" s="68" customFormat="1" x14ac:dyDescent="0.2">
      <c r="B196" s="188"/>
      <c r="C196" s="188"/>
      <c r="D196" s="73"/>
      <c r="I196" s="147"/>
      <c r="J196" s="18"/>
      <c r="K196" s="64"/>
      <c r="L196" s="64"/>
      <c r="M196" s="64"/>
      <c r="N196" s="64"/>
      <c r="O196" s="69"/>
    </row>
    <row r="197" spans="1:17" s="68" customFormat="1" ht="12.75" customHeight="1" x14ac:dyDescent="0.2">
      <c r="B197" s="188" t="s">
        <v>597</v>
      </c>
      <c r="C197" s="188"/>
      <c r="D197" s="74">
        <v>0.38096439952501121</v>
      </c>
      <c r="I197" s="147"/>
      <c r="J197" s="18"/>
      <c r="K197" s="64"/>
      <c r="L197" s="64"/>
      <c r="M197" s="64"/>
      <c r="N197" s="64"/>
      <c r="O197" s="69"/>
    </row>
    <row r="198" spans="1:17" s="68" customFormat="1" ht="12.75" customHeight="1" x14ac:dyDescent="0.2">
      <c r="B198" s="188" t="s">
        <v>598</v>
      </c>
      <c r="C198" s="188"/>
      <c r="D198" s="74">
        <v>0.44248430840108516</v>
      </c>
      <c r="I198" s="147"/>
      <c r="J198" s="18"/>
      <c r="K198" s="64"/>
      <c r="L198" s="64"/>
      <c r="M198" s="64"/>
      <c r="N198" s="64"/>
      <c r="O198" s="69"/>
    </row>
    <row r="199" spans="1:17" s="68" customFormat="1" x14ac:dyDescent="0.2">
      <c r="B199" s="188"/>
      <c r="C199" s="188"/>
      <c r="D199" s="73"/>
      <c r="I199" s="147"/>
      <c r="J199" s="18"/>
      <c r="K199" s="64"/>
      <c r="L199" s="64"/>
      <c r="M199" s="64"/>
      <c r="N199" s="64"/>
      <c r="O199" s="69"/>
    </row>
    <row r="200" spans="1:17" s="68" customFormat="1" x14ac:dyDescent="0.2">
      <c r="B200" s="188" t="s">
        <v>599</v>
      </c>
      <c r="C200" s="188"/>
      <c r="D200" s="76" t="s">
        <v>726</v>
      </c>
      <c r="I200" s="147"/>
      <c r="J200" s="18"/>
      <c r="K200" s="64"/>
      <c r="L200" s="64"/>
      <c r="M200" s="64"/>
      <c r="N200" s="64"/>
      <c r="O200" s="69"/>
    </row>
    <row r="201" spans="1:17" s="68" customFormat="1" ht="12.75" customHeight="1" x14ac:dyDescent="0.2">
      <c r="B201" s="189" t="s">
        <v>600</v>
      </c>
      <c r="C201" s="190"/>
      <c r="D201" s="191"/>
      <c r="I201" s="147"/>
      <c r="J201" s="18"/>
      <c r="K201" s="64"/>
      <c r="L201" s="64"/>
      <c r="M201" s="64"/>
      <c r="N201" s="64"/>
      <c r="O201" s="69"/>
    </row>
    <row r="202" spans="1:17" s="68" customFormat="1" x14ac:dyDescent="0.2">
      <c r="B202" s="113"/>
      <c r="C202" s="113"/>
      <c r="D202" s="113"/>
      <c r="I202" s="147"/>
      <c r="J202" s="18"/>
      <c r="K202" s="64"/>
      <c r="L202" s="64"/>
      <c r="M202" s="64"/>
      <c r="N202" s="64"/>
      <c r="O202" s="69"/>
    </row>
    <row r="203" spans="1:17" s="68" customFormat="1" x14ac:dyDescent="0.2">
      <c r="A203" s="15"/>
      <c r="B203" s="81" t="s">
        <v>601</v>
      </c>
      <c r="C203" s="15"/>
      <c r="D203" s="15"/>
      <c r="E203" s="15"/>
      <c r="F203" s="15"/>
      <c r="G203" s="15"/>
      <c r="H203" s="15"/>
      <c r="I203" s="147"/>
      <c r="J203" s="18"/>
      <c r="K203" s="64"/>
      <c r="L203" s="64"/>
      <c r="M203" s="64"/>
      <c r="N203" s="64"/>
      <c r="O203" s="69"/>
      <c r="P203" s="15"/>
      <c r="Q203" s="15"/>
    </row>
    <row r="204" spans="1:17" x14ac:dyDescent="0.2">
      <c r="I204" s="147"/>
    </row>
    <row r="205" spans="1:17" ht="153.75" customHeight="1" x14ac:dyDescent="0.2">
      <c r="I205" s="147"/>
    </row>
    <row r="206" spans="1:17" ht="25.5" customHeight="1" x14ac:dyDescent="0.2">
      <c r="I206" s="147"/>
    </row>
    <row r="207" spans="1:17" x14ac:dyDescent="0.2">
      <c r="B207" s="81" t="s">
        <v>602</v>
      </c>
      <c r="C207" s="82"/>
      <c r="D207" s="81"/>
      <c r="I207" s="147"/>
    </row>
    <row r="208" spans="1:17" x14ac:dyDescent="0.2">
      <c r="B208" s="81" t="s">
        <v>691</v>
      </c>
      <c r="D208" s="81"/>
      <c r="I208" s="147"/>
    </row>
    <row r="209" spans="9:9" x14ac:dyDescent="0.2">
      <c r="I209" s="147"/>
    </row>
    <row r="210" spans="9:9" x14ac:dyDescent="0.2">
      <c r="I210" s="147"/>
    </row>
    <row r="211" spans="9:9" ht="165" customHeight="1" x14ac:dyDescent="0.2">
      <c r="I211" s="147"/>
    </row>
    <row r="212" spans="9:9" x14ac:dyDescent="0.2">
      <c r="I212" s="147"/>
    </row>
  </sheetData>
  <mergeCells count="26">
    <mergeCell ref="B162:C162"/>
    <mergeCell ref="B163:C163"/>
    <mergeCell ref="B160:C160"/>
    <mergeCell ref="B164:C164"/>
    <mergeCell ref="B147:H147"/>
    <mergeCell ref="B145:H145"/>
    <mergeCell ref="B149:D149"/>
    <mergeCell ref="B150:C150"/>
    <mergeCell ref="B151:C151"/>
    <mergeCell ref="B152:C152"/>
    <mergeCell ref="B146:H146"/>
    <mergeCell ref="A1:H1"/>
    <mergeCell ref="A2:H2"/>
    <mergeCell ref="A3:H3"/>
    <mergeCell ref="B143:H143"/>
    <mergeCell ref="B144:H144"/>
    <mergeCell ref="B182:I182"/>
    <mergeCell ref="B177:B179"/>
    <mergeCell ref="C177:C179"/>
    <mergeCell ref="D177:F177"/>
    <mergeCell ref="G177:I177"/>
    <mergeCell ref="D178:D179"/>
    <mergeCell ref="E178:E179"/>
    <mergeCell ref="F178:F179"/>
    <mergeCell ref="G178:H178"/>
    <mergeCell ref="I178:I179"/>
  </mergeCells>
  <hyperlinks>
    <hyperlink ref="I1" location="Index!B2" display="Index" xr:uid="{F4CC1DD6-4AB1-41BF-A984-F89874E0620C}"/>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0DDF-376C-49D7-8089-03D5128C30D9}">
  <sheetPr>
    <outlinePr summaryBelow="0" summaryRight="0"/>
  </sheetPr>
  <dimension ref="A1:P146"/>
  <sheetViews>
    <sheetView showGridLines="0" workbookViewId="0">
      <selection sqref="A1:H1"/>
    </sheetView>
  </sheetViews>
  <sheetFormatPr defaultRowHeight="12.75" x14ac:dyDescent="0.2"/>
  <cols>
    <col min="1" max="1" width="5.85546875" style="15" bestFit="1" customWidth="1"/>
    <col min="2" max="2" width="19.7109375" style="15" bestFit="1" customWidth="1"/>
    <col min="3" max="3" width="50.42578125" style="15" customWidth="1"/>
    <col min="4" max="4" width="13.28515625" style="15" customWidth="1"/>
    <col min="5" max="5" width="9.42578125" style="15" bestFit="1" customWidth="1"/>
    <col min="6" max="6" width="10.140625" style="15" bestFit="1" customWidth="1"/>
    <col min="7" max="7" width="14" style="15" bestFit="1" customWidth="1"/>
    <col min="8" max="8" width="10.85546875" style="15" customWidth="1"/>
    <col min="9" max="9" width="5.7109375" style="15" bestFit="1" customWidth="1"/>
    <col min="10" max="16384" width="9.140625" style="15"/>
  </cols>
  <sheetData>
    <row r="1" spans="1:9" ht="15" x14ac:dyDescent="0.2">
      <c r="A1" s="14" t="s">
        <v>0</v>
      </c>
      <c r="B1" s="14"/>
      <c r="C1" s="14"/>
      <c r="D1" s="14"/>
      <c r="E1" s="14"/>
      <c r="F1" s="14"/>
      <c r="G1" s="14"/>
      <c r="H1" s="14"/>
      <c r="I1" s="1" t="s">
        <v>580</v>
      </c>
    </row>
    <row r="2" spans="1:9" ht="15" x14ac:dyDescent="0.2">
      <c r="A2" s="14" t="s">
        <v>511</v>
      </c>
      <c r="B2" s="14"/>
      <c r="C2" s="14"/>
      <c r="D2" s="14"/>
      <c r="E2" s="14"/>
      <c r="F2" s="14"/>
      <c r="G2" s="14"/>
      <c r="H2" s="14"/>
    </row>
    <row r="3" spans="1:9" ht="15" x14ac:dyDescent="0.2">
      <c r="A3" s="14" t="s">
        <v>732</v>
      </c>
      <c r="B3" s="14"/>
      <c r="C3" s="14"/>
      <c r="D3" s="14"/>
      <c r="E3" s="14"/>
      <c r="F3" s="14"/>
      <c r="G3" s="14"/>
      <c r="H3" s="14"/>
    </row>
    <row r="4" spans="1:9" s="18" customFormat="1" ht="30" x14ac:dyDescent="0.2">
      <c r="A4" s="16" t="s">
        <v>2</v>
      </c>
      <c r="B4" s="16" t="s">
        <v>3</v>
      </c>
      <c r="C4" s="16" t="s">
        <v>4</v>
      </c>
      <c r="D4" s="16" t="s">
        <v>5</v>
      </c>
      <c r="E4" s="16" t="s">
        <v>6</v>
      </c>
      <c r="F4" s="16" t="s">
        <v>7</v>
      </c>
      <c r="G4" s="16" t="s">
        <v>8</v>
      </c>
      <c r="H4" s="17" t="s">
        <v>725</v>
      </c>
    </row>
    <row r="5" spans="1:9" x14ac:dyDescent="0.2">
      <c r="A5" s="19"/>
      <c r="B5" s="19"/>
      <c r="C5" s="20" t="s">
        <v>9</v>
      </c>
      <c r="D5" s="19"/>
      <c r="E5" s="19"/>
      <c r="F5" s="19"/>
      <c r="G5" s="19"/>
      <c r="H5" s="21" t="s">
        <v>12</v>
      </c>
    </row>
    <row r="6" spans="1:9" x14ac:dyDescent="0.2">
      <c r="A6" s="19"/>
      <c r="B6" s="19"/>
      <c r="C6" s="20" t="s">
        <v>10</v>
      </c>
      <c r="D6" s="19"/>
      <c r="E6" s="19"/>
      <c r="F6" s="19"/>
      <c r="G6" s="19"/>
      <c r="H6" s="21" t="s">
        <v>12</v>
      </c>
    </row>
    <row r="7" spans="1:9" x14ac:dyDescent="0.2">
      <c r="A7" s="22"/>
      <c r="B7" s="22"/>
      <c r="C7" s="23" t="s">
        <v>11</v>
      </c>
      <c r="D7" s="22"/>
      <c r="E7" s="22" t="s">
        <v>12</v>
      </c>
      <c r="F7" s="24" t="s">
        <v>13</v>
      </c>
      <c r="G7" s="25">
        <v>0</v>
      </c>
      <c r="H7" s="21" t="s">
        <v>12</v>
      </c>
    </row>
    <row r="8" spans="1:9" x14ac:dyDescent="0.2">
      <c r="A8" s="22"/>
      <c r="B8" s="22"/>
      <c r="C8" s="26"/>
      <c r="D8" s="22"/>
      <c r="E8" s="22"/>
      <c r="F8" s="27"/>
      <c r="G8" s="27"/>
      <c r="H8" s="21" t="s">
        <v>12</v>
      </c>
    </row>
    <row r="9" spans="1:9" x14ac:dyDescent="0.2">
      <c r="A9" s="22"/>
      <c r="B9" s="22"/>
      <c r="C9" s="23" t="s">
        <v>14</v>
      </c>
      <c r="D9" s="22"/>
      <c r="E9" s="22"/>
      <c r="F9" s="22"/>
      <c r="G9" s="22"/>
      <c r="H9" s="21" t="s">
        <v>12</v>
      </c>
    </row>
    <row r="10" spans="1:9" x14ac:dyDescent="0.2">
      <c r="A10" s="22"/>
      <c r="B10" s="22"/>
      <c r="C10" s="23" t="s">
        <v>11</v>
      </c>
      <c r="D10" s="22"/>
      <c r="E10" s="22" t="s">
        <v>12</v>
      </c>
      <c r="F10" s="24" t="s">
        <v>13</v>
      </c>
      <c r="G10" s="25">
        <v>0</v>
      </c>
      <c r="H10" s="21" t="s">
        <v>12</v>
      </c>
    </row>
    <row r="11" spans="1:9" x14ac:dyDescent="0.2">
      <c r="A11" s="22"/>
      <c r="B11" s="22"/>
      <c r="C11" s="26"/>
      <c r="D11" s="22"/>
      <c r="E11" s="22"/>
      <c r="F11" s="27"/>
      <c r="G11" s="27"/>
      <c r="H11" s="21" t="s">
        <v>12</v>
      </c>
    </row>
    <row r="12" spans="1:9" x14ac:dyDescent="0.2">
      <c r="A12" s="22"/>
      <c r="B12" s="22"/>
      <c r="C12" s="23" t="s">
        <v>15</v>
      </c>
      <c r="D12" s="22"/>
      <c r="E12" s="22"/>
      <c r="F12" s="22"/>
      <c r="G12" s="22"/>
      <c r="H12" s="21" t="s">
        <v>12</v>
      </c>
    </row>
    <row r="13" spans="1:9" x14ac:dyDescent="0.2">
      <c r="A13" s="22"/>
      <c r="B13" s="22"/>
      <c r="C13" s="23" t="s">
        <v>11</v>
      </c>
      <c r="D13" s="22"/>
      <c r="E13" s="22" t="s">
        <v>12</v>
      </c>
      <c r="F13" s="24" t="s">
        <v>13</v>
      </c>
      <c r="G13" s="25">
        <v>0</v>
      </c>
      <c r="H13" s="21" t="s">
        <v>12</v>
      </c>
    </row>
    <row r="14" spans="1:9" x14ac:dyDescent="0.2">
      <c r="A14" s="22"/>
      <c r="B14" s="22"/>
      <c r="C14" s="26"/>
      <c r="D14" s="22"/>
      <c r="E14" s="22"/>
      <c r="F14" s="27"/>
      <c r="G14" s="27"/>
      <c r="H14" s="21" t="s">
        <v>12</v>
      </c>
    </row>
    <row r="15" spans="1:9" x14ac:dyDescent="0.2">
      <c r="A15" s="22"/>
      <c r="B15" s="22"/>
      <c r="C15" s="23" t="s">
        <v>16</v>
      </c>
      <c r="D15" s="22"/>
      <c r="E15" s="22"/>
      <c r="F15" s="22"/>
      <c r="G15" s="22"/>
      <c r="H15" s="21" t="s">
        <v>12</v>
      </c>
    </row>
    <row r="16" spans="1:9" x14ac:dyDescent="0.2">
      <c r="A16" s="22"/>
      <c r="B16" s="22"/>
      <c r="C16" s="23" t="s">
        <v>11</v>
      </c>
      <c r="D16" s="22"/>
      <c r="E16" s="22" t="s">
        <v>12</v>
      </c>
      <c r="F16" s="24" t="s">
        <v>13</v>
      </c>
      <c r="G16" s="25">
        <v>0</v>
      </c>
      <c r="H16" s="21" t="s">
        <v>12</v>
      </c>
    </row>
    <row r="17" spans="1:8" x14ac:dyDescent="0.2">
      <c r="A17" s="22"/>
      <c r="B17" s="22"/>
      <c r="C17" s="26"/>
      <c r="D17" s="22"/>
      <c r="E17" s="22"/>
      <c r="F17" s="27"/>
      <c r="G17" s="27"/>
      <c r="H17" s="21" t="s">
        <v>12</v>
      </c>
    </row>
    <row r="18" spans="1:8" x14ac:dyDescent="0.2">
      <c r="A18" s="22"/>
      <c r="B18" s="22"/>
      <c r="C18" s="23" t="s">
        <v>17</v>
      </c>
      <c r="D18" s="22"/>
      <c r="E18" s="22"/>
      <c r="F18" s="27"/>
      <c r="G18" s="27"/>
      <c r="H18" s="21" t="s">
        <v>12</v>
      </c>
    </row>
    <row r="19" spans="1:8" x14ac:dyDescent="0.2">
      <c r="A19" s="22"/>
      <c r="B19" s="22"/>
      <c r="C19" s="23" t="s">
        <v>11</v>
      </c>
      <c r="D19" s="22"/>
      <c r="E19" s="22" t="s">
        <v>12</v>
      </c>
      <c r="F19" s="24" t="s">
        <v>13</v>
      </c>
      <c r="G19" s="25">
        <v>0</v>
      </c>
      <c r="H19" s="21" t="s">
        <v>12</v>
      </c>
    </row>
    <row r="20" spans="1:8" x14ac:dyDescent="0.2">
      <c r="A20" s="22"/>
      <c r="B20" s="22"/>
      <c r="C20" s="26"/>
      <c r="D20" s="22"/>
      <c r="E20" s="22"/>
      <c r="F20" s="27"/>
      <c r="G20" s="27"/>
      <c r="H20" s="21" t="s">
        <v>12</v>
      </c>
    </row>
    <row r="21" spans="1:8" x14ac:dyDescent="0.2">
      <c r="A21" s="22"/>
      <c r="B21" s="22"/>
      <c r="C21" s="23" t="s">
        <v>18</v>
      </c>
      <c r="D21" s="22"/>
      <c r="E21" s="22"/>
      <c r="F21" s="27"/>
      <c r="G21" s="27"/>
      <c r="H21" s="21" t="s">
        <v>12</v>
      </c>
    </row>
    <row r="22" spans="1:8" x14ac:dyDescent="0.2">
      <c r="A22" s="22"/>
      <c r="B22" s="22"/>
      <c r="C22" s="23" t="s">
        <v>11</v>
      </c>
      <c r="D22" s="22"/>
      <c r="E22" s="22" t="s">
        <v>12</v>
      </c>
      <c r="F22" s="24" t="s">
        <v>13</v>
      </c>
      <c r="G22" s="25">
        <v>0</v>
      </c>
      <c r="H22" s="21" t="s">
        <v>12</v>
      </c>
    </row>
    <row r="23" spans="1:8" x14ac:dyDescent="0.2">
      <c r="A23" s="22"/>
      <c r="B23" s="22"/>
      <c r="C23" s="26"/>
      <c r="D23" s="22"/>
      <c r="E23" s="22"/>
      <c r="F23" s="27"/>
      <c r="G23" s="27"/>
      <c r="H23" s="21" t="s">
        <v>12</v>
      </c>
    </row>
    <row r="24" spans="1:8" x14ac:dyDescent="0.2">
      <c r="A24" s="22"/>
      <c r="B24" s="22"/>
      <c r="C24" s="23" t="s">
        <v>19</v>
      </c>
      <c r="D24" s="22"/>
      <c r="E24" s="22"/>
      <c r="F24" s="28">
        <v>0</v>
      </c>
      <c r="G24" s="25">
        <v>0</v>
      </c>
      <c r="H24" s="21" t="s">
        <v>12</v>
      </c>
    </row>
    <row r="25" spans="1:8" x14ac:dyDescent="0.2">
      <c r="A25" s="22"/>
      <c r="B25" s="22"/>
      <c r="C25" s="26"/>
      <c r="D25" s="22"/>
      <c r="E25" s="22"/>
      <c r="F25" s="27"/>
      <c r="G25" s="27"/>
      <c r="H25" s="21" t="s">
        <v>12</v>
      </c>
    </row>
    <row r="26" spans="1:8" x14ac:dyDescent="0.2">
      <c r="A26" s="22"/>
      <c r="B26" s="22"/>
      <c r="C26" s="23" t="s">
        <v>20</v>
      </c>
      <c r="D26" s="22"/>
      <c r="E26" s="22"/>
      <c r="F26" s="27"/>
      <c r="G26" s="27"/>
      <c r="H26" s="21" t="s">
        <v>12</v>
      </c>
    </row>
    <row r="27" spans="1:8" x14ac:dyDescent="0.2">
      <c r="A27" s="22"/>
      <c r="B27" s="22"/>
      <c r="C27" s="23" t="s">
        <v>10</v>
      </c>
      <c r="D27" s="22"/>
      <c r="E27" s="22"/>
      <c r="F27" s="27"/>
      <c r="G27" s="27"/>
      <c r="H27" s="21" t="s">
        <v>12</v>
      </c>
    </row>
    <row r="28" spans="1:8" ht="25.5" x14ac:dyDescent="0.2">
      <c r="A28" s="29">
        <v>1</v>
      </c>
      <c r="B28" s="30" t="s">
        <v>467</v>
      </c>
      <c r="C28" s="30" t="s">
        <v>468</v>
      </c>
      <c r="D28" s="30" t="s">
        <v>225</v>
      </c>
      <c r="E28" s="31">
        <v>200</v>
      </c>
      <c r="F28" s="32">
        <v>198.24719999999999</v>
      </c>
      <c r="G28" s="33">
        <v>5.7255769999999997E-2</v>
      </c>
      <c r="H28" s="21">
        <v>8.3324999999999996</v>
      </c>
    </row>
    <row r="29" spans="1:8" ht="25.5" x14ac:dyDescent="0.2">
      <c r="A29" s="29">
        <v>2</v>
      </c>
      <c r="B29" s="30" t="s">
        <v>120</v>
      </c>
      <c r="C29" s="30" t="s">
        <v>121</v>
      </c>
      <c r="D29" s="30" t="s">
        <v>26</v>
      </c>
      <c r="E29" s="31">
        <v>200</v>
      </c>
      <c r="F29" s="32">
        <v>196.89019999999999</v>
      </c>
      <c r="G29" s="33">
        <v>5.6863860000000002E-2</v>
      </c>
      <c r="H29" s="21">
        <v>7.835</v>
      </c>
    </row>
    <row r="30" spans="1:8" ht="25.5" x14ac:dyDescent="0.2">
      <c r="A30" s="29">
        <v>3</v>
      </c>
      <c r="B30" s="30" t="s">
        <v>235</v>
      </c>
      <c r="C30" s="30" t="s">
        <v>236</v>
      </c>
      <c r="D30" s="30" t="s">
        <v>26</v>
      </c>
      <c r="E30" s="31">
        <v>200</v>
      </c>
      <c r="F30" s="32">
        <v>195.91720000000001</v>
      </c>
      <c r="G30" s="33">
        <v>5.6582840000000002E-2</v>
      </c>
      <c r="H30" s="21">
        <v>7.835</v>
      </c>
    </row>
    <row r="31" spans="1:8" x14ac:dyDescent="0.2">
      <c r="A31" s="29">
        <v>4</v>
      </c>
      <c r="B31" s="30" t="s">
        <v>60</v>
      </c>
      <c r="C31" s="30" t="s">
        <v>61</v>
      </c>
      <c r="D31" s="30" t="s">
        <v>23</v>
      </c>
      <c r="E31" s="31">
        <v>200</v>
      </c>
      <c r="F31" s="32">
        <v>195.7328</v>
      </c>
      <c r="G31" s="33">
        <v>5.6529589999999998E-2</v>
      </c>
      <c r="H31" s="21">
        <v>7.75</v>
      </c>
    </row>
    <row r="32" spans="1:8" x14ac:dyDescent="0.2">
      <c r="A32" s="29">
        <v>5</v>
      </c>
      <c r="B32" s="30" t="s">
        <v>237</v>
      </c>
      <c r="C32" s="30" t="s">
        <v>238</v>
      </c>
      <c r="D32" s="30" t="s">
        <v>225</v>
      </c>
      <c r="E32" s="31">
        <v>150</v>
      </c>
      <c r="F32" s="32">
        <v>149.91524999999999</v>
      </c>
      <c r="G32" s="33">
        <v>4.3297019999999999E-2</v>
      </c>
      <c r="H32" s="21">
        <v>8.6349999999999998</v>
      </c>
    </row>
    <row r="33" spans="1:8" x14ac:dyDescent="0.2">
      <c r="A33" s="29">
        <v>6</v>
      </c>
      <c r="B33" s="30" t="s">
        <v>226</v>
      </c>
      <c r="C33" s="30" t="s">
        <v>227</v>
      </c>
      <c r="D33" s="30" t="s">
        <v>225</v>
      </c>
      <c r="E33" s="31">
        <v>100</v>
      </c>
      <c r="F33" s="32">
        <v>99.947999999999993</v>
      </c>
      <c r="G33" s="33">
        <v>2.8865979999999999E-2</v>
      </c>
      <c r="H33" s="21">
        <v>8.07</v>
      </c>
    </row>
    <row r="34" spans="1:8" x14ac:dyDescent="0.2">
      <c r="A34" s="29">
        <v>7</v>
      </c>
      <c r="B34" s="30" t="s">
        <v>239</v>
      </c>
      <c r="C34" s="30" t="s">
        <v>240</v>
      </c>
      <c r="D34" s="30" t="s">
        <v>241</v>
      </c>
      <c r="E34" s="31">
        <v>100</v>
      </c>
      <c r="F34" s="32">
        <v>99.906300000000002</v>
      </c>
      <c r="G34" s="33">
        <v>2.8853940000000002E-2</v>
      </c>
      <c r="H34" s="21">
        <v>9.0479000000000003</v>
      </c>
    </row>
    <row r="35" spans="1:8" x14ac:dyDescent="0.2">
      <c r="A35" s="29">
        <v>8</v>
      </c>
      <c r="B35" s="30" t="s">
        <v>228</v>
      </c>
      <c r="C35" s="30" t="s">
        <v>229</v>
      </c>
      <c r="D35" s="30" t="s">
        <v>23</v>
      </c>
      <c r="E35" s="31">
        <v>100</v>
      </c>
      <c r="F35" s="32">
        <v>99.799899999999994</v>
      </c>
      <c r="G35" s="33">
        <v>2.8823209999999998E-2</v>
      </c>
      <c r="H35" s="21">
        <v>8.1746999999999996</v>
      </c>
    </row>
    <row r="36" spans="1:8" x14ac:dyDescent="0.2">
      <c r="A36" s="29">
        <v>9</v>
      </c>
      <c r="B36" s="30" t="s">
        <v>58</v>
      </c>
      <c r="C36" s="30" t="s">
        <v>59</v>
      </c>
      <c r="D36" s="30" t="s">
        <v>26</v>
      </c>
      <c r="E36" s="31">
        <v>100</v>
      </c>
      <c r="F36" s="32">
        <v>98.795599999999993</v>
      </c>
      <c r="G36" s="33">
        <v>2.8533159999999998E-2</v>
      </c>
      <c r="H36" s="21">
        <v>8.08</v>
      </c>
    </row>
    <row r="37" spans="1:8" x14ac:dyDescent="0.2">
      <c r="A37" s="29">
        <v>10</v>
      </c>
      <c r="B37" s="30" t="s">
        <v>512</v>
      </c>
      <c r="C37" s="30" t="s">
        <v>513</v>
      </c>
      <c r="D37" s="30" t="s">
        <v>220</v>
      </c>
      <c r="E37" s="31">
        <v>100</v>
      </c>
      <c r="F37" s="32">
        <v>98.265299999999996</v>
      </c>
      <c r="G37" s="33">
        <v>2.8379999999999999E-2</v>
      </c>
      <c r="H37" s="21">
        <v>8.2513000000000005</v>
      </c>
    </row>
    <row r="38" spans="1:8" x14ac:dyDescent="0.2">
      <c r="A38" s="29">
        <v>11</v>
      </c>
      <c r="B38" s="30" t="s">
        <v>68</v>
      </c>
      <c r="C38" s="30" t="s">
        <v>69</v>
      </c>
      <c r="D38" s="30" t="s">
        <v>23</v>
      </c>
      <c r="E38" s="31">
        <v>100</v>
      </c>
      <c r="F38" s="32">
        <v>98.035600000000002</v>
      </c>
      <c r="G38" s="33">
        <v>2.8313660000000001E-2</v>
      </c>
      <c r="H38" s="21">
        <v>7.7850000000000001</v>
      </c>
    </row>
    <row r="39" spans="1:8" x14ac:dyDescent="0.2">
      <c r="A39" s="22"/>
      <c r="B39" s="22"/>
      <c r="C39" s="23" t="s">
        <v>11</v>
      </c>
      <c r="D39" s="22"/>
      <c r="E39" s="22" t="s">
        <v>12</v>
      </c>
      <c r="F39" s="28">
        <v>1531.45335</v>
      </c>
      <c r="G39" s="25">
        <v>0.44229902999999998</v>
      </c>
      <c r="H39" s="21" t="s">
        <v>12</v>
      </c>
    </row>
    <row r="40" spans="1:8" x14ac:dyDescent="0.2">
      <c r="A40" s="22"/>
      <c r="B40" s="22"/>
      <c r="C40" s="26"/>
      <c r="D40" s="22"/>
      <c r="E40" s="22"/>
      <c r="F40" s="27"/>
      <c r="G40" s="27"/>
      <c r="H40" s="21" t="s">
        <v>12</v>
      </c>
    </row>
    <row r="41" spans="1:8" x14ac:dyDescent="0.2">
      <c r="A41" s="22"/>
      <c r="B41" s="22"/>
      <c r="C41" s="23" t="s">
        <v>70</v>
      </c>
      <c r="D41" s="22"/>
      <c r="E41" s="22"/>
      <c r="F41" s="22"/>
      <c r="G41" s="22"/>
      <c r="H41" s="21" t="s">
        <v>12</v>
      </c>
    </row>
    <row r="42" spans="1:8" x14ac:dyDescent="0.2">
      <c r="A42" s="22"/>
      <c r="B42" s="22"/>
      <c r="C42" s="23" t="s">
        <v>11</v>
      </c>
      <c r="D42" s="22"/>
      <c r="E42" s="22" t="s">
        <v>12</v>
      </c>
      <c r="F42" s="24" t="s">
        <v>13</v>
      </c>
      <c r="G42" s="25">
        <v>0</v>
      </c>
      <c r="H42" s="21" t="s">
        <v>12</v>
      </c>
    </row>
    <row r="43" spans="1:8" x14ac:dyDescent="0.2">
      <c r="A43" s="22"/>
      <c r="B43" s="22"/>
      <c r="C43" s="26"/>
      <c r="D43" s="22"/>
      <c r="E43" s="22"/>
      <c r="F43" s="27"/>
      <c r="G43" s="27"/>
      <c r="H43" s="21" t="s">
        <v>12</v>
      </c>
    </row>
    <row r="44" spans="1:8" x14ac:dyDescent="0.2">
      <c r="A44" s="22"/>
      <c r="B44" s="22"/>
      <c r="C44" s="23" t="s">
        <v>71</v>
      </c>
      <c r="D44" s="22"/>
      <c r="E44" s="22"/>
      <c r="F44" s="22"/>
      <c r="G44" s="22"/>
      <c r="H44" s="21" t="s">
        <v>12</v>
      </c>
    </row>
    <row r="45" spans="1:8" x14ac:dyDescent="0.2">
      <c r="A45" s="29">
        <v>1</v>
      </c>
      <c r="B45" s="30" t="s">
        <v>72</v>
      </c>
      <c r="C45" s="30" t="s">
        <v>73</v>
      </c>
      <c r="D45" s="30" t="s">
        <v>74</v>
      </c>
      <c r="E45" s="31">
        <v>950000</v>
      </c>
      <c r="F45" s="32">
        <v>916.13059999999996</v>
      </c>
      <c r="G45" s="33">
        <v>0.26458767</v>
      </c>
      <c r="H45" s="21">
        <v>7.1272000000000002</v>
      </c>
    </row>
    <row r="46" spans="1:8" x14ac:dyDescent="0.2">
      <c r="A46" s="29">
        <v>2</v>
      </c>
      <c r="B46" s="30" t="s">
        <v>242</v>
      </c>
      <c r="C46" s="30" t="s">
        <v>243</v>
      </c>
      <c r="D46" s="30" t="s">
        <v>74</v>
      </c>
      <c r="E46" s="31">
        <v>500000</v>
      </c>
      <c r="F46" s="32">
        <v>496.548</v>
      </c>
      <c r="G46" s="33">
        <v>0.14340802</v>
      </c>
      <c r="H46" s="21">
        <v>7.4047999999999998</v>
      </c>
    </row>
    <row r="47" spans="1:8" x14ac:dyDescent="0.2">
      <c r="A47" s="22"/>
      <c r="B47" s="22"/>
      <c r="C47" s="23" t="s">
        <v>11</v>
      </c>
      <c r="D47" s="22"/>
      <c r="E47" s="22" t="s">
        <v>12</v>
      </c>
      <c r="F47" s="28">
        <v>1412.6786</v>
      </c>
      <c r="G47" s="25">
        <v>0.40799569000000002</v>
      </c>
      <c r="H47" s="21" t="s">
        <v>12</v>
      </c>
    </row>
    <row r="48" spans="1:8" x14ac:dyDescent="0.2">
      <c r="A48" s="22"/>
      <c r="B48" s="22"/>
      <c r="C48" s="26"/>
      <c r="D48" s="22"/>
      <c r="E48" s="22"/>
      <c r="F48" s="27"/>
      <c r="G48" s="27"/>
      <c r="H48" s="21" t="s">
        <v>12</v>
      </c>
    </row>
    <row r="49" spans="1:8" x14ac:dyDescent="0.2">
      <c r="A49" s="22"/>
      <c r="B49" s="22"/>
      <c r="C49" s="23" t="s">
        <v>77</v>
      </c>
      <c r="D49" s="22"/>
      <c r="E49" s="22"/>
      <c r="F49" s="27"/>
      <c r="G49" s="27"/>
      <c r="H49" s="21" t="s">
        <v>12</v>
      </c>
    </row>
    <row r="50" spans="1:8" x14ac:dyDescent="0.2">
      <c r="A50" s="22"/>
      <c r="B50" s="22"/>
      <c r="C50" s="23" t="s">
        <v>11</v>
      </c>
      <c r="D50" s="22"/>
      <c r="E50" s="22" t="s">
        <v>12</v>
      </c>
      <c r="F50" s="24" t="s">
        <v>13</v>
      </c>
      <c r="G50" s="25">
        <v>0</v>
      </c>
      <c r="H50" s="21" t="s">
        <v>12</v>
      </c>
    </row>
    <row r="51" spans="1:8" x14ac:dyDescent="0.2">
      <c r="A51" s="22"/>
      <c r="B51" s="22"/>
      <c r="C51" s="26"/>
      <c r="D51" s="22"/>
      <c r="E51" s="22"/>
      <c r="F51" s="27"/>
      <c r="G51" s="27"/>
      <c r="H51" s="21" t="s">
        <v>12</v>
      </c>
    </row>
    <row r="52" spans="1:8" x14ac:dyDescent="0.2">
      <c r="A52" s="22"/>
      <c r="B52" s="22"/>
      <c r="C52" s="23" t="s">
        <v>78</v>
      </c>
      <c r="D52" s="22"/>
      <c r="E52" s="22"/>
      <c r="F52" s="28">
        <v>2944.13195</v>
      </c>
      <c r="G52" s="25">
        <v>0.85029471999999995</v>
      </c>
      <c r="H52" s="21" t="s">
        <v>12</v>
      </c>
    </row>
    <row r="53" spans="1:8" x14ac:dyDescent="0.2">
      <c r="A53" s="22"/>
      <c r="B53" s="22"/>
      <c r="C53" s="26"/>
      <c r="D53" s="22"/>
      <c r="E53" s="22"/>
      <c r="F53" s="27"/>
      <c r="G53" s="27"/>
      <c r="H53" s="21" t="s">
        <v>12</v>
      </c>
    </row>
    <row r="54" spans="1:8" x14ac:dyDescent="0.2">
      <c r="A54" s="22"/>
      <c r="B54" s="22"/>
      <c r="C54" s="23" t="s">
        <v>79</v>
      </c>
      <c r="D54" s="22"/>
      <c r="E54" s="22"/>
      <c r="F54" s="27"/>
      <c r="G54" s="27"/>
      <c r="H54" s="21" t="s">
        <v>12</v>
      </c>
    </row>
    <row r="55" spans="1:8" x14ac:dyDescent="0.2">
      <c r="A55" s="22"/>
      <c r="B55" s="22"/>
      <c r="C55" s="23" t="s">
        <v>80</v>
      </c>
      <c r="D55" s="22"/>
      <c r="E55" s="22"/>
      <c r="F55" s="27"/>
      <c r="G55" s="27"/>
      <c r="H55" s="21" t="s">
        <v>12</v>
      </c>
    </row>
    <row r="56" spans="1:8" x14ac:dyDescent="0.2">
      <c r="A56" s="22"/>
      <c r="B56" s="22"/>
      <c r="C56" s="23" t="s">
        <v>11</v>
      </c>
      <c r="D56" s="22"/>
      <c r="E56" s="22" t="s">
        <v>12</v>
      </c>
      <c r="F56" s="24" t="s">
        <v>13</v>
      </c>
      <c r="G56" s="25">
        <v>0</v>
      </c>
      <c r="H56" s="21" t="s">
        <v>12</v>
      </c>
    </row>
    <row r="57" spans="1:8" x14ac:dyDescent="0.2">
      <c r="A57" s="22"/>
      <c r="B57" s="22"/>
      <c r="C57" s="26"/>
      <c r="D57" s="22"/>
      <c r="E57" s="22"/>
      <c r="F57" s="27"/>
      <c r="G57" s="27"/>
      <c r="H57" s="21" t="s">
        <v>12</v>
      </c>
    </row>
    <row r="58" spans="1:8" x14ac:dyDescent="0.2">
      <c r="A58" s="22"/>
      <c r="B58" s="22"/>
      <c r="C58" s="23" t="s">
        <v>89</v>
      </c>
      <c r="D58" s="22"/>
      <c r="E58" s="22"/>
      <c r="F58" s="27"/>
      <c r="G58" s="27"/>
      <c r="H58" s="21" t="s">
        <v>12</v>
      </c>
    </row>
    <row r="59" spans="1:8" x14ac:dyDescent="0.2">
      <c r="A59" s="22"/>
      <c r="B59" s="22"/>
      <c r="C59" s="23" t="s">
        <v>11</v>
      </c>
      <c r="D59" s="22"/>
      <c r="E59" s="22" t="s">
        <v>12</v>
      </c>
      <c r="F59" s="24" t="s">
        <v>13</v>
      </c>
      <c r="G59" s="25">
        <v>0</v>
      </c>
      <c r="H59" s="21" t="s">
        <v>12</v>
      </c>
    </row>
    <row r="60" spans="1:8" x14ac:dyDescent="0.2">
      <c r="A60" s="22"/>
      <c r="B60" s="22"/>
      <c r="C60" s="26"/>
      <c r="D60" s="22"/>
      <c r="E60" s="22"/>
      <c r="F60" s="27"/>
      <c r="G60" s="27"/>
      <c r="H60" s="21" t="s">
        <v>12</v>
      </c>
    </row>
    <row r="61" spans="1:8" x14ac:dyDescent="0.2">
      <c r="A61" s="22"/>
      <c r="B61" s="22"/>
      <c r="C61" s="23" t="s">
        <v>90</v>
      </c>
      <c r="D61" s="22"/>
      <c r="E61" s="22"/>
      <c r="F61" s="27"/>
      <c r="G61" s="27"/>
      <c r="H61" s="21" t="s">
        <v>12</v>
      </c>
    </row>
    <row r="62" spans="1:8" x14ac:dyDescent="0.2">
      <c r="A62" s="22"/>
      <c r="B62" s="22"/>
      <c r="C62" s="23" t="s">
        <v>11</v>
      </c>
      <c r="D62" s="22"/>
      <c r="E62" s="22" t="s">
        <v>12</v>
      </c>
      <c r="F62" s="24" t="s">
        <v>13</v>
      </c>
      <c r="G62" s="25">
        <v>0</v>
      </c>
      <c r="H62" s="21" t="s">
        <v>12</v>
      </c>
    </row>
    <row r="63" spans="1:8" x14ac:dyDescent="0.2">
      <c r="A63" s="22"/>
      <c r="B63" s="22"/>
      <c r="C63" s="26"/>
      <c r="D63" s="22"/>
      <c r="E63" s="22"/>
      <c r="F63" s="27"/>
      <c r="G63" s="27"/>
      <c r="H63" s="21" t="s">
        <v>12</v>
      </c>
    </row>
    <row r="64" spans="1:8" x14ac:dyDescent="0.2">
      <c r="A64" s="22"/>
      <c r="B64" s="22"/>
      <c r="C64" s="23" t="s">
        <v>91</v>
      </c>
      <c r="D64" s="22"/>
      <c r="E64" s="22"/>
      <c r="F64" s="27"/>
      <c r="G64" s="27"/>
      <c r="H64" s="21" t="s">
        <v>12</v>
      </c>
    </row>
    <row r="65" spans="1:16" x14ac:dyDescent="0.2">
      <c r="A65" s="29">
        <v>1</v>
      </c>
      <c r="B65" s="30"/>
      <c r="C65" s="30" t="s">
        <v>92</v>
      </c>
      <c r="D65" s="30"/>
      <c r="E65" s="34"/>
      <c r="F65" s="32">
        <v>453.90749699999998</v>
      </c>
      <c r="G65" s="33">
        <v>0.13109302</v>
      </c>
      <c r="H65" s="21">
        <v>5.32</v>
      </c>
    </row>
    <row r="66" spans="1:16" x14ac:dyDescent="0.2">
      <c r="A66" s="22"/>
      <c r="B66" s="22"/>
      <c r="C66" s="23" t="s">
        <v>11</v>
      </c>
      <c r="D66" s="22"/>
      <c r="E66" s="22" t="s">
        <v>12</v>
      </c>
      <c r="F66" s="28">
        <v>453.90749699999998</v>
      </c>
      <c r="G66" s="25">
        <v>0.13109302</v>
      </c>
      <c r="H66" s="21" t="s">
        <v>12</v>
      </c>
    </row>
    <row r="67" spans="1:16" x14ac:dyDescent="0.2">
      <c r="A67" s="22"/>
      <c r="B67" s="22"/>
      <c r="C67" s="26"/>
      <c r="D67" s="22"/>
      <c r="E67" s="22"/>
      <c r="F67" s="27"/>
      <c r="G67" s="27"/>
      <c r="H67" s="21" t="s">
        <v>12</v>
      </c>
    </row>
    <row r="68" spans="1:16" x14ac:dyDescent="0.2">
      <c r="A68" s="22"/>
      <c r="B68" s="22"/>
      <c r="C68" s="23" t="s">
        <v>93</v>
      </c>
      <c r="D68" s="22"/>
      <c r="E68" s="22"/>
      <c r="F68" s="28">
        <v>453.90749699999998</v>
      </c>
      <c r="G68" s="25">
        <v>0.13109302</v>
      </c>
      <c r="H68" s="21" t="s">
        <v>12</v>
      </c>
    </row>
    <row r="69" spans="1:16" x14ac:dyDescent="0.2">
      <c r="A69" s="22"/>
      <c r="B69" s="22"/>
      <c r="C69" s="27"/>
      <c r="D69" s="22"/>
      <c r="E69" s="22"/>
      <c r="F69" s="22"/>
      <c r="G69" s="22"/>
      <c r="H69" s="21" t="s">
        <v>12</v>
      </c>
    </row>
    <row r="70" spans="1:16" x14ac:dyDescent="0.2">
      <c r="A70" s="22"/>
      <c r="B70" s="22"/>
      <c r="C70" s="23" t="s">
        <v>94</v>
      </c>
      <c r="D70" s="22"/>
      <c r="E70" s="22"/>
      <c r="F70" s="22"/>
      <c r="G70" s="22"/>
      <c r="H70" s="21" t="s">
        <v>12</v>
      </c>
    </row>
    <row r="71" spans="1:16" x14ac:dyDescent="0.2">
      <c r="A71" s="22"/>
      <c r="B71" s="22"/>
      <c r="C71" s="23" t="s">
        <v>95</v>
      </c>
      <c r="D71" s="22"/>
      <c r="E71" s="22"/>
      <c r="F71" s="22"/>
      <c r="G71" s="22"/>
      <c r="H71" s="21" t="s">
        <v>12</v>
      </c>
    </row>
    <row r="72" spans="1:16" x14ac:dyDescent="0.2">
      <c r="A72" s="22"/>
      <c r="B72" s="22"/>
      <c r="C72" s="23" t="s">
        <v>11</v>
      </c>
      <c r="D72" s="22"/>
      <c r="E72" s="22" t="s">
        <v>12</v>
      </c>
      <c r="F72" s="24" t="s">
        <v>13</v>
      </c>
      <c r="G72" s="25">
        <v>0</v>
      </c>
      <c r="H72" s="21" t="s">
        <v>12</v>
      </c>
    </row>
    <row r="73" spans="1:16" x14ac:dyDescent="0.2">
      <c r="A73" s="19"/>
      <c r="B73" s="19"/>
      <c r="C73" s="83"/>
      <c r="D73" s="19"/>
      <c r="E73" s="19"/>
      <c r="F73" s="47"/>
      <c r="G73" s="47"/>
      <c r="H73" s="21" t="s">
        <v>12</v>
      </c>
    </row>
    <row r="74" spans="1:16" x14ac:dyDescent="0.2">
      <c r="A74" s="19"/>
      <c r="B74" s="19"/>
      <c r="C74" s="20" t="s">
        <v>584</v>
      </c>
      <c r="D74" s="19"/>
      <c r="E74" s="19"/>
      <c r="F74" s="47"/>
      <c r="G74" s="47"/>
      <c r="H74" s="21" t="s">
        <v>12</v>
      </c>
      <c r="I74" s="64"/>
      <c r="J74" s="64"/>
      <c r="K74" s="64"/>
      <c r="L74" s="64"/>
      <c r="M74" s="64"/>
      <c r="N74" s="84"/>
      <c r="O74" s="84"/>
      <c r="P74" s="84"/>
    </row>
    <row r="75" spans="1:16" x14ac:dyDescent="0.2">
      <c r="A75" s="85">
        <v>1</v>
      </c>
      <c r="B75" s="53" t="s">
        <v>96</v>
      </c>
      <c r="C75" s="53" t="s">
        <v>97</v>
      </c>
      <c r="D75" s="53"/>
      <c r="E75" s="86">
        <v>112.994</v>
      </c>
      <c r="F75" s="87">
        <v>13.320723564</v>
      </c>
      <c r="G75" s="88">
        <v>3.8471600000000001E-3</v>
      </c>
      <c r="H75" s="21"/>
    </row>
    <row r="76" spans="1:16" x14ac:dyDescent="0.2">
      <c r="A76" s="19"/>
      <c r="B76" s="19"/>
      <c r="C76" s="20" t="s">
        <v>11</v>
      </c>
      <c r="D76" s="19"/>
      <c r="E76" s="19" t="s">
        <v>12</v>
      </c>
      <c r="F76" s="89">
        <f>SUM(F75)</f>
        <v>13.320723564</v>
      </c>
      <c r="G76" s="90">
        <f>SUM(G75)</f>
        <v>3.8471600000000001E-3</v>
      </c>
      <c r="H76" s="21" t="s">
        <v>12</v>
      </c>
    </row>
    <row r="77" spans="1:16" x14ac:dyDescent="0.2">
      <c r="A77" s="22"/>
      <c r="B77" s="22"/>
      <c r="C77" s="26"/>
      <c r="D77" s="22"/>
      <c r="E77" s="22"/>
      <c r="F77" s="27"/>
      <c r="G77" s="27"/>
      <c r="H77" s="21" t="s">
        <v>12</v>
      </c>
    </row>
    <row r="78" spans="1:16" x14ac:dyDescent="0.2">
      <c r="A78" s="22"/>
      <c r="B78" s="22"/>
      <c r="C78" s="23" t="s">
        <v>98</v>
      </c>
      <c r="D78" s="22"/>
      <c r="E78" s="22"/>
      <c r="F78" s="22"/>
      <c r="G78" s="22"/>
      <c r="H78" s="21" t="s">
        <v>12</v>
      </c>
    </row>
    <row r="79" spans="1:16" x14ac:dyDescent="0.2">
      <c r="A79" s="22"/>
      <c r="B79" s="22"/>
      <c r="C79" s="23" t="s">
        <v>99</v>
      </c>
      <c r="D79" s="22"/>
      <c r="E79" s="22"/>
      <c r="F79" s="22"/>
      <c r="G79" s="22"/>
      <c r="H79" s="21" t="s">
        <v>12</v>
      </c>
    </row>
    <row r="80" spans="1:16" x14ac:dyDescent="0.2">
      <c r="A80" s="22"/>
      <c r="B80" s="22"/>
      <c r="C80" s="23" t="s">
        <v>11</v>
      </c>
      <c r="D80" s="22"/>
      <c r="E80" s="22" t="s">
        <v>12</v>
      </c>
      <c r="F80" s="24" t="s">
        <v>13</v>
      </c>
      <c r="G80" s="25">
        <v>0</v>
      </c>
      <c r="H80" s="21" t="s">
        <v>12</v>
      </c>
    </row>
    <row r="81" spans="1:8" x14ac:dyDescent="0.2">
      <c r="A81" s="22"/>
      <c r="B81" s="22"/>
      <c r="C81" s="26"/>
      <c r="D81" s="22"/>
      <c r="E81" s="22"/>
      <c r="F81" s="27"/>
      <c r="G81" s="27"/>
      <c r="H81" s="21" t="s">
        <v>12</v>
      </c>
    </row>
    <row r="82" spans="1:8" x14ac:dyDescent="0.2">
      <c r="A82" s="22"/>
      <c r="B82" s="22"/>
      <c r="C82" s="23" t="s">
        <v>100</v>
      </c>
      <c r="D82" s="22"/>
      <c r="E82" s="22"/>
      <c r="F82" s="27"/>
      <c r="G82" s="27"/>
      <c r="H82" s="21" t="s">
        <v>12</v>
      </c>
    </row>
    <row r="83" spans="1:8" x14ac:dyDescent="0.2">
      <c r="A83" s="22"/>
      <c r="B83" s="22"/>
      <c r="C83" s="23" t="s">
        <v>11</v>
      </c>
      <c r="D83" s="22"/>
      <c r="E83" s="22" t="s">
        <v>12</v>
      </c>
      <c r="F83" s="24" t="s">
        <v>13</v>
      </c>
      <c r="G83" s="25">
        <v>0</v>
      </c>
      <c r="H83" s="21" t="s">
        <v>12</v>
      </c>
    </row>
    <row r="84" spans="1:8" x14ac:dyDescent="0.2">
      <c r="A84" s="22"/>
      <c r="B84" s="30"/>
      <c r="C84" s="30"/>
      <c r="D84" s="23"/>
      <c r="E84" s="22"/>
      <c r="F84" s="30"/>
      <c r="G84" s="34"/>
      <c r="H84" s="21" t="s">
        <v>12</v>
      </c>
    </row>
    <row r="85" spans="1:8" x14ac:dyDescent="0.2">
      <c r="A85" s="34"/>
      <c r="B85" s="30"/>
      <c r="C85" s="30" t="s">
        <v>101</v>
      </c>
      <c r="D85" s="30"/>
      <c r="E85" s="34"/>
      <c r="F85" s="32">
        <v>51.12397352</v>
      </c>
      <c r="G85" s="33">
        <v>1.476511E-2</v>
      </c>
      <c r="H85" s="21" t="s">
        <v>12</v>
      </c>
    </row>
    <row r="86" spans="1:8" x14ac:dyDescent="0.2">
      <c r="A86" s="26"/>
      <c r="B86" s="26"/>
      <c r="C86" s="23" t="s">
        <v>102</v>
      </c>
      <c r="D86" s="27"/>
      <c r="E86" s="27"/>
      <c r="F86" s="28">
        <v>3462.484144084</v>
      </c>
      <c r="G86" s="35">
        <v>1.0000000099999999</v>
      </c>
      <c r="H86" s="21" t="s">
        <v>12</v>
      </c>
    </row>
    <row r="87" spans="1:8" x14ac:dyDescent="0.2">
      <c r="A87" s="36"/>
      <c r="B87" s="36"/>
      <c r="C87" s="36"/>
      <c r="D87" s="37"/>
      <c r="E87" s="37"/>
      <c r="F87" s="37"/>
      <c r="G87" s="37"/>
    </row>
    <row r="88" spans="1:8" x14ac:dyDescent="0.2">
      <c r="A88" s="38"/>
      <c r="B88" s="39" t="s">
        <v>585</v>
      </c>
      <c r="C88" s="39"/>
      <c r="D88" s="39"/>
      <c r="E88" s="39"/>
      <c r="F88" s="39"/>
      <c r="G88" s="39"/>
      <c r="H88" s="39"/>
    </row>
    <row r="89" spans="1:8" x14ac:dyDescent="0.2">
      <c r="A89" s="38"/>
      <c r="B89" s="39" t="s">
        <v>586</v>
      </c>
      <c r="C89" s="39"/>
      <c r="D89" s="39"/>
      <c r="E89" s="39"/>
      <c r="F89" s="39"/>
      <c r="G89" s="39"/>
      <c r="H89" s="39"/>
    </row>
    <row r="90" spans="1:8" x14ac:dyDescent="0.2">
      <c r="A90" s="38"/>
      <c r="B90" s="39" t="s">
        <v>587</v>
      </c>
      <c r="C90" s="39"/>
      <c r="D90" s="39"/>
      <c r="E90" s="39"/>
      <c r="F90" s="39"/>
      <c r="G90" s="39"/>
      <c r="H90" s="39"/>
    </row>
    <row r="91" spans="1:8" x14ac:dyDescent="0.2">
      <c r="A91" s="38"/>
      <c r="B91" s="38"/>
      <c r="C91" s="38"/>
      <c r="D91" s="40"/>
      <c r="E91" s="40"/>
      <c r="F91" s="40"/>
      <c r="G91" s="40"/>
    </row>
    <row r="92" spans="1:8" x14ac:dyDescent="0.2">
      <c r="A92" s="38"/>
      <c r="B92" s="41" t="s">
        <v>103</v>
      </c>
      <c r="C92" s="42"/>
      <c r="D92" s="43"/>
      <c r="E92" s="44"/>
      <c r="F92" s="40"/>
      <c r="G92" s="40"/>
    </row>
    <row r="93" spans="1:8" ht="25.5" customHeight="1" x14ac:dyDescent="0.2">
      <c r="A93" s="38"/>
      <c r="B93" s="45" t="s">
        <v>104</v>
      </c>
      <c r="C93" s="46"/>
      <c r="D93" s="20" t="s">
        <v>607</v>
      </c>
      <c r="E93" s="44"/>
      <c r="F93" s="40"/>
      <c r="G93" s="40"/>
    </row>
    <row r="94" spans="1:8" x14ac:dyDescent="0.2">
      <c r="A94" s="38"/>
      <c r="B94" s="45" t="s">
        <v>106</v>
      </c>
      <c r="C94" s="46"/>
      <c r="D94" s="20" t="s">
        <v>105</v>
      </c>
      <c r="E94" s="44"/>
      <c r="F94" s="40"/>
      <c r="G94" s="40"/>
    </row>
    <row r="95" spans="1:8" x14ac:dyDescent="0.2">
      <c r="A95" s="38"/>
      <c r="B95" s="45" t="s">
        <v>107</v>
      </c>
      <c r="C95" s="46"/>
      <c r="D95" s="47" t="s">
        <v>12</v>
      </c>
      <c r="E95" s="44"/>
      <c r="F95" s="40"/>
      <c r="G95" s="40"/>
    </row>
    <row r="96" spans="1:8" x14ac:dyDescent="0.2">
      <c r="A96" s="48"/>
      <c r="B96" s="49" t="s">
        <v>12</v>
      </c>
      <c r="C96" s="49" t="s">
        <v>588</v>
      </c>
      <c r="D96" s="49" t="s">
        <v>108</v>
      </c>
      <c r="E96" s="48"/>
      <c r="F96" s="48"/>
      <c r="G96" s="48"/>
    </row>
    <row r="97" spans="1:14" x14ac:dyDescent="0.2">
      <c r="A97" s="48"/>
      <c r="B97" s="50" t="s">
        <v>109</v>
      </c>
      <c r="C97" s="51">
        <v>46142</v>
      </c>
      <c r="D97" s="51">
        <v>46173</v>
      </c>
      <c r="E97" s="48"/>
      <c r="F97" s="48"/>
      <c r="G97" s="48"/>
    </row>
    <row r="98" spans="1:14" x14ac:dyDescent="0.2">
      <c r="A98" s="52"/>
      <c r="B98" s="53" t="s">
        <v>110</v>
      </c>
      <c r="C98" s="54">
        <v>79.094700000000003</v>
      </c>
      <c r="D98" s="54">
        <v>79.325000000000003</v>
      </c>
      <c r="E98" s="52"/>
      <c r="F98" s="55"/>
      <c r="G98" s="56"/>
    </row>
    <row r="99" spans="1:14" x14ac:dyDescent="0.2">
      <c r="A99" s="52"/>
      <c r="B99" s="53" t="s">
        <v>589</v>
      </c>
      <c r="C99" s="54">
        <v>26.8004</v>
      </c>
      <c r="D99" s="54">
        <v>26.878399999999999</v>
      </c>
      <c r="E99" s="52"/>
      <c r="F99" s="55"/>
      <c r="G99" s="56"/>
    </row>
    <row r="100" spans="1:14" x14ac:dyDescent="0.2">
      <c r="A100" s="52"/>
      <c r="B100" s="53" t="s">
        <v>111</v>
      </c>
      <c r="C100" s="54">
        <v>70.343900000000005</v>
      </c>
      <c r="D100" s="54">
        <v>70.507000000000005</v>
      </c>
      <c r="E100" s="52"/>
      <c r="F100" s="55"/>
      <c r="G100" s="56"/>
    </row>
    <row r="101" spans="1:14" x14ac:dyDescent="0.2">
      <c r="A101" s="52"/>
      <c r="B101" s="53" t="s">
        <v>590</v>
      </c>
      <c r="C101" s="54">
        <v>13.082100000000001</v>
      </c>
      <c r="D101" s="54">
        <v>13.112399999999999</v>
      </c>
      <c r="E101" s="52"/>
      <c r="F101" s="55"/>
      <c r="G101" s="56"/>
    </row>
    <row r="102" spans="1:14" x14ac:dyDescent="0.2">
      <c r="A102" s="52"/>
      <c r="B102" s="52"/>
      <c r="C102" s="52"/>
      <c r="D102" s="52"/>
      <c r="E102" s="52"/>
      <c r="F102" s="52"/>
      <c r="G102" s="52"/>
    </row>
    <row r="103" spans="1:14" x14ac:dyDescent="0.2">
      <c r="A103" s="52"/>
      <c r="B103" s="109" t="s">
        <v>112</v>
      </c>
      <c r="C103" s="110"/>
      <c r="D103" s="23" t="s">
        <v>105</v>
      </c>
      <c r="E103" s="52"/>
      <c r="F103" s="52"/>
      <c r="G103" s="52"/>
    </row>
    <row r="104" spans="1:14" x14ac:dyDescent="0.2">
      <c r="A104" s="48"/>
      <c r="B104" s="111"/>
      <c r="C104" s="111"/>
      <c r="D104" s="112"/>
      <c r="E104" s="48"/>
      <c r="F104" s="113"/>
      <c r="G104" s="114"/>
    </row>
    <row r="105" spans="1:14" x14ac:dyDescent="0.2">
      <c r="A105" s="48"/>
      <c r="B105" s="45" t="s">
        <v>113</v>
      </c>
      <c r="C105" s="46"/>
      <c r="D105" s="20" t="s">
        <v>105</v>
      </c>
      <c r="E105" s="63"/>
      <c r="F105" s="48"/>
      <c r="G105" s="48"/>
    </row>
    <row r="106" spans="1:14" x14ac:dyDescent="0.2">
      <c r="A106" s="48"/>
      <c r="B106" s="45" t="s">
        <v>114</v>
      </c>
      <c r="C106" s="46"/>
      <c r="D106" s="20" t="s">
        <v>105</v>
      </c>
      <c r="E106" s="63"/>
      <c r="F106" s="48"/>
      <c r="G106" s="48"/>
    </row>
    <row r="107" spans="1:14" x14ac:dyDescent="0.2">
      <c r="A107" s="48"/>
      <c r="B107" s="45" t="s">
        <v>592</v>
      </c>
      <c r="C107" s="46"/>
      <c r="D107" s="20" t="s">
        <v>105</v>
      </c>
      <c r="E107" s="63"/>
      <c r="F107" s="48"/>
      <c r="G107" s="48"/>
    </row>
    <row r="108" spans="1:14" x14ac:dyDescent="0.2">
      <c r="A108" s="58"/>
      <c r="B108" s="58"/>
      <c r="C108" s="58"/>
      <c r="D108" s="58"/>
      <c r="E108" s="58"/>
      <c r="F108" s="58"/>
      <c r="G108" s="58"/>
    </row>
    <row r="109" spans="1:14" s="68" customFormat="1" ht="15" x14ac:dyDescent="0.25">
      <c r="B109" s="115" t="s">
        <v>727</v>
      </c>
      <c r="C109" s="116"/>
      <c r="D109" s="116"/>
      <c r="E109" s="116"/>
      <c r="F109" s="116"/>
      <c r="G109" s="117"/>
      <c r="I109" s="15"/>
      <c r="J109" s="118"/>
      <c r="K109" s="118"/>
      <c r="L109" s="118"/>
      <c r="M109" s="118"/>
      <c r="N109" s="15"/>
    </row>
    <row r="110" spans="1:14" s="68" customFormat="1" ht="45" customHeight="1" x14ac:dyDescent="0.25">
      <c r="B110" s="119" t="s">
        <v>609</v>
      </c>
      <c r="C110" s="119" t="s">
        <v>610</v>
      </c>
      <c r="D110" s="120" t="s">
        <v>611</v>
      </c>
      <c r="E110" s="121"/>
      <c r="F110" s="122" t="s">
        <v>612</v>
      </c>
      <c r="G110" s="122"/>
      <c r="H110" s="123"/>
      <c r="I110" s="15"/>
      <c r="J110" s="118"/>
      <c r="K110" s="118"/>
      <c r="L110" s="118"/>
      <c r="M110" s="118"/>
      <c r="N110" s="15"/>
    </row>
    <row r="111" spans="1:14" s="68" customFormat="1" ht="15" x14ac:dyDescent="0.25">
      <c r="B111" s="124" t="s">
        <v>692</v>
      </c>
      <c r="C111" s="125" t="s">
        <v>693</v>
      </c>
      <c r="D111" s="12">
        <v>0</v>
      </c>
      <c r="E111" s="13"/>
      <c r="F111" s="12">
        <v>0</v>
      </c>
      <c r="G111" s="13"/>
      <c r="H111" s="126"/>
      <c r="I111" s="15"/>
      <c r="J111" s="118"/>
      <c r="K111" s="118"/>
      <c r="L111" s="118"/>
      <c r="M111" s="118"/>
      <c r="N111" s="15"/>
    </row>
    <row r="112" spans="1:14" s="68" customFormat="1" ht="15" x14ac:dyDescent="0.25">
      <c r="B112" s="127" t="s">
        <v>694</v>
      </c>
      <c r="C112" s="128"/>
      <c r="D112" s="128"/>
      <c r="E112" s="128"/>
      <c r="F112" s="128"/>
      <c r="G112" s="129"/>
      <c r="H112" s="126"/>
      <c r="I112" s="15"/>
      <c r="J112" s="130"/>
      <c r="K112" s="130"/>
      <c r="L112" s="130"/>
      <c r="M112" s="118"/>
      <c r="N112" s="15"/>
    </row>
    <row r="113" spans="2:16" s="68" customFormat="1" ht="15" x14ac:dyDescent="0.25">
      <c r="B113" s="122" t="s">
        <v>609</v>
      </c>
      <c r="C113" s="122" t="s">
        <v>610</v>
      </c>
      <c r="D113" s="127" t="s">
        <v>656</v>
      </c>
      <c r="E113" s="128"/>
      <c r="F113" s="129"/>
      <c r="G113" s="124"/>
      <c r="H113" s="126"/>
      <c r="I113" s="15"/>
      <c r="J113" s="130"/>
      <c r="K113" s="130"/>
      <c r="L113" s="130"/>
      <c r="M113" s="118"/>
      <c r="N113" s="15"/>
    </row>
    <row r="114" spans="2:16" s="68" customFormat="1" ht="76.5" x14ac:dyDescent="0.25">
      <c r="B114" s="122"/>
      <c r="C114" s="122"/>
      <c r="D114" s="131" t="s">
        <v>660</v>
      </c>
      <c r="E114" s="131" t="s">
        <v>695</v>
      </c>
      <c r="F114" s="131" t="s">
        <v>696</v>
      </c>
      <c r="G114" s="131" t="s">
        <v>730</v>
      </c>
      <c r="H114" s="132"/>
      <c r="I114" s="15"/>
      <c r="J114" s="130"/>
      <c r="K114" s="130"/>
      <c r="L114" s="130"/>
      <c r="M114" s="118"/>
      <c r="N114" s="15"/>
    </row>
    <row r="115" spans="2:16" s="68" customFormat="1" ht="15" x14ac:dyDescent="0.2">
      <c r="B115" s="133" t="s">
        <v>692</v>
      </c>
      <c r="C115" s="125" t="s">
        <v>693</v>
      </c>
      <c r="D115" s="134">
        <v>200</v>
      </c>
      <c r="E115" s="134">
        <v>6.8852450999999997</v>
      </c>
      <c r="F115" s="134">
        <v>206.88524509999999</v>
      </c>
      <c r="G115" s="135">
        <f>F115/F86</f>
        <v>5.9750524909546257E-2</v>
      </c>
      <c r="H115" s="136"/>
      <c r="I115" s="15"/>
      <c r="J115" s="15"/>
      <c r="K115" s="15"/>
      <c r="L115" s="15"/>
      <c r="M115" s="15"/>
      <c r="N115" s="15"/>
    </row>
    <row r="116" spans="2:16" s="68" customFormat="1" ht="33" customHeight="1" x14ac:dyDescent="0.2">
      <c r="B116" s="137" t="s">
        <v>697</v>
      </c>
      <c r="C116" s="138"/>
      <c r="D116" s="138"/>
      <c r="E116" s="138"/>
      <c r="F116" s="138"/>
      <c r="G116" s="139"/>
      <c r="H116" s="140"/>
      <c r="I116" s="15"/>
      <c r="J116" s="15"/>
      <c r="K116" s="15"/>
      <c r="L116" s="15"/>
      <c r="M116" s="15"/>
      <c r="N116" s="15"/>
    </row>
    <row r="117" spans="2:16" s="68" customFormat="1" x14ac:dyDescent="0.2">
      <c r="H117" s="140"/>
      <c r="I117" s="15"/>
      <c r="J117" s="15"/>
      <c r="K117" s="15"/>
      <c r="L117" s="15"/>
      <c r="M117" s="15"/>
      <c r="N117" s="15"/>
    </row>
    <row r="118" spans="2:16" s="68" customFormat="1" x14ac:dyDescent="0.2">
      <c r="B118" s="65" t="s">
        <v>593</v>
      </c>
      <c r="C118" s="66"/>
      <c r="D118" s="67"/>
      <c r="I118" s="15"/>
      <c r="J118" s="15"/>
      <c r="K118" s="15"/>
      <c r="L118" s="15"/>
      <c r="M118" s="15"/>
      <c r="N118" s="15"/>
    </row>
    <row r="119" spans="2:16" s="68" customFormat="1" ht="38.25" x14ac:dyDescent="0.2">
      <c r="B119" s="70" t="s">
        <v>594</v>
      </c>
      <c r="C119" s="70"/>
      <c r="D119" s="71" t="s">
        <v>511</v>
      </c>
      <c r="I119" s="15"/>
      <c r="J119" s="15"/>
      <c r="K119" s="15"/>
      <c r="L119" s="15"/>
      <c r="M119" s="15"/>
      <c r="N119" s="15"/>
    </row>
    <row r="120" spans="2:16" s="68" customFormat="1" x14ac:dyDescent="0.2">
      <c r="B120" s="59" t="s">
        <v>595</v>
      </c>
      <c r="C120" s="59"/>
      <c r="D120" s="72"/>
      <c r="I120" s="15"/>
      <c r="J120" s="15"/>
      <c r="K120" s="15"/>
      <c r="L120" s="15"/>
      <c r="M120" s="15"/>
      <c r="N120" s="15"/>
    </row>
    <row r="121" spans="2:16" s="68" customFormat="1" x14ac:dyDescent="0.2">
      <c r="B121" s="59"/>
      <c r="C121" s="59"/>
      <c r="D121" s="73"/>
      <c r="I121" s="15"/>
      <c r="J121" s="15"/>
      <c r="K121" s="15"/>
      <c r="L121" s="15"/>
      <c r="M121" s="15"/>
      <c r="N121" s="15"/>
    </row>
    <row r="122" spans="2:16" s="68" customFormat="1" x14ac:dyDescent="0.2">
      <c r="B122" s="59" t="s">
        <v>596</v>
      </c>
      <c r="C122" s="59"/>
      <c r="D122" s="74">
        <v>7.3915325192221353</v>
      </c>
      <c r="I122" s="15"/>
      <c r="J122" s="15"/>
      <c r="K122" s="15"/>
      <c r="L122" s="15"/>
      <c r="M122" s="15"/>
      <c r="N122" s="15"/>
    </row>
    <row r="123" spans="2:16" s="68" customFormat="1" x14ac:dyDescent="0.2">
      <c r="B123" s="59"/>
      <c r="C123" s="59"/>
      <c r="D123" s="73"/>
      <c r="I123" s="15"/>
      <c r="J123" s="15"/>
      <c r="K123" s="15"/>
      <c r="L123" s="15"/>
      <c r="M123" s="15"/>
      <c r="N123" s="15"/>
    </row>
    <row r="124" spans="2:16" s="68" customFormat="1" x14ac:dyDescent="0.2">
      <c r="B124" s="59" t="s">
        <v>597</v>
      </c>
      <c r="C124" s="59"/>
      <c r="D124" s="74">
        <v>3.0183295684718345</v>
      </c>
      <c r="I124" s="15"/>
      <c r="J124" s="15"/>
      <c r="K124" s="15"/>
      <c r="L124" s="15"/>
      <c r="M124" s="15"/>
      <c r="N124" s="15"/>
    </row>
    <row r="125" spans="2:16" s="68" customFormat="1" x14ac:dyDescent="0.2">
      <c r="B125" s="59" t="s">
        <v>598</v>
      </c>
      <c r="C125" s="59"/>
      <c r="D125" s="74">
        <v>3.7241545492460086</v>
      </c>
      <c r="I125" s="15"/>
      <c r="J125" s="15"/>
      <c r="K125" s="15"/>
      <c r="L125" s="15"/>
      <c r="M125" s="15"/>
      <c r="N125" s="15"/>
    </row>
    <row r="126" spans="2:16" s="68" customFormat="1" x14ac:dyDescent="0.2">
      <c r="B126" s="59"/>
      <c r="C126" s="59"/>
      <c r="D126" s="73"/>
      <c r="I126" s="15"/>
      <c r="J126" s="15"/>
      <c r="K126" s="15"/>
      <c r="L126" s="15"/>
      <c r="M126" s="15"/>
      <c r="N126" s="15"/>
    </row>
    <row r="127" spans="2:16" s="68" customFormat="1" x14ac:dyDescent="0.2">
      <c r="B127" s="59" t="s">
        <v>599</v>
      </c>
      <c r="C127" s="59"/>
      <c r="D127" s="76" t="s">
        <v>726</v>
      </c>
      <c r="I127" s="15"/>
      <c r="J127" s="64"/>
      <c r="K127" s="64"/>
      <c r="L127" s="64"/>
      <c r="M127" s="64"/>
      <c r="N127" s="69"/>
    </row>
    <row r="128" spans="2:16" s="68" customFormat="1" x14ac:dyDescent="0.2">
      <c r="B128" s="77" t="s">
        <v>600</v>
      </c>
      <c r="C128" s="78"/>
      <c r="D128" s="79"/>
      <c r="I128" s="15"/>
      <c r="J128" s="15"/>
      <c r="K128" s="15"/>
      <c r="L128" s="15"/>
      <c r="M128" s="15"/>
      <c r="N128" s="15"/>
      <c r="O128" s="15"/>
      <c r="P128" s="15"/>
    </row>
    <row r="130" spans="2:4" x14ac:dyDescent="0.2">
      <c r="B130" s="81" t="s">
        <v>601</v>
      </c>
    </row>
    <row r="131" spans="2:4" ht="153.75" customHeight="1" x14ac:dyDescent="0.2"/>
    <row r="134" spans="2:4" x14ac:dyDescent="0.2">
      <c r="B134" s="81" t="s">
        <v>602</v>
      </c>
      <c r="C134" s="82"/>
      <c r="D134" s="81"/>
    </row>
    <row r="135" spans="2:4" x14ac:dyDescent="0.2">
      <c r="B135" s="81" t="s">
        <v>698</v>
      </c>
      <c r="D135" s="81"/>
    </row>
    <row r="136" spans="2:4" ht="165" customHeight="1" x14ac:dyDescent="0.2"/>
    <row r="143" spans="2:4" ht="12.75" customHeight="1" x14ac:dyDescent="0.2"/>
    <row r="144" spans="2:4" ht="12.75" customHeight="1" x14ac:dyDescent="0.2"/>
    <row r="145" s="15" customFormat="1" ht="12.75" customHeight="1" x14ac:dyDescent="0.2"/>
    <row r="146" s="15" customFormat="1" ht="12.75" customHeight="1" x14ac:dyDescent="0.2"/>
  </sheetData>
  <mergeCells count="35">
    <mergeCell ref="B90:H90"/>
    <mergeCell ref="B92:D92"/>
    <mergeCell ref="B93:C93"/>
    <mergeCell ref="B94:C94"/>
    <mergeCell ref="B105:C105"/>
    <mergeCell ref="B103:C103"/>
    <mergeCell ref="B95:C95"/>
    <mergeCell ref="A1:H1"/>
    <mergeCell ref="A2:H2"/>
    <mergeCell ref="A3:H3"/>
    <mergeCell ref="B88:H88"/>
    <mergeCell ref="B89:H89"/>
    <mergeCell ref="B107:C107"/>
    <mergeCell ref="B106:C106"/>
    <mergeCell ref="B116:G116"/>
    <mergeCell ref="B118:D118"/>
    <mergeCell ref="B119:C119"/>
    <mergeCell ref="B112:G112"/>
    <mergeCell ref="B113:B114"/>
    <mergeCell ref="C113:C114"/>
    <mergeCell ref="D113:F113"/>
    <mergeCell ref="B109:G109"/>
    <mergeCell ref="D110:E110"/>
    <mergeCell ref="F110:G110"/>
    <mergeCell ref="D111:E111"/>
    <mergeCell ref="F111:G111"/>
    <mergeCell ref="B120:C120"/>
    <mergeCell ref="B121:C121"/>
    <mergeCell ref="B127:C127"/>
    <mergeCell ref="B128:D128"/>
    <mergeCell ref="B122:C122"/>
    <mergeCell ref="B123:C123"/>
    <mergeCell ref="B124:C124"/>
    <mergeCell ref="B125:C125"/>
    <mergeCell ref="B126:C126"/>
  </mergeCells>
  <hyperlinks>
    <hyperlink ref="I1" location="Index!B2" display="Index" xr:uid="{58D6C33A-1C8E-4830-8F6E-93B19EDA7406}"/>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SFRLTP</vt:lpstr>
      <vt:lpstr>SFRSTP</vt:lpstr>
      <vt:lpstr>SMMF</vt:lpstr>
      <vt:lpstr>SPLDF</vt:lpstr>
      <vt:lpstr>SPMON</vt:lpstr>
      <vt:lpstr>SPSDF</vt:lpstr>
      <vt:lpstr>SPUSDF</vt:lpstr>
      <vt:lpstr>SUNBDS</vt:lpstr>
      <vt:lpstr>SUNMIA</vt:lpstr>
      <vt:lpstr>SUNONF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 Subramani P - Sundaram Mutual</dc:creator>
  <cp:lastModifiedBy>Bala Subramani P - Sundaram Mutual</cp:lastModifiedBy>
  <dcterms:created xsi:type="dcterms:W3CDTF">2026-06-01T10:26:08Z</dcterms:created>
  <dcterms:modified xsi:type="dcterms:W3CDTF">2026-06-09T16:09:52Z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a6dec7-ad36-4603-99ea-a4fb4d4185bf_Enabled">
    <vt:lpwstr>true</vt:lpwstr>
  </property>
  <property fmtid="{D5CDD505-2E9C-101B-9397-08002B2CF9AE}" pid="3" name="MSIP_Label_3fa6dec7-ad36-4603-99ea-a4fb4d4185bf_SetDate">
    <vt:lpwstr>2026-06-01T10:26:08Z</vt:lpwstr>
  </property>
  <property fmtid="{D5CDD505-2E9C-101B-9397-08002B2CF9AE}" pid="4" name="MSIP_Label_3fa6dec7-ad36-4603-99ea-a4fb4d4185bf_Method">
    <vt:lpwstr>Privileged</vt:lpwstr>
  </property>
  <property fmtid="{D5CDD505-2E9C-101B-9397-08002B2CF9AE}" pid="5" name="MSIP_Label_3fa6dec7-ad36-4603-99ea-a4fb4d4185bf_Name">
    <vt:lpwstr>Internal Use Only</vt:lpwstr>
  </property>
  <property fmtid="{D5CDD505-2E9C-101B-9397-08002B2CF9AE}" pid="6" name="MSIP_Label_3fa6dec7-ad36-4603-99ea-a4fb4d4185bf_SiteId">
    <vt:lpwstr>b8d87d45-aff7-4067-8708-1c35bbaab723</vt:lpwstr>
  </property>
  <property fmtid="{D5CDD505-2E9C-101B-9397-08002B2CF9AE}" pid="7" name="MSIP_Label_3fa6dec7-ad36-4603-99ea-a4fb4d4185bf_ActionId">
    <vt:lpwstr>350b6fc1-5e4e-4d33-b6a1-51c662d4eb0c</vt:lpwstr>
  </property>
  <property fmtid="{D5CDD505-2E9C-101B-9397-08002B2CF9AE}" pid="8" name="MSIP_Label_3fa6dec7-ad36-4603-99ea-a4fb4d4185bf_ContentBits">
    <vt:lpwstr>1</vt:lpwstr>
  </property>
  <property fmtid="{D5CDD505-2E9C-101B-9397-08002B2CF9AE}" pid="9" name="MSIP_Label_3fa6dec7-ad36-4603-99ea-a4fb4d4185bf_Tag">
    <vt:lpwstr>10, 0, 1, 1</vt:lpwstr>
  </property>
</Properties>
</file>