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EBT_BACKOFFICE\Debt_Factsheets\2026 - Monthly Portfolio\8. 31-Aug-2026\Working\"/>
    </mc:Choice>
  </mc:AlternateContent>
  <xr:revisionPtr revIDLastSave="0" documentId="13_ncr:1_{D5B7EAEF-DB9D-41B9-98B4-349224D236D3}" xr6:coauthVersionLast="47" xr6:coauthVersionMax="47" xr10:uidLastSave="{00000000-0000-0000-0000-000000000000}"/>
  <bookViews>
    <workbookView xWindow="-120" yWindow="-120" windowWidth="24240" windowHeight="13020" tabRatio="789" xr2:uid="{6A05064A-1BBF-41DF-9BC0-BFA3527C3097}"/>
  </bookViews>
  <sheets>
    <sheet name="Index" sheetId="12" r:id="rId1"/>
    <sheet name="SFRLTP" sheetId="1" r:id="rId2"/>
    <sheet name="SFRSTP" sheetId="2" r:id="rId3"/>
    <sheet name="SMMF" sheetId="3" r:id="rId4"/>
    <sheet name="SPLDF" sheetId="4" r:id="rId5"/>
    <sheet name="SPMON" sheetId="5" r:id="rId6"/>
    <sheet name="SPSDF" sheetId="6" r:id="rId7"/>
    <sheet name="SPUSDF" sheetId="7" r:id="rId8"/>
    <sheet name="SUNBDS" sheetId="8" r:id="rId9"/>
    <sheet name="SUNMIA" sheetId="9" r:id="rId10"/>
    <sheet name="SUNONF"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9" i="9" l="1"/>
  <c r="G87" i="9"/>
  <c r="F87" i="9"/>
  <c r="G116" i="8"/>
  <c r="G77" i="8"/>
  <c r="F77" i="8"/>
  <c r="H172" i="7"/>
  <c r="H171" i="7"/>
  <c r="H170" i="7"/>
  <c r="H169" i="7"/>
  <c r="H168" i="7"/>
  <c r="H167" i="7"/>
  <c r="I178" i="7"/>
  <c r="F178" i="7"/>
  <c r="F137" i="7"/>
  <c r="F136" i="7"/>
  <c r="F135" i="7"/>
  <c r="F134" i="7"/>
  <c r="F139" i="7" s="1"/>
  <c r="G139" i="7" s="1"/>
  <c r="G124" i="7"/>
  <c r="F124" i="7"/>
  <c r="I148" i="6"/>
  <c r="J148" i="6" s="1"/>
  <c r="I147" i="6"/>
  <c r="J147" i="6" s="1"/>
  <c r="I146" i="6"/>
  <c r="J146" i="6" s="1"/>
  <c r="G146" i="6"/>
  <c r="I145" i="6"/>
  <c r="J145" i="6" s="1"/>
  <c r="G88" i="6"/>
  <c r="F88" i="6"/>
  <c r="I186" i="5"/>
  <c r="F186" i="5"/>
  <c r="G148" i="5"/>
  <c r="F148" i="5"/>
  <c r="I159" i="4"/>
  <c r="F159" i="4"/>
  <c r="I154" i="4"/>
  <c r="J154" i="4" s="1"/>
  <c r="I153" i="4"/>
  <c r="J153" i="4" s="1"/>
  <c r="I152" i="4"/>
  <c r="J152" i="4" s="1"/>
  <c r="G97" i="4"/>
  <c r="F97" i="4"/>
  <c r="G105" i="3"/>
  <c r="F105" i="3"/>
  <c r="G90" i="2"/>
  <c r="F90" i="2"/>
  <c r="G97" i="1"/>
  <c r="F97" i="1"/>
</calcChain>
</file>

<file path=xl/sharedStrings.xml><?xml version="1.0" encoding="utf-8"?>
<sst xmlns="http://schemas.openxmlformats.org/spreadsheetml/2006/main" count="3290" uniqueCount="741">
  <si>
    <t>SUNDARAM MUTUAL FUND</t>
  </si>
  <si>
    <t>Sundaram Corporate Bond Fund</t>
  </si>
  <si>
    <t>SL No</t>
  </si>
  <si>
    <t>ISIN Code</t>
  </si>
  <si>
    <t>Name of the instrument</t>
  </si>
  <si>
    <t>Rating / 
Industry</t>
  </si>
  <si>
    <t>Quantity</t>
  </si>
  <si>
    <t>Mkt Value
Rs. in Lacs</t>
  </si>
  <si>
    <t>% of Net Asset</t>
  </si>
  <si>
    <t>A) Equity &amp; Equity Related</t>
  </si>
  <si>
    <t>(a) Listed / awaiting listing on Stock Exchange</t>
  </si>
  <si>
    <t>Sub Total</t>
  </si>
  <si>
    <t/>
  </si>
  <si>
    <t xml:space="preserve">0 </t>
  </si>
  <si>
    <t>(b) Overseas Security</t>
  </si>
  <si>
    <t>(c) Privately Placed / Unlisted</t>
  </si>
  <si>
    <t>(d) Preference / Right Shares</t>
  </si>
  <si>
    <t>(e) Warrants</t>
  </si>
  <si>
    <t>f) Derivative</t>
  </si>
  <si>
    <t>Total for Equity &amp; Equity Related</t>
  </si>
  <si>
    <t>B) Debt Instruments</t>
  </si>
  <si>
    <t>INE053F08411</t>
  </si>
  <si>
    <t>Indian Railway Finance Corporation Ltd - 7.37% - 31/07/2029**</t>
  </si>
  <si>
    <t>ICRA AAA</t>
  </si>
  <si>
    <t>INE115A07QJ2</t>
  </si>
  <si>
    <t>LIC Housing Finance Ltd - 7.7% - 16/05/2028**</t>
  </si>
  <si>
    <t>CRISIL AAA</t>
  </si>
  <si>
    <t>INE261F08EP4</t>
  </si>
  <si>
    <t>National Bank for Agriculture &amp; Rural Development - 6.66% - 12/10/2028**</t>
  </si>
  <si>
    <t>INE556F08KL3</t>
  </si>
  <si>
    <t>Small Industries Development Bank of India - 7.83% - 24/11/2028**</t>
  </si>
  <si>
    <t>INE020B08EK4</t>
  </si>
  <si>
    <t>REC LTD - 7.46% - 30/06/2028**</t>
  </si>
  <si>
    <t>INE261F08EO7</t>
  </si>
  <si>
    <t>National Bank for Agriculture &amp; Rural Development - 7.48% - 15/09/2028</t>
  </si>
  <si>
    <t>INE041007167</t>
  </si>
  <si>
    <t>Embassy Office Parks REIT - 7.21% - 17/03/2028**</t>
  </si>
  <si>
    <t>INE916DA7TD8</t>
  </si>
  <si>
    <t>Kotak Mahindra Prime Ltd - 7.299% - 22/09/2028</t>
  </si>
  <si>
    <t>INE020B08GF9</t>
  </si>
  <si>
    <t>REC LTD - 7.17% - 01/07/2031</t>
  </si>
  <si>
    <t>INE377Y07664</t>
  </si>
  <si>
    <t>BAJAJ HOUSING FINANCE LTD - 7.64% - 01/07/2030</t>
  </si>
  <si>
    <t>INE296A07SV1</t>
  </si>
  <si>
    <t>Bajaj Finance Ltd - 7.82% - 31/01/2034**</t>
  </si>
  <si>
    <t>INE756I07FB6</t>
  </si>
  <si>
    <t>HDB Financial Services Ltd - 7.9611% - 05/01/2028**</t>
  </si>
  <si>
    <t>INE514E08GE8</t>
  </si>
  <si>
    <t>Export Import Bank of India - 7.35% - 27/07/2028**</t>
  </si>
  <si>
    <t>INE062A08488</t>
  </si>
  <si>
    <t>INE403D08298</t>
  </si>
  <si>
    <t>Bharti Telecom Ltd - 7.4% - 01/02/2029**</t>
  </si>
  <si>
    <t>INE756I07FG5</t>
  </si>
  <si>
    <t>HDB Financial Services Ltd - 7.4091% - 05/06/2028**</t>
  </si>
  <si>
    <t>INE134E08NS1</t>
  </si>
  <si>
    <t>Power Finance Corporation Ltd - 6.61% - 15/07/2028**</t>
  </si>
  <si>
    <t>INE242A08544</t>
  </si>
  <si>
    <t>Indian Oil Corporation Ltd - 7.44% - 25/11/2027**</t>
  </si>
  <si>
    <t>INE414G07JL7</t>
  </si>
  <si>
    <t>Muthoot Finance Ltd - 8.65% - 31/01/2028**</t>
  </si>
  <si>
    <t>ICRA AA+</t>
  </si>
  <si>
    <t>INE556F08KR0</t>
  </si>
  <si>
    <t>Small Industries Development Bank of India - 7.47% - 05/09/2029**</t>
  </si>
  <si>
    <t>INE556F08LB2</t>
  </si>
  <si>
    <t>Small Industries Development Bank of India - 7.04% - 09/02/2029**</t>
  </si>
  <si>
    <t>INE296A07TN6</t>
  </si>
  <si>
    <t>Bajaj Finance Ltd - 7.07% - 21/09/2028</t>
  </si>
  <si>
    <t>INE556F08KP4</t>
  </si>
  <si>
    <t>Small Industries Development Bank of India - 7.68% - 10/08/2027</t>
  </si>
  <si>
    <t>INE053F08387</t>
  </si>
  <si>
    <t>Indian Railway Finance Corporation Ltd - 7.46% - 18/06/2029**</t>
  </si>
  <si>
    <t>INE0KUG08142</t>
  </si>
  <si>
    <t>National Bank for Financing Infrastructure and Development - 7.37% - 16/07/2029**</t>
  </si>
  <si>
    <t>INE115A07RH4</t>
  </si>
  <si>
    <t>LIC Housing Finance Ltd - 6.9% - 17/09/2027**</t>
  </si>
  <si>
    <t>INE020B08FW6</t>
  </si>
  <si>
    <t>REC LTD - 6.52% - 31/01/2028</t>
  </si>
  <si>
    <t>(b) Privately Placed / Unlisted</t>
  </si>
  <si>
    <t>(c) Govt Security</t>
  </si>
  <si>
    <t>IN0020260025</t>
  </si>
  <si>
    <t>6.94% Central Government Securities 11/05/2036</t>
  </si>
  <si>
    <t>Sovereign</t>
  </si>
  <si>
    <t>IN0020250141</t>
  </si>
  <si>
    <t>6.36% Central Government Securities 16/02/2031</t>
  </si>
  <si>
    <t>IN1520200248</t>
  </si>
  <si>
    <t>6.45% Gujarat State Development Loan - 06/01/2030</t>
  </si>
  <si>
    <t>(d) Securitized Debt Instruments</t>
  </si>
  <si>
    <t>Total for Debt Instruments</t>
  </si>
  <si>
    <t>C) Money Market Instruments</t>
  </si>
  <si>
    <t>(a) Certificate of Deposits</t>
  </si>
  <si>
    <t>INE028A16LH3</t>
  </si>
  <si>
    <t>Bank of Baroda - 05/02/2027**</t>
  </si>
  <si>
    <t>IND A1+</t>
  </si>
  <si>
    <t>INE028A16LF7</t>
  </si>
  <si>
    <t>Bank of Baroda - 04/02/2027</t>
  </si>
  <si>
    <t>INE237AD6166</t>
  </si>
  <si>
    <t>Kotak Mahindra Bank Ltd - 05/03/2027**</t>
  </si>
  <si>
    <t>CRISIL A1+</t>
  </si>
  <si>
    <t>INE160A16UQ6</t>
  </si>
  <si>
    <t>Punjab National Bank - 09/03/2027**</t>
  </si>
  <si>
    <t>(b) Commercial Papers</t>
  </si>
  <si>
    <t>(c) Treasury Bills</t>
  </si>
  <si>
    <t>(d) ReverseRepo / TREPS</t>
  </si>
  <si>
    <t>TREPS</t>
  </si>
  <si>
    <t>Total for Money Market Instruments</t>
  </si>
  <si>
    <t>D) Mutual Fund Units</t>
  </si>
  <si>
    <t>(a) Investment in Mutual Fund Units</t>
  </si>
  <si>
    <t>INF0RQ622028</t>
  </si>
  <si>
    <t>Corporate Debt Market Development Fund - Class A2</t>
  </si>
  <si>
    <t>E) Others</t>
  </si>
  <si>
    <t>(a) Deposits with Commercial Banks</t>
  </si>
  <si>
    <t>(b) Share Application Money pending Allotment</t>
  </si>
  <si>
    <t>Cash and Other Net Current Assets^</t>
  </si>
  <si>
    <t>Grand Total</t>
  </si>
  <si>
    <t>Notes</t>
  </si>
  <si>
    <t>a) Total securities classified as below investment grade or default provided for and its percentage to NAV</t>
  </si>
  <si>
    <t>Nil</t>
  </si>
  <si>
    <t>b) Total value and percentage of illiquid equity shares</t>
  </si>
  <si>
    <t>c) NAV  per  unit (Rupees per unit)</t>
  </si>
  <si>
    <t>At the end</t>
  </si>
  <si>
    <t>Option</t>
  </si>
  <si>
    <t>Direct Plan - Growth</t>
  </si>
  <si>
    <t>Regular Plan - Growth</t>
  </si>
  <si>
    <t>d) Dividend declared during the period (Rupees per unit)</t>
  </si>
  <si>
    <t>e) Total outstanding exposure in derivative instruments at the end of the period</t>
  </si>
  <si>
    <t>f) Total investments in foreign securities /ADR'S/GDR'S at the end of the period</t>
  </si>
  <si>
    <t>Sundaram Banking and PSU Debt Fund</t>
  </si>
  <si>
    <t>INE040A08955</t>
  </si>
  <si>
    <t>HDFC Bank Ltd - 7.7% - 16/05/2028**</t>
  </si>
  <si>
    <t>INE557F08FY4</t>
  </si>
  <si>
    <t>National Housing Bank - 7.59% - 14/07/2027**</t>
  </si>
  <si>
    <t>INE261F08EM1</t>
  </si>
  <si>
    <t>National Bank for Agriculture &amp; Rural Development - 7.53% - 24/03/2028</t>
  </si>
  <si>
    <t>INE556F08KW0</t>
  </si>
  <si>
    <t>Small Industries Development Bank of India - 7.42% - 12/03/2029**</t>
  </si>
  <si>
    <t>INE134E08NW3</t>
  </si>
  <si>
    <t>Power Finance Corporation Ltd - 6.73% - 15/10/2027**</t>
  </si>
  <si>
    <t>INE296A07TM8</t>
  </si>
  <si>
    <t>Bajaj Finance Ltd - 7.11% - 10/07/2028**</t>
  </si>
  <si>
    <t>INE020B08GI3</t>
  </si>
  <si>
    <t>REC LTD - 7.28% - 31/08/2029</t>
  </si>
  <si>
    <t>INE031A08AC8</t>
  </si>
  <si>
    <t>Housing &amp; Urban Development Corporation Ltd - 7.23% - 18/07/2029**</t>
  </si>
  <si>
    <t>INE261F08EU4</t>
  </si>
  <si>
    <t>National Bank for Agriculture &amp; Rural Development - 7.44% - 17/07/2029**</t>
  </si>
  <si>
    <t>INE403D08272</t>
  </si>
  <si>
    <t>Bharti Telecom Ltd - 7.35% - 15/10/2027**</t>
  </si>
  <si>
    <t>INE020B08FL9</t>
  </si>
  <si>
    <t>REC LTD - 7.34% - 30/04/2030**</t>
  </si>
  <si>
    <t>INE556F08LC0</t>
  </si>
  <si>
    <t>Small Industries Development Bank of India - 7.22% - 10/04/2029**</t>
  </si>
  <si>
    <t>IN0020250091</t>
  </si>
  <si>
    <t>6.48% Central Government Securities 06/10/2035</t>
  </si>
  <si>
    <t>Sundaram Money Market Fund</t>
  </si>
  <si>
    <t>INE238AD6CO4</t>
  </si>
  <si>
    <t>Axis Bank Ltd - 12/02/2027**</t>
  </si>
  <si>
    <t>INE565A16BS2</t>
  </si>
  <si>
    <t>Indian Overseas Bank - 24/02/2027**</t>
  </si>
  <si>
    <t>CARE A1+</t>
  </si>
  <si>
    <t>INE171A16NJ3</t>
  </si>
  <si>
    <t>The Federal Bank Ltd - 29/01/2027**</t>
  </si>
  <si>
    <t>INE160A16UE2</t>
  </si>
  <si>
    <t>Punjab National Bank - 05/02/2027</t>
  </si>
  <si>
    <t>INE095A167D9</t>
  </si>
  <si>
    <t>IndusInd Bank Ltd - 14/12/2026**</t>
  </si>
  <si>
    <t>INE562A16RL0</t>
  </si>
  <si>
    <t>Indian Bank - 24/05/2027**</t>
  </si>
  <si>
    <t>INE476A16G44</t>
  </si>
  <si>
    <t>Canara Bank - 02/02/2027**</t>
  </si>
  <si>
    <t>INE040A16IM4</t>
  </si>
  <si>
    <t>HDFC Bank Ltd - 05/02/2027**</t>
  </si>
  <si>
    <t>INE092T16ZD8</t>
  </si>
  <si>
    <t>IDFC First Bank Ltd - 04/02/2027**</t>
  </si>
  <si>
    <t>INE556F16CA6</t>
  </si>
  <si>
    <t>Small Industries Development Bank of India - 09/02/2027**</t>
  </si>
  <si>
    <t>INE556F16CB4</t>
  </si>
  <si>
    <t>Small Industries Development Bank of India - 18/02/2027</t>
  </si>
  <si>
    <t>INE040A16IT9</t>
  </si>
  <si>
    <t>HDFC Bank Ltd - 09/03/2027**</t>
  </si>
  <si>
    <t>INE238AD6CH8</t>
  </si>
  <si>
    <t>Axis Bank Ltd - 18/03/2027**</t>
  </si>
  <si>
    <t>INE261F16AP5</t>
  </si>
  <si>
    <t>National Bank for Agriculture &amp; Rural Development - 17/03/2027</t>
  </si>
  <si>
    <t>INE562A16QG2</t>
  </si>
  <si>
    <t>Indian Bank - 22/01/2027**</t>
  </si>
  <si>
    <t>INE028A16LI1</t>
  </si>
  <si>
    <t>Bank of Baroda - 12/02/2027**</t>
  </si>
  <si>
    <t>INE261F16AN0</t>
  </si>
  <si>
    <t>National Bank for Agriculture &amp; Rural Development - 05/03/2027**</t>
  </si>
  <si>
    <t>INE090AD6337</t>
  </si>
  <si>
    <t>ICICI Bank Ltd - 25/03/2027**</t>
  </si>
  <si>
    <t>ICRA A1+</t>
  </si>
  <si>
    <t>INE562A16RK2</t>
  </si>
  <si>
    <t>Indian Bank - 15/06/2027**</t>
  </si>
  <si>
    <t>INE692A16MQ5</t>
  </si>
  <si>
    <t>Union Bank of India - 15/06/2027**</t>
  </si>
  <si>
    <t>INE028A16LS0</t>
  </si>
  <si>
    <t>Bank of Baroda - 08/03/2027**</t>
  </si>
  <si>
    <t>INE160A16UD4</t>
  </si>
  <si>
    <t>Punjab National Bank - 04/02/2027**</t>
  </si>
  <si>
    <t>INE476A16J90</t>
  </si>
  <si>
    <t>Canara Bank - 08/12/2026</t>
  </si>
  <si>
    <t>INE115A14FS2</t>
  </si>
  <si>
    <t>LIC Housing Finance Ltd - 11/02/2027**</t>
  </si>
  <si>
    <t>INE041014080</t>
  </si>
  <si>
    <t>Embassy Office Parks REIT - 12/03/2027**</t>
  </si>
  <si>
    <t>INE0DZE14362</t>
  </si>
  <si>
    <t>Kisetsu Saison Finance - 26/02/2027**</t>
  </si>
  <si>
    <t>INE824H14TZ0</t>
  </si>
  <si>
    <t>Julius Baer Capital (India) Private Ltd - 26/02/2027**</t>
  </si>
  <si>
    <t>INE879F14MP4</t>
  </si>
  <si>
    <t>Infina Finance Pvt Ltd - 01/03/2027**</t>
  </si>
  <si>
    <t>INE414G14VQ7</t>
  </si>
  <si>
    <t>Muthoot Finance Ltd - 12/03/2027**</t>
  </si>
  <si>
    <t>INE530B14II5</t>
  </si>
  <si>
    <t>IIFL Finance Ltd - 02/11/2026**</t>
  </si>
  <si>
    <t>INE466L14FR8</t>
  </si>
  <si>
    <t>360 ONE WAM Ltd (Prev IIFL Wealth Management Ltd) - 21/01/2027**</t>
  </si>
  <si>
    <t>INE338I14LS1</t>
  </si>
  <si>
    <t>Motilal Oswal Financial Services Ltd - 03/02/2027**</t>
  </si>
  <si>
    <t>INE121A14YK8</t>
  </si>
  <si>
    <t>Cholamandalam Investment and Finance Company Ltd - 11/02/2027**</t>
  </si>
  <si>
    <t>INE556F14MP8</t>
  </si>
  <si>
    <t>Small Industries Development Bank of India - 09/06/2027**</t>
  </si>
  <si>
    <t>INE414G14VE3</t>
  </si>
  <si>
    <t>Muthoot Finance Ltd - 20/01/2027**</t>
  </si>
  <si>
    <t>IN002026X164</t>
  </si>
  <si>
    <t>91 Days - T Bill - 22/10/2026</t>
  </si>
  <si>
    <t>IN002026X131</t>
  </si>
  <si>
    <t>91 Days - T Bill - 01/10/2026</t>
  </si>
  <si>
    <t>IN002025Z369</t>
  </si>
  <si>
    <t>364 Days - T Bill - 03/12/2026</t>
  </si>
  <si>
    <t>IN002026X180</t>
  </si>
  <si>
    <t>91 Days - T Bill - 05/11/2026</t>
  </si>
  <si>
    <t>Sundaram Ultra Short to Short Term Fund</t>
  </si>
  <si>
    <t>INE936D07174</t>
  </si>
  <si>
    <t>Jamnagar Utilities and Power Pvt Ltd - 6.4% - 29/09/2026</t>
  </si>
  <si>
    <t>INE403D08231</t>
  </si>
  <si>
    <t>Bharti Telecom Ltd - 8.65% - 05/11/2027**</t>
  </si>
  <si>
    <t>INE572E07183</t>
  </si>
  <si>
    <t>PNB Housing Finance Ltd - 8.15% - 29/07/2027**</t>
  </si>
  <si>
    <t>IND AAA</t>
  </si>
  <si>
    <t>INE414G07II5</t>
  </si>
  <si>
    <t>Muthoot Finance Ltd - 8.4% - 28/08/2028**</t>
  </si>
  <si>
    <t>INE477A07415</t>
  </si>
  <si>
    <t>Can Fin Homes Ltd - 8.09% - 04/01/2027**</t>
  </si>
  <si>
    <t>INE020B08FF1</t>
  </si>
  <si>
    <t>REC LTD - 7.56% - 31/08/2027**</t>
  </si>
  <si>
    <t>INE261F08EJ7</t>
  </si>
  <si>
    <t>National Bank for Agriculture &amp; Rural Development - 7.64% - 06/12/2029**</t>
  </si>
  <si>
    <t>INE261F08ES8</t>
  </si>
  <si>
    <t>National Bank for Agriculture &amp; Rural Development - 7.01% - 16/03/2029**</t>
  </si>
  <si>
    <t>INE523H07CB9</t>
  </si>
  <si>
    <t>JM Financial Products Ltd - 8.92% - 16/11/2026**</t>
  </si>
  <si>
    <t>CRISIL AA</t>
  </si>
  <si>
    <t>INE248U07FW5</t>
  </si>
  <si>
    <t>360 One Prime Ltd - 8.95% - 04/06/2027**</t>
  </si>
  <si>
    <t>ICRA AA</t>
  </si>
  <si>
    <t>INE514E16CP6</t>
  </si>
  <si>
    <t>Export Import Bank of India - 01/03/2027**</t>
  </si>
  <si>
    <t>INE476A16H92</t>
  </si>
  <si>
    <t>Canara Bank - 12/03/2027**</t>
  </si>
  <si>
    <t>INE160A16UC6</t>
  </si>
  <si>
    <t>Punjab National Bank - 28/01/2027**</t>
  </si>
  <si>
    <t>INE562A16QI8</t>
  </si>
  <si>
    <t>Indian Bank - 05/02/2027</t>
  </si>
  <si>
    <t>INE692A16LS3</t>
  </si>
  <si>
    <t>Union Bank of India - 16/03/2027**</t>
  </si>
  <si>
    <t>Sundaram Liquid Fund</t>
  </si>
  <si>
    <t>INE556F08KI9</t>
  </si>
  <si>
    <t>Small Industries Development Bank of India - 7.44% - 04/09/2026**</t>
  </si>
  <si>
    <t>INE090AD6378</t>
  </si>
  <si>
    <t>ICICI Bank Ltd - 15/09/2026**</t>
  </si>
  <si>
    <t>INE483A16KU5</t>
  </si>
  <si>
    <t>Central Bank of India - 09/09/2026**</t>
  </si>
  <si>
    <t>INE483A16KV3</t>
  </si>
  <si>
    <t>Central Bank of India - 10/09/2026**</t>
  </si>
  <si>
    <t>INE008A169B5</t>
  </si>
  <si>
    <t>IDBI Bank Ltd - 28/09/2026**</t>
  </si>
  <si>
    <t>INE476A16K48</t>
  </si>
  <si>
    <t>Canara Bank - 05/10/2026**</t>
  </si>
  <si>
    <t>INE692A16NE9</t>
  </si>
  <si>
    <t>Union Bank of India - 30/10/2026**</t>
  </si>
  <si>
    <t>INE040A16JX9</t>
  </si>
  <si>
    <t>HDFC Bank Ltd - 02/11/2026**</t>
  </si>
  <si>
    <t>INE040A16KA5</t>
  </si>
  <si>
    <t>HDFC Bank Ltd - 11/11/2026**</t>
  </si>
  <si>
    <t>INE476A16K97</t>
  </si>
  <si>
    <t>Canara Bank - 23/11/2026</t>
  </si>
  <si>
    <t>INE483A16LB3</t>
  </si>
  <si>
    <t>Central Bank of India - 23/11/2026**</t>
  </si>
  <si>
    <t>INE691A16MI4</t>
  </si>
  <si>
    <t>UCO Bank - 02/09/2026**</t>
  </si>
  <si>
    <t>INE160A16VG5</t>
  </si>
  <si>
    <t>Punjab National Bank - 04/09/2026**</t>
  </si>
  <si>
    <t>INE171A16NR6</t>
  </si>
  <si>
    <t>The Federal Bank Ltd - 03/09/2026**</t>
  </si>
  <si>
    <t>INE084A16FZ0</t>
  </si>
  <si>
    <t>Bank of India - 04/09/2026**</t>
  </si>
  <si>
    <t>INE238AD6CQ9</t>
  </si>
  <si>
    <t>Axis Bank Ltd - 16/09/2026**</t>
  </si>
  <si>
    <t>INE160A16VR2</t>
  </si>
  <si>
    <t>Punjab National Bank - 01/10/2026**</t>
  </si>
  <si>
    <t>INE692A16MV5</t>
  </si>
  <si>
    <t>Union Bank of India - 19/10/2026**</t>
  </si>
  <si>
    <t>INE476A16K06</t>
  </si>
  <si>
    <t>Canara Bank - 30/11/2026</t>
  </si>
  <si>
    <t>INE514E14TS9</t>
  </si>
  <si>
    <t>Export Import Bank of India - 04/11/2026**</t>
  </si>
  <si>
    <t>INE261F14PT0</t>
  </si>
  <si>
    <t>National Bank for Agriculture &amp; Rural Development - 11/09/2026**</t>
  </si>
  <si>
    <t>INE556F14MK9</t>
  </si>
  <si>
    <t>Small Industries Development Bank of India - 11/09/2026**</t>
  </si>
  <si>
    <t>INE020B14722</t>
  </si>
  <si>
    <t>REC LTD - 23/11/2026**</t>
  </si>
  <si>
    <t>INE033L14PG8</t>
  </si>
  <si>
    <t>Tata Capital Housing Finance Ltd - 23/11/2026</t>
  </si>
  <si>
    <t>INE245A14LC9</t>
  </si>
  <si>
    <t>TATA Power Company Ltd - 10/09/2026**</t>
  </si>
  <si>
    <t>INE929O14FD9</t>
  </si>
  <si>
    <t>Reliance Retail Ventures Ltd - 16/09/2026**</t>
  </si>
  <si>
    <t>INE572E14KS6</t>
  </si>
  <si>
    <t>PNB Housing Finance Ltd - 18/11/2026**</t>
  </si>
  <si>
    <t>INE514E14TL4</t>
  </si>
  <si>
    <t>Export Import Bank of India - 03/09/2026</t>
  </si>
  <si>
    <t>INE115A14FW4</t>
  </si>
  <si>
    <t>LIC Housing Finance Ltd - 09/09/2026**</t>
  </si>
  <si>
    <t>INE870H14XL5</t>
  </si>
  <si>
    <t>Network18 Media &amp; Investments Ltd - 09/09/2026**</t>
  </si>
  <si>
    <t>INE261F14PS2</t>
  </si>
  <si>
    <t>National Bank for Agriculture &amp; Rural Development - 10/09/2026**</t>
  </si>
  <si>
    <t>INE929O14FC1</t>
  </si>
  <si>
    <t>Reliance Retail Ventures Ltd - 11/09/2026**</t>
  </si>
  <si>
    <t>INE01WN14BZ2</t>
  </si>
  <si>
    <t>Motilal Oswal Finvest Ltd - 11/09/2026**</t>
  </si>
  <si>
    <t>INE047A14BA4</t>
  </si>
  <si>
    <t>Grasim Industries Ltd - 17/09/2026**</t>
  </si>
  <si>
    <t>INE929O14FE7</t>
  </si>
  <si>
    <t>Reliance Retail Ventures Ltd - 18/09/2026**</t>
  </si>
  <si>
    <t>INE338I14NA5</t>
  </si>
  <si>
    <t>Motilal Oswal Financial Services Ltd - 17/09/2026**</t>
  </si>
  <si>
    <t>INE029A14BV8</t>
  </si>
  <si>
    <t>Bharat Petroleum Corporation Ltd - 24/09/2026**</t>
  </si>
  <si>
    <t>INE824H14UT1</t>
  </si>
  <si>
    <t>Julius Baer Capital (India) Private Ltd - 21/10/2026**</t>
  </si>
  <si>
    <t>INE831R14GL1</t>
  </si>
  <si>
    <t>Aditya Birla Housing Finance Ltd - 06/11/2026**</t>
  </si>
  <si>
    <t>INE028E14XM5</t>
  </si>
  <si>
    <t>Kotak Securities Ltd - 04/11/2026**</t>
  </si>
  <si>
    <t>INE0DZE14438</t>
  </si>
  <si>
    <t>Kisetsu Saison Finance - 06/11/2026**</t>
  </si>
  <si>
    <t>INE02JD14906</t>
  </si>
  <si>
    <t>Godrej Housing Finance Limited - 17/11/2026**</t>
  </si>
  <si>
    <t>INE472A14PI7</t>
  </si>
  <si>
    <t>Blue Star Ltd - 17/11/2026**</t>
  </si>
  <si>
    <t>INE484J14F71</t>
  </si>
  <si>
    <t>Godrej Properties Ltd - 20/11/2026**</t>
  </si>
  <si>
    <t>INE556F14MI3</t>
  </si>
  <si>
    <t>Small Industries Development Bank of India - 03/09/2026</t>
  </si>
  <si>
    <t>INE763G14J98</t>
  </si>
  <si>
    <t>ICICI Securities Ltd - 03/09/2026</t>
  </si>
  <si>
    <t>INE572E14KJ5</t>
  </si>
  <si>
    <t>PNB Housing Finance Ltd - 08/09/2026**</t>
  </si>
  <si>
    <t>INE233A148V4</t>
  </si>
  <si>
    <t>Godrej Industries Ltd - 09/09/2026**</t>
  </si>
  <si>
    <t>INE700G14UQ1</t>
  </si>
  <si>
    <t>HDFC Securities Ltd - 21/09/2026**</t>
  </si>
  <si>
    <t>INE233A149F5</t>
  </si>
  <si>
    <t>Godrej Industries Ltd - 23/09/2026**</t>
  </si>
  <si>
    <t>INE233A149T6</t>
  </si>
  <si>
    <t>Godrej Industries Ltd - 12/11/2026**</t>
  </si>
  <si>
    <t>INE01C314GV8</t>
  </si>
  <si>
    <t>Bajaj Financial Securities Ltd - 16/11/2026**</t>
  </si>
  <si>
    <t>INE338I14NF4</t>
  </si>
  <si>
    <t>Motilal Oswal Financial Services Ltd - 17/11/2026**</t>
  </si>
  <si>
    <t>INE012I14SU3</t>
  </si>
  <si>
    <t>JM Financial Services Ltd - 11/09/2026**</t>
  </si>
  <si>
    <t>INE790I14IC3</t>
  </si>
  <si>
    <t>HSBC InvestDirect Financial Services India Limited - 29/10/2026**</t>
  </si>
  <si>
    <t>INE865C14QF2</t>
  </si>
  <si>
    <t>Aditya Birla Money Ltd - 01/09/2026**</t>
  </si>
  <si>
    <t>INE498L14FW1</t>
  </si>
  <si>
    <t>L &amp; T Finance Ltd - 01/09/2026</t>
  </si>
  <si>
    <t>INE929O14FA5</t>
  </si>
  <si>
    <t>Reliance Retail Ventures Ltd - 02/09/2026**</t>
  </si>
  <si>
    <t>INE261F14PP8</t>
  </si>
  <si>
    <t>National Bank for Agriculture &amp; Rural Development - 07/09/2026**</t>
  </si>
  <si>
    <t>INE007N14FM7</t>
  </si>
  <si>
    <t>Fedbank Financial Services Ltd - 07/09/2026**</t>
  </si>
  <si>
    <t>INE725H14DL3</t>
  </si>
  <si>
    <t>Tata Projects Ltd - 08/09/2026**</t>
  </si>
  <si>
    <t>INE09OL14JK1</t>
  </si>
  <si>
    <t>Birla Group Holdings Pvt Ltd - 08/09/2026**</t>
  </si>
  <si>
    <t>INE870H14XK7</t>
  </si>
  <si>
    <t>Network18 Media &amp; Investments Ltd - 10/09/2026**</t>
  </si>
  <si>
    <t>INE212K14EJ8</t>
  </si>
  <si>
    <t>SBI Cap securities Ltd - 11/09/2026**</t>
  </si>
  <si>
    <t>INE865C14QN6</t>
  </si>
  <si>
    <t>Aditya Birla Money Ltd - 11/09/2026**</t>
  </si>
  <si>
    <t>INE338I14MY7</t>
  </si>
  <si>
    <t>Motilal Oswal Financial Services Ltd - 15/09/2026**</t>
  </si>
  <si>
    <t>INE115A14FX2</t>
  </si>
  <si>
    <t>LIC Housing Finance Ltd - 17/09/2026**</t>
  </si>
  <si>
    <t>INE514E14TP5</t>
  </si>
  <si>
    <t>Export Import Bank of India - 22/09/2026**</t>
  </si>
  <si>
    <t>INE071G14IB4</t>
  </si>
  <si>
    <t>ICICI Home Finance Company Ltd - 22/09/2026**</t>
  </si>
  <si>
    <t>INE242A14YX5</t>
  </si>
  <si>
    <t>Indian Oil Corporation Ltd - 25/09/2026**</t>
  </si>
  <si>
    <t>INE01C314FJ5</t>
  </si>
  <si>
    <t>Bajaj Financial Securities Ltd - 15/10/2026**</t>
  </si>
  <si>
    <t>INE020B14714</t>
  </si>
  <si>
    <t>REC LTD - 22/10/2026**</t>
  </si>
  <si>
    <t>INE261F14PZ7</t>
  </si>
  <si>
    <t>National Bank for Agriculture &amp; Rural Development - 09/11/2026**</t>
  </si>
  <si>
    <t>INE02FN14952</t>
  </si>
  <si>
    <t>IGH Holdings Private Limited - 05/11/2026**</t>
  </si>
  <si>
    <t>INE865C14QY3</t>
  </si>
  <si>
    <t>Aditya Birla Money Ltd - 17/11/2026**</t>
  </si>
  <si>
    <t>INE09OL14JG9</t>
  </si>
  <si>
    <t>Birla Group Holdings Pvt Ltd - 18/11/2026**</t>
  </si>
  <si>
    <t>INE028E14XV6</t>
  </si>
  <si>
    <t>Kotak Securities Ltd - 20/11/2026**</t>
  </si>
  <si>
    <t>INE09OL14JQ8</t>
  </si>
  <si>
    <t>Birla Group Holdings Pvt Ltd - 20/11/2026**</t>
  </si>
  <si>
    <t>INE763G14M93</t>
  </si>
  <si>
    <t>ICICI Securities Ltd - 23/11/2026**</t>
  </si>
  <si>
    <t>INE296A14H50</t>
  </si>
  <si>
    <t>Bajaj Finance Ltd - 02/09/2026</t>
  </si>
  <si>
    <t>IN002026X156</t>
  </si>
  <si>
    <t>91 Days - T Bill - 15/10/2026</t>
  </si>
  <si>
    <t>IN002026X172</t>
  </si>
  <si>
    <t>91 Days - T Bill - 29/10/2026</t>
  </si>
  <si>
    <t>Sundaram Short Term Fund</t>
  </si>
  <si>
    <t>INE134E08MJ2</t>
  </si>
  <si>
    <t>Power Finance Corporation Ltd - 7.77% - 15/04/2028**</t>
  </si>
  <si>
    <t>INE121A07RZ4</t>
  </si>
  <si>
    <t>Cholamandalam Investment and Finance Company Ltd - 8.54% - 12/04/2029**</t>
  </si>
  <si>
    <t>INE115A07MW4</t>
  </si>
  <si>
    <t>LIC Housing Finance Ltd - 7.95% - 29/01/2028**</t>
  </si>
  <si>
    <t>INE146O07557</t>
  </si>
  <si>
    <t>Hinduja Leyland Finance Ltd - 8.4% - 06/05/2027**</t>
  </si>
  <si>
    <t>CRISIL AA+</t>
  </si>
  <si>
    <t>INE115A07PI6</t>
  </si>
  <si>
    <t>LIC Housing Finance Ltd - 6.17% - 03/09/2026**</t>
  </si>
  <si>
    <t>IN0020230135</t>
  </si>
  <si>
    <t>7.32% Government Securities-13/11/2030</t>
  </si>
  <si>
    <t>IN0020240050</t>
  </si>
  <si>
    <t>7.04% Central Government Securities 03/06/2029</t>
  </si>
  <si>
    <t>Sundaram Ultra Short Term Fund</t>
  </si>
  <si>
    <t>INE115A07PV9</t>
  </si>
  <si>
    <t>LIC Housing Finance Ltd - 7.9% - 23/06/2027**</t>
  </si>
  <si>
    <t>INE020B08AC9</t>
  </si>
  <si>
    <t>REC LTD - 7.54% - 30/12/2026**</t>
  </si>
  <si>
    <t>INE556F08KJ7</t>
  </si>
  <si>
    <t>Small Industries Development Bank of India - 7.55% - 22/09/2026**</t>
  </si>
  <si>
    <t>INE134E08LS5</t>
  </si>
  <si>
    <t>Power Finance Corporation Ltd - 7.15% - 08/09/2026**</t>
  </si>
  <si>
    <t>INE414G07JM5</t>
  </si>
  <si>
    <t>Muthoot Finance Ltd - 8.6% - 02/03/2028**</t>
  </si>
  <si>
    <t>INE261F08EK5</t>
  </si>
  <si>
    <t>National Bank for Agriculture &amp; Rural Development - 7.44% - 24/02/2028</t>
  </si>
  <si>
    <t>INE121A07SN8</t>
  </si>
  <si>
    <t>Cholamandalam Investment and Finance Company Ltd - 7.38% - 28/05/2027**</t>
  </si>
  <si>
    <t>INE238AD6CN6</t>
  </si>
  <si>
    <t>Axis Bank Ltd - 07/12/2026**</t>
  </si>
  <si>
    <t>INE692A16LJ2</t>
  </si>
  <si>
    <t>Union Bank of India - 15/09/2026**</t>
  </si>
  <si>
    <t>INE171A16NS4</t>
  </si>
  <si>
    <t>The Federal Bank Ltd - 10/12/2026**</t>
  </si>
  <si>
    <t>INE556F16BT8</t>
  </si>
  <si>
    <t>Small Industries Development Bank of India - 16/12/2026**</t>
  </si>
  <si>
    <t>INE261F16AQ3</t>
  </si>
  <si>
    <t>National Bank for Agriculture &amp; Rural Development - 18/03/2027</t>
  </si>
  <si>
    <t>INE040A16HN4</t>
  </si>
  <si>
    <t>HDFC Bank Ltd - 11/09/2026**</t>
  </si>
  <si>
    <t>INE028A16KC6</t>
  </si>
  <si>
    <t>Bank of Baroda - 16/09/2026**</t>
  </si>
  <si>
    <t>INE476A16F78</t>
  </si>
  <si>
    <t>Canara Bank - 18/12/2026**</t>
  </si>
  <si>
    <t>INE514E16CO9</t>
  </si>
  <si>
    <t>Export Import Bank of India - 29/01/2027</t>
  </si>
  <si>
    <t>INE261F16AM2</t>
  </si>
  <si>
    <t>National Bank for Agriculture &amp; Rural Development - 02/03/2027**</t>
  </si>
  <si>
    <t>INE171A16NL9</t>
  </si>
  <si>
    <t>The Federal Bank Ltd - 04/03/2027**</t>
  </si>
  <si>
    <t>INE028A16LW2</t>
  </si>
  <si>
    <t>Bank of Baroda - 11/03/2027</t>
  </si>
  <si>
    <t>INE476A16I18</t>
  </si>
  <si>
    <t>Canara Bank - 15/09/2026**</t>
  </si>
  <si>
    <t>INE237AD6042</t>
  </si>
  <si>
    <t>Kotak Mahindra Bank Ltd - 24/09/2026**</t>
  </si>
  <si>
    <t>INE238AD6BP3</t>
  </si>
  <si>
    <t>Axis Bank Ltd - 27/11/2026</t>
  </si>
  <si>
    <t>INE562A16QM0</t>
  </si>
  <si>
    <t>Indian Bank - 04/12/2026</t>
  </si>
  <si>
    <t>INE040A16JC3</t>
  </si>
  <si>
    <t>HDFC Bank Ltd - 15/02/2027**</t>
  </si>
  <si>
    <t>INE261F16AO8</t>
  </si>
  <si>
    <t>National Bank for Agriculture &amp; Rural Development - 10/03/2027**</t>
  </si>
  <si>
    <t>INE692A16LP9</t>
  </si>
  <si>
    <t>Union Bank of India - 15/03/2027**</t>
  </si>
  <si>
    <t>INE417C14AO8</t>
  </si>
  <si>
    <t>Pilani Investment and Industries Corporation Ltd. - 11/03/2027**</t>
  </si>
  <si>
    <t>INE556F14MH5</t>
  </si>
  <si>
    <t>Small Industries Development Bank of India - 03/12/2026**</t>
  </si>
  <si>
    <t>INE115A14FR4</t>
  </si>
  <si>
    <t>LIC Housing Finance Ltd - 23/02/2027**</t>
  </si>
  <si>
    <t>INE02FN14838</t>
  </si>
  <si>
    <t>IGH Holdings Private Limited - 08/03/2027**</t>
  </si>
  <si>
    <t>INE763G14G42</t>
  </si>
  <si>
    <t>ICICI Securities Ltd - 05/03/2027**</t>
  </si>
  <si>
    <t>Sundaram Medium Term Fund</t>
  </si>
  <si>
    <t>INE572E07258</t>
  </si>
  <si>
    <t>PNB Housing Finance Ltd - 7.28% - 05/06/2028**</t>
  </si>
  <si>
    <t>Sundaram Conservative Hybrid Fund</t>
  </si>
  <si>
    <t>INE397D01024</t>
  </si>
  <si>
    <t>Bharti Airtel Ltd</t>
  </si>
  <si>
    <t>Telecom - Services</t>
  </si>
  <si>
    <t>INE002A01018</t>
  </si>
  <si>
    <t>Reliance Industries Ltd</t>
  </si>
  <si>
    <t>Petroleum Products</t>
  </si>
  <si>
    <t>INE040A01034</t>
  </si>
  <si>
    <t>HDFC Bank Ltd</t>
  </si>
  <si>
    <t>Banks</t>
  </si>
  <si>
    <t>INE062A01020</t>
  </si>
  <si>
    <t>State Bank of India</t>
  </si>
  <si>
    <t>INE090A01021</t>
  </si>
  <si>
    <t>ICICI Bank Ltd</t>
  </si>
  <si>
    <t>INE009A01021</t>
  </si>
  <si>
    <t>Infosys Ltd</t>
  </si>
  <si>
    <t>It - Software</t>
  </si>
  <si>
    <t>INE860A01027</t>
  </si>
  <si>
    <t>HCL Technologies Ltd</t>
  </si>
  <si>
    <t>INE917I01010</t>
  </si>
  <si>
    <t>Bajaj Auto Ltd</t>
  </si>
  <si>
    <t>Automobiles</t>
  </si>
  <si>
    <t>INE669C01036</t>
  </si>
  <si>
    <t>Tech Mahindra Ltd</t>
  </si>
  <si>
    <t>INE238A01034</t>
  </si>
  <si>
    <t>Axis Bank Ltd</t>
  </si>
  <si>
    <t>INE481G01011</t>
  </si>
  <si>
    <t>Ultratech Cement Ltd</t>
  </si>
  <si>
    <t>Cement &amp; Cement Products</t>
  </si>
  <si>
    <t>INE237A01036</t>
  </si>
  <si>
    <t>Kotak Mahindra Bank Ltd</t>
  </si>
  <si>
    <t>INE540L01014</t>
  </si>
  <si>
    <t>Alkem Laboratories Ltd</t>
  </si>
  <si>
    <t>Pharmaceuticals &amp; Biotechnology</t>
  </si>
  <si>
    <t>INE066F01020</t>
  </si>
  <si>
    <t>Hindustan Aeronautics Ltd</t>
  </si>
  <si>
    <t>Aerospace &amp; Defense</t>
  </si>
  <si>
    <t>INE101A01026</t>
  </si>
  <si>
    <t>Mahindra &amp; Mahindra Ltd</t>
  </si>
  <si>
    <t>INE018A01030</t>
  </si>
  <si>
    <t>Larsen &amp; Toubro Ltd</t>
  </si>
  <si>
    <t>Construction</t>
  </si>
  <si>
    <t>INE797F01020</t>
  </si>
  <si>
    <t>Jubilant Foodworks Ltd</t>
  </si>
  <si>
    <t>Leisure Services</t>
  </si>
  <si>
    <t>INE1TAE01010</t>
  </si>
  <si>
    <t>TATA Motors Ltd</t>
  </si>
  <si>
    <t>Agricultural, Commercial &amp; Construction Vehicles</t>
  </si>
  <si>
    <t>INE196A01026</t>
  </si>
  <si>
    <t>Marico Ltd</t>
  </si>
  <si>
    <t>Agricultural Food &amp; Other Products</t>
  </si>
  <si>
    <t>INE298A01020</t>
  </si>
  <si>
    <t>Cummins India Ltd</t>
  </si>
  <si>
    <t>Industrial Products</t>
  </si>
  <si>
    <t>INE603J01030</t>
  </si>
  <si>
    <t>PI Industries Ltd</t>
  </si>
  <si>
    <t>Fertilizers &amp; Agrochemicals</t>
  </si>
  <si>
    <t>INE326A01037</t>
  </si>
  <si>
    <t>Lupin Ltd</t>
  </si>
  <si>
    <t>Sundaram Overnight Fund</t>
  </si>
  <si>
    <t>INE160A16VE0</t>
  </si>
  <si>
    <t>Punjab National Bank - 01/09/2026</t>
  </si>
  <si>
    <t>INE238AD6CL0</t>
  </si>
  <si>
    <t>Axis Bank Ltd - 01/09/2026</t>
  </si>
  <si>
    <t>IN002025Z237</t>
  </si>
  <si>
    <t>364 Days - T Bill - 03/09/2026</t>
  </si>
  <si>
    <t>IN002025Y495</t>
  </si>
  <si>
    <t>182 Days - T Bill - 10/09/2026</t>
  </si>
  <si>
    <t>IN002026X123</t>
  </si>
  <si>
    <t>91 Days - T Bill - 24/09/2026</t>
  </si>
  <si>
    <t>YTM (%)</t>
  </si>
  <si>
    <t>Index</t>
  </si>
  <si>
    <t>S. No.</t>
  </si>
  <si>
    <t>ACRONYM</t>
  </si>
  <si>
    <t>SCHEME NAME</t>
  </si>
  <si>
    <t>SFRLTP</t>
  </si>
  <si>
    <t>SFRSTP</t>
  </si>
  <si>
    <t>SMMF</t>
  </si>
  <si>
    <t>SPLDF</t>
  </si>
  <si>
    <t>SPMON</t>
  </si>
  <si>
    <t>SPSDF</t>
  </si>
  <si>
    <t>SPUSDF</t>
  </si>
  <si>
    <t>SUNBDS</t>
  </si>
  <si>
    <t>SUNMIA</t>
  </si>
  <si>
    <t>SUNONF</t>
  </si>
  <si>
    <t>Yield to call date %</t>
  </si>
  <si>
    <t>(b) Corporate Debt Market Development Fund</t>
  </si>
  <si>
    <t>**Non Traded Securities - Wherever applicable</t>
  </si>
  <si>
    <t>^ Net current assets includes interest accrued on fixed income securities - Wherever applicable</t>
  </si>
  <si>
    <t># percentage to NAV of security is less than 0.01% - Wherever applicable</t>
  </si>
  <si>
    <t>At the beginning</t>
  </si>
  <si>
    <t>Direct Plan - IDCW</t>
  </si>
  <si>
    <t>Regular Plan - IDCW</t>
  </si>
  <si>
    <t>d) IDCW declared during the period (Rupees per unit)</t>
  </si>
  <si>
    <t>g) Repo in corporate debt</t>
  </si>
  <si>
    <t>Portfolio Information</t>
  </si>
  <si>
    <t>Scheme Name :</t>
  </si>
  <si>
    <t>Description (if any)</t>
  </si>
  <si>
    <t>Annualised Portfolio YTM %* :</t>
  </si>
  <si>
    <t>Macaulay Duration (years)</t>
  </si>
  <si>
    <t>Average Maturity (years)</t>
  </si>
  <si>
    <t xml:space="preserve">As on (Date) </t>
  </si>
  <si>
    <t>* in case of semi annual YTM,  it will be annualised </t>
  </si>
  <si>
    <t>Scheme Riskometer :</t>
  </si>
  <si>
    <t>Tier I Benchmark Riskometer :</t>
  </si>
  <si>
    <t xml:space="preserve">                    NIFTY Corporate Bond Index A-II</t>
  </si>
  <si>
    <t xml:space="preserve">           NIFTY Banking and PSU Debt Index A-II</t>
  </si>
  <si>
    <t xml:space="preserve">                    NIFTY Money Market Index A-I</t>
  </si>
  <si>
    <t>++ Aggregate Investments by Other schemes of Sundaram Mutual Fund - Rs. 26,068.03 Lakhs</t>
  </si>
  <si>
    <t>Refer below point h)</t>
  </si>
  <si>
    <t>Average Maturity  (years)</t>
  </si>
  <si>
    <t>ISIN</t>
  </si>
  <si>
    <t>NAME OF THE SECURITY</t>
  </si>
  <si>
    <t>VALUE OF THE SECURITY CONSIDERED UNDER NET RECEIVABLES</t>
  </si>
  <si>
    <t>% TO AUM</t>
  </si>
  <si>
    <t>INE202B07IK1</t>
  </si>
  <si>
    <t xml:space="preserve">Dewan Housing Finance Corporation Ltd-9.10%-09/09/2019 </t>
  </si>
  <si>
    <t>INE202B07HQ0</t>
  </si>
  <si>
    <t>9.10%-Dewan Housing Finance Corporation Ltd-16/08/2019</t>
  </si>
  <si>
    <t>INE202B07IJ3</t>
  </si>
  <si>
    <t xml:space="preserve">9.05% Dewan Housing Finance Corporation Ltd-NCD-09/09/2019 </t>
  </si>
  <si>
    <t>TOTAL AMOUNT INCLUDING INTEREST DUE TO AND RECOVERED BY THE SCHEME</t>
  </si>
  <si>
    <t>TOTAL AMOUNT DUE (Rs. in Lacs)</t>
  </si>
  <si>
    <t>Amount Recovered 30th Sep 2021</t>
  </si>
  <si>
    <t xml:space="preserve">Further amount received on 31-Aug-2024 </t>
  </si>
  <si>
    <t xml:space="preserve">Total settlement till date  </t>
  </si>
  <si>
    <t xml:space="preserve">PRINCIPAL </t>
  </si>
  <si>
    <t>Interest Accrued till 3rd June 2019</t>
  </si>
  <si>
    <t xml:space="preserve">Interest not accrued due to category by rating agency as default till maturity </t>
  </si>
  <si>
    <t xml:space="preserve">Total </t>
  </si>
  <si>
    <t xml:space="preserve"> ## (Rs. in Lacs)</t>
  </si>
  <si>
    <t xml:space="preserve">Total Cost  </t>
  </si>
  <si>
    <t xml:space="preserve">Discounting Charges / Interest accrued till maturity </t>
  </si>
  <si>
    <t>Total CP Outstanding</t>
  </si>
  <si>
    <t xml:space="preserve"> Amount Recovered - 06th Mar 2025</t>
  </si>
  <si>
    <t>Total settlement till date</t>
  </si>
  <si>
    <t>CASH</t>
  </si>
  <si>
    <t>INVIT Units</t>
  </si>
  <si>
    <t>INE121H14JU3</t>
  </si>
  <si>
    <t xml:space="preserve">IL&amp;FS Financial Services Ltd. 24SEP18 CP </t>
  </si>
  <si>
    <t>## The Boards of these companies have set February 17th as the record date for the allocation of InvIT units and cash distribution. Accordingly, on the 5th of March 2025, we received the Total cash of Rs. 3.17 Crs .Further as a part of the distribution we have received  INVITs amounting to Rs. 2 Crs having face value is Rs. 25,00,000 per unit subsequently in the month of April ’25. The above-mentioned cash and  INVITs units are allocated to respective scheme based  on their exposure.</t>
  </si>
  <si>
    <t>For Further details please refer the below Links for Rationale</t>
  </si>
  <si>
    <t>https://www.sundarammutual.com/pdf2/2021/Rationale_for_Valuation/DHFL_Valuation_impact_22_Sep_2021.pdf</t>
  </si>
  <si>
    <t>https://www.sundarammutual.com/pdf2/2021/Rationale_for_Valuation/Update_on_DHFL_Recovery_30_sep_2021.pdf</t>
  </si>
  <si>
    <t>https://www.sundarammutual.com/pdf2/2024/Rationale_for_Valuation/Update_on_DHFL_Recovery_31_Aug_2024_V1.pdf</t>
  </si>
  <si>
    <t>https://www.sundarammutual.com/pdf2/2025/Rationale_for_Valuation/Update_on_ILFS_Financial_Services_Recovery_06_03_2025.pdf</t>
  </si>
  <si>
    <t>https://www.sundarammutual.com/pdf2/2025/Rationale_for_Valuation/Update_on_Valuation_of_RoadStar_InVIT_Units_V1.pdf</t>
  </si>
  <si>
    <t>https://www.sundarammutual.com/pdf2/2025/Rationale_for_Valuation/Update_on_Valuation_of_RoadStar_InVIT_Units_22_Sep_2025.pdf</t>
  </si>
  <si>
    <t xml:space="preserve">              NIFTY Low Duration Debt Index A-I</t>
  </si>
  <si>
    <t>Amount Recovered - 06th Mar 2025</t>
  </si>
  <si>
    <t xml:space="preserve">                      NIFTY Liquid Index A-I</t>
  </si>
  <si>
    <t>++ Aggregate Investments by Other schemes of Sundaram Mutual Fund - Rs. 7,807.61 Lakhs</t>
  </si>
  <si>
    <t>9.05% Dewan Housing Finance Corporation Ltd-NCD-09/09/2019</t>
  </si>
  <si>
    <t>Dewan Housing Finance Corporation Ltd-9.10%-09/09/2019</t>
  </si>
  <si>
    <t>INE202B07654</t>
  </si>
  <si>
    <t>11.55%_Prev 11.45%-Dewan Housing Finance Corp Ltd-12/09/2019  ##</t>
  </si>
  <si>
    <t>9.10%-Dewan Housing Finance Corporation Ltd-16/08/2019 ##</t>
  </si>
  <si>
    <t>TOTAL AMOUNT DUE</t>
  </si>
  <si>
    <t>Amount Recovered 30th Sep 2021 (Rs. In Lacs)</t>
  </si>
  <si>
    <t>Further amount received on  31-Aug-2024   (Rs. In Lacs)</t>
  </si>
  <si>
    <t xml:space="preserve">Total settlement till date  ( Rs . In Lacs ) </t>
  </si>
  <si>
    <t>PRINCIPAL (Rs. in Lacs)</t>
  </si>
  <si>
    <t>Interest Accrued till 3rd June 2019
(Rs. in Lacs)</t>
  </si>
  <si>
    <t>Interest not accrued due to category by rating agency as default till maturity (Rs. in Lacs)</t>
  </si>
  <si>
    <t>Total
(Rs. in Lacs)</t>
  </si>
  <si>
    <t>11.55% Prev 11.45%-Dewan Housing Finance Corp Ltd-12/09/2019  ##</t>
  </si>
  <si>
    <t>## Sundaram Short Term Credit Risk Fund has been merged with Sundaram Short Term Debt Fund on 29th Dec 2020. Hence, the above Securities defaulted prior to the merger date have been moved to the Target scheme. Further with effect from 31st Dec 2021, Sundaram Short Term Debt Fund got merged into Principal Short Term Debt Fund and renamed as Sundaram Short Duration Fund.</t>
  </si>
  <si>
    <t xml:space="preserve">               Nifty Short Duration Debt Index A-II</t>
  </si>
  <si>
    <t>++ Aggregate Investments by Other schemes of Sundaram Mutual Fund - Rs. 892.76 Lakhs</t>
  </si>
  <si>
    <t>Interest Rate Swaps</t>
  </si>
  <si>
    <t>Interest Rate Swaps Pay Fix Receive Floating (17/12/2026) (FV 2500 Lacs)~</t>
  </si>
  <si>
    <t>#</t>
  </si>
  <si>
    <t>Interest Rate Swaps Pay Fix Receive Floating (26/02/2027) (FV 5000 Lacs)~</t>
  </si>
  <si>
    <t>Interest Rate Swaps Pay Fix Receive Floating (06/03/2027) (FV 5000 Lacs)~</t>
  </si>
  <si>
    <t>Interest Rate Swaps Pay Fix Receive Floating (09/03/2027) (FV 5000 Lacs)~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</si>
  <si>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</si>
  <si>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Refer below point i)</t>
  </si>
  <si>
    <t>Swap Type</t>
  </si>
  <si>
    <t>Underlying Security</t>
  </si>
  <si>
    <t>Long Position</t>
  </si>
  <si>
    <t>Short Position</t>
  </si>
  <si>
    <t>Notional Value (Rs. in lacs.)</t>
  </si>
  <si>
    <t>Maturity date</t>
  </si>
  <si>
    <t>Fixed to Float</t>
  </si>
  <si>
    <t>The Federal Bank Ltd</t>
  </si>
  <si>
    <t>Receiving Floating</t>
  </si>
  <si>
    <t>Pay Fixed</t>
  </si>
  <si>
    <t>HDB Financial Services Ltd</t>
  </si>
  <si>
    <t>National Bank for Agriculture &amp; Rural Development</t>
  </si>
  <si>
    <t xml:space="preserve">Birla Group Holdings Pvt Ltd </t>
  </si>
  <si>
    <t>Bharti Telecom Ltd</t>
  </si>
  <si>
    <t>Union Bank of India</t>
  </si>
  <si>
    <t xml:space="preserve">          NIFTY Ultra Short Duration Debt Index A-I</t>
  </si>
  <si>
    <t>++ Aggregate Investments by Other schemes of Sundaram Mutual Fund - Rs. 32.22 Lakhs</t>
  </si>
  <si>
    <t>INE528G08394</t>
  </si>
  <si>
    <t>9%-YES BANK LTD-NCD-Call opt-18/10/2022-Perpetual Bond $</t>
  </si>
  <si>
    <t>TOTAL AMOUNT INCLUDING INTEREST DUE TO THE SCHEME</t>
  </si>
  <si>
    <t>Interest Accrued till 05 Mar 2020
(Rs. in Lacs)</t>
  </si>
  <si>
    <t>Total 
(Rs. in Lacs)</t>
  </si>
  <si>
    <t>$ Yes Bank Limited Reconstruction Scheme 2020” was notified in the Official Gazette on March 13, 2020. Based on that, the Basel III Additional Tier I Bonds (ISIN - INE528G08394) were written down in the scheme along with the Interest accrued.</t>
  </si>
  <si>
    <t xml:space="preserve">          NIFTY Medium Duration Debt Index A-III</t>
  </si>
  <si>
    <t>Macaulay Duration - only for Debt portion (years)</t>
  </si>
  <si>
    <t>Average Maturity  - only for Debt portion (years)</t>
  </si>
  <si>
    <t>VALUE OF THE SECURITY CONSIDERED 
UNDER NET RECEIVABLES</t>
  </si>
  <si>
    <t xml:space="preserve">11.55% Prev 11.45%-Dewan Housing Finance Corp Ltd-12/09/2019  </t>
  </si>
  <si>
    <t>Amount Recovered (Rs. In Lacs) 30th Sep 2021</t>
  </si>
  <si>
    <t>Further amount received on 31/08/2024  (Rs. In Lacs)</t>
  </si>
  <si>
    <t xml:space="preserve">11.55%_Prev 11.45%-Dewan Housing Finance Corp Ltd-12/09/2019  </t>
  </si>
  <si>
    <t xml:space="preserve">      CRISIL Hybrid 85 Plus 15 - Conservative Index</t>
  </si>
  <si>
    <t>Macaulay Duration (Days)</t>
  </si>
  <si>
    <t>Average Maturity (Days)</t>
  </si>
  <si>
    <t xml:space="preserve">                        NIFTY 1D Rate Index</t>
  </si>
  <si>
    <t>YTM (%)*</t>
  </si>
  <si>
    <t>31-Aug-2026</t>
  </si>
  <si>
    <t>h) Exposure to securities classified as below investment grade or default as on 31-Aug-2026:-</t>
  </si>
  <si>
    <t>h)  Hedging Positions through Swaps as on 31-Aug-2026:-</t>
  </si>
  <si>
    <t>i) Exposure to securities classified as below investment grade or default as on 31-Aug-2026:-</t>
  </si>
  <si>
    <t>% to AUM as on  31-Aug-2026</t>
  </si>
  <si>
    <t>State Bank of India - 6.93% - 20/10/2035** - Call Dt : 09-Oct-2030</t>
  </si>
  <si>
    <t>Monthly Portfolio Statement for the month ended 31 August 2026</t>
  </si>
  <si>
    <t>Sundaram Ultra Short Term Fund (Formerly Known as Sundaram Ultra Short Duration Fund)</t>
  </si>
  <si>
    <t>Sundaram Ultra Short to Short Term Fund (Formerly Known as Sundaram Low Duration Fund)</t>
  </si>
  <si>
    <t>Sundaram Short Term Fund (Formerly Known as Sundaram Short Duration Fund)</t>
  </si>
  <si>
    <t>Sundaram Medium Term Fund (Formerly Known as Sundaram Medium Duration Fund)</t>
  </si>
  <si>
    <t>Sundaram Banking and PSU Debt Fund (Formerly Known as Sundaram Banking and PSU Fund)</t>
  </si>
  <si>
    <t xml:space="preserve">Sundaram Ultra Short to Short Term Fund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</si>
</sst>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1014009]###0.00%;\(###0.00%\)"/>
    <numFmt numFmtId="165" formatCode="[$-1014009]###0.00;\(###0.00\)"/>
    <numFmt numFmtId="166" formatCode="[$-1014009]General"/>
    <numFmt numFmtId="167" formatCode="[$-1014009]###0;\(###0\)"/>
    <numFmt numFmtId="168" formatCode="[$-1014009]###0.0000;\(###0.0000\)"/>
    <numFmt numFmtId="169" formatCode="[$-1014009]#,##0.00\ %;\(#,##0.00\)"/>
    <numFmt numFmtId="170" formatCode="[$-1014009]#.0000"/>
    <numFmt numFmtId="171" formatCode="[$-1014009]#,##0.00;\(#,##0.00\)"/>
    <numFmt numFmtId="172" formatCode="dd\-mmm\-yyyy"/>
    <numFmt numFmtId="173" formatCode="[$-1014009]#,##0;\(#,##0\)"/>
    <numFmt numFmtId="174" formatCode="_(* #,##0.00_);_(* \(#,##0.00\);_(* &quot;-&quot;??_);_(@_)"/>
    <numFmt numFmtId="175" formatCode="dd/mmm/yyyy"/>
  </numFmts>
  <fonts count="28" x14ac:knownFonts="1">
    <font>
      <sz val="10"/>
      <name val="Arial"/>
      <charset val="1"/>
    </font>
    <font>
      <sz val="11"/>
      <color theme="1"/>
      <name val="Aptos Narrow"/>
      <family val="2"/>
      <scheme val="minor"/>
    </font>
    <font>
      <sz val="11"/>
      <color theme="1"/>
      <name val="Aptos Narrow"/>
      <family val="2"/>
      <scheme val="minor"/>
    </font>
    <font>
      <sz val="10"/>
      <name val="Arial"/>
      <charset val="1"/>
    </font>
    <font>
      <sz val="10"/>
      <name val="Arial"/>
      <family val="2"/>
    </font>
    <font>
      <u/>
      <sz val="10"/>
      <color theme="10"/>
      <name val="Arial"/>
      <family val="2"/>
    </font>
    <font>
      <b/>
      <sz val="11"/>
      <color theme="1"/>
      <name val="Calibri"/>
      <family val="2"/>
    </font>
    <font>
      <b/>
      <sz val="11"/>
      <name val="Calibri"/>
      <family val="2"/>
    </font>
    <font>
      <sz val="11"/>
      <color theme="1"/>
      <name val="Calibri"/>
      <family val="2"/>
    </font>
    <font>
      <u/>
      <sz val="11"/>
      <color theme="10"/>
      <name val="Calibri"/>
      <family val="2"/>
    </font>
    <font>
      <sz val="11"/>
      <name val="Calibri"/>
      <family val="2"/>
    </font>
    <font>
      <sz val="10"/>
      <name val="Calibri"/>
      <family val="2"/>
    </font>
    <font>
      <b/>
      <sz val="10"/>
      <name val="Calibri"/>
      <family val="2"/>
    </font>
    <font>
      <b/>
      <sz val="10"/>
      <name val="Arial"/>
      <family val="2"/>
    </font>
    <font>
      <sz val="11"/>
      <color indexed="8"/>
      <name val="Calibri"/>
      <family val="2"/>
    </font>
    <font>
      <b/>
      <sz val="10"/>
      <name val="Aptos Narrow"/>
      <family val="2"/>
      <scheme val="minor"/>
    </font>
    <font>
      <b/>
      <u/>
      <sz val="8.5"/>
      <name val="Verdana"/>
      <family val="2"/>
    </font>
    <font>
      <sz val="11"/>
      <name val="Aptos Narrow"/>
      <family val="2"/>
      <scheme val="minor"/>
    </font>
    <font>
      <b/>
      <sz val="11"/>
      <name val="Aptos Narrow"/>
      <family val="2"/>
      <scheme val="minor"/>
    </font>
    <font>
      <u/>
      <sz val="11"/>
      <name val="Aptos Narrow"/>
      <family val="2"/>
      <scheme val="minor"/>
    </font>
    <font>
      <sz val="10"/>
      <name val="Calibri"/>
      <charset val="1"/>
    </font>
    <font>
      <b/>
      <sz val="10"/>
      <name val="Calibri"/>
      <charset val="1"/>
    </font>
    <font>
      <b/>
      <i/>
      <sz val="10"/>
      <name val="Calibri"/>
      <charset val="1"/>
    </font>
    <font>
      <b/>
      <i/>
      <sz val="10"/>
      <name val="Calibri"/>
      <family val="2"/>
    </font>
    <font>
      <sz val="10"/>
      <name val="Aptos Narrow"/>
      <family val="2"/>
      <scheme val="minor"/>
    </font>
    <font>
      <u/>
      <sz val="10"/>
      <name val="Arial"/>
      <family val="2"/>
    </font>
    <font>
      <b/>
      <sz val="10"/>
      <name val="Tahoma"/>
      <family val="2"/>
    </font>
    <font>
      <sz val="10"/>
      <name val="Tahoma"/>
      <family val="2"/>
    </font>
  </fonts>
  <fills count="2">
    <fill>
      <patternFill patternType="none"/>
    </fill>
    <fill>
      <patternFill patternType="gray125"/>
    </fill>
  </fills>
  <borders count="22">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19">
    <xf numFmtId="0" fontId="0" fillId="0" borderId="0">
      <alignment wrapText="1"/>
    </xf>
    <xf numFmtId="9" fontId="3" fillId="0" borderId="0" applyFont="0" applyFill="0" applyBorder="0" applyAlignment="0" applyProtection="0"/>
    <xf numFmtId="43" fontId="4" fillId="0" borderId="0" applyFont="0" applyFill="0" applyBorder="0" applyAlignment="0" applyProtection="0"/>
    <xf numFmtId="0" fontId="5" fillId="0" borderId="0" applyNumberFormat="0" applyFill="0" applyBorder="0" applyAlignment="0" applyProtection="0">
      <alignment wrapText="1"/>
    </xf>
    <xf numFmtId="0" fontId="2" fillId="0" borderId="0"/>
    <xf numFmtId="0" fontId="2" fillId="0" borderId="0"/>
    <xf numFmtId="0" fontId="4" fillId="0" borderId="0">
      <alignment wrapText="1"/>
    </xf>
    <xf numFmtId="43" fontId="4" fillId="0" borderId="0" applyFont="0" applyFill="0" applyBorder="0" applyAlignment="0" applyProtection="0"/>
    <xf numFmtId="9" fontId="1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cellStyleXfs>
  <cellXfs count="210">
    <xf numFmtId="0" fontId="0" fillId="0" borderId="0" xfId="0">
      <alignment wrapText="1"/>
    </xf>
    <xf numFmtId="0" fontId="6" fillId="0" borderId="7" xfId="4" applyFont="1" applyBorder="1" applyAlignment="1">
      <alignment horizontal="center"/>
    </xf>
    <xf numFmtId="0" fontId="7" fillId="0" borderId="7" xfId="4" applyFont="1" applyBorder="1" applyAlignment="1">
      <alignment horizontal="center" vertical="center"/>
    </xf>
    <xf numFmtId="0" fontId="8" fillId="0" borderId="0" xfId="5" applyFont="1"/>
    <xf numFmtId="0" fontId="8" fillId="0" borderId="7" xfId="4" applyFont="1" applyBorder="1" applyAlignment="1">
      <alignment horizontal="center"/>
    </xf>
    <xf numFmtId="0" fontId="9" fillId="0" borderId="7" xfId="3" applyFont="1" applyFill="1" applyBorder="1" applyAlignment="1">
      <alignment vertical="center"/>
    </xf>
    <xf numFmtId="0" fontId="10" fillId="0" borderId="7" xfId="4" applyFont="1" applyBorder="1" applyAlignment="1">
      <alignment vertical="top"/>
    </xf>
    <xf numFmtId="0" fontId="10" fillId="0" borderId="7" xfId="4" applyFont="1" applyBorder="1" applyAlignment="1">
      <alignment vertical="top" wrapText="1"/>
    </xf>
    <xf numFmtId="0" fontId="11" fillId="0" borderId="0" xfId="0" applyFont="1" applyAlignment="1">
      <alignment vertical="center" wrapText="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wrapText="1"/>
    </xf>
    <xf numFmtId="0" fontId="11" fillId="0" borderId="13" xfId="0" applyFont="1" applyBorder="1" applyAlignment="1">
      <alignment vertical="center" wrapText="1"/>
    </xf>
    <xf numFmtId="0" fontId="11" fillId="0" borderId="13" xfId="0" applyFont="1" applyBorder="1" applyAlignment="1">
      <alignment horizontal="justify" vertical="center" wrapText="1"/>
    </xf>
    <xf numFmtId="43" fontId="0" fillId="0" borderId="0" xfId="7" applyFont="1" applyFill="1" applyAlignment="1">
      <alignment wrapText="1"/>
    </xf>
    <xf numFmtId="0" fontId="13" fillId="0" borderId="0" xfId="0" applyFont="1" applyAlignment="1"/>
    <xf numFmtId="0" fontId="11" fillId="0" borderId="0" xfId="0" applyFont="1">
      <alignment wrapText="1"/>
    </xf>
    <xf numFmtId="0" fontId="15" fillId="0" borderId="0" xfId="0" applyFont="1" applyAlignment="1"/>
    <xf numFmtId="0" fontId="13" fillId="0" borderId="0" xfId="0" applyFont="1">
      <alignment wrapText="1"/>
    </xf>
    <xf numFmtId="0" fontId="17" fillId="0" borderId="0" xfId="11" applyFont="1" applyAlignment="1">
      <alignment wrapText="1"/>
    </xf>
    <xf numFmtId="0" fontId="18" fillId="0" borderId="0" xfId="11" applyFont="1" applyAlignment="1">
      <alignment horizontal="center" vertical="center"/>
    </xf>
    <xf numFmtId="43" fontId="17" fillId="0" borderId="0" xfId="7" applyFont="1" applyFill="1" applyAlignment="1">
      <alignment vertical="center"/>
    </xf>
    <xf numFmtId="0" fontId="16" fillId="0" borderId="13" xfId="0" applyFont="1" applyBorder="1">
      <alignment wrapText="1"/>
    </xf>
    <xf numFmtId="10" fontId="0" fillId="0" borderId="0" xfId="1" applyNumberFormat="1" applyFont="1" applyFill="1" applyAlignment="1">
      <alignment wrapText="1"/>
    </xf>
    <xf numFmtId="0" fontId="15" fillId="0" borderId="0" xfId="10" applyFont="1"/>
    <xf numFmtId="10" fontId="0" fillId="0" borderId="0" xfId="1" applyNumberFormat="1" applyFont="1" applyFill="1" applyAlignment="1">
      <alignment horizontal="center" vertical="center" wrapText="1"/>
    </xf>
    <xf numFmtId="164" fontId="11" fillId="0" borderId="4" xfId="0" applyNumberFormat="1" applyFont="1" applyBorder="1" applyAlignment="1">
      <alignment horizontal="right" vertical="center" wrapText="1" readingOrder="1"/>
    </xf>
    <xf numFmtId="10" fontId="0" fillId="0" borderId="0" xfId="1" applyNumberFormat="1" applyFont="1" applyFill="1" applyAlignment="1">
      <alignment vertical="center" wrapText="1"/>
    </xf>
    <xf numFmtId="0" fontId="12" fillId="0" borderId="0" xfId="0" applyFont="1" applyAlignment="1">
      <alignment vertical="center" readingOrder="1"/>
    </xf>
    <xf numFmtId="4" fontId="11" fillId="0" borderId="13" xfId="0" applyNumberFormat="1" applyFont="1" applyBorder="1" applyAlignment="1">
      <alignment vertical="center"/>
    </xf>
    <xf numFmtId="4" fontId="11" fillId="0" borderId="0" xfId="0" applyNumberFormat="1" applyFont="1" applyAlignment="1">
      <alignment vertical="center"/>
    </xf>
    <xf numFmtId="0" fontId="15" fillId="0" borderId="0" xfId="0" applyFont="1" applyAlignment="1">
      <alignment horizontal="left" vertical="top" readingOrder="1"/>
    </xf>
    <xf numFmtId="0" fontId="7" fillId="0" borderId="7" xfId="0" applyFont="1" applyBorder="1" applyAlignment="1">
      <alignment horizontal="center" vertical="center" wrapText="1" readingOrder="1"/>
    </xf>
    <xf numFmtId="0" fontId="19" fillId="0" borderId="0" xfId="3" applyFont="1" applyFill="1" applyBorder="1" applyAlignment="1">
      <alignment horizontal="center" vertical="center" wrapText="1"/>
    </xf>
    <xf numFmtId="43" fontId="7" fillId="0" borderId="7" xfId="2" applyFont="1" applyFill="1" applyBorder="1" applyAlignment="1">
      <alignment horizontal="center" vertical="center" wrapText="1" readingOrder="1"/>
    </xf>
    <xf numFmtId="0" fontId="0" fillId="0" borderId="0" xfId="0" applyAlignment="1">
      <alignment horizontal="center" vertical="center" wrapText="1"/>
    </xf>
    <xf numFmtId="0" fontId="11" fillId="0" borderId="4" xfId="0" applyFont="1" applyBorder="1" applyAlignment="1">
      <alignment horizontal="right" vertical="top" wrapText="1" readingOrder="1"/>
    </xf>
    <xf numFmtId="0" fontId="12" fillId="0" borderId="4" xfId="0" applyFont="1" applyBorder="1" applyAlignment="1">
      <alignment horizontal="left" vertical="center" wrapText="1" readingOrder="1"/>
    </xf>
    <xf numFmtId="165" fontId="11" fillId="0" borderId="8" xfId="0" applyNumberFormat="1" applyFont="1" applyBorder="1" applyAlignment="1">
      <alignment horizontal="right" vertical="center" wrapText="1" readingOrder="1"/>
    </xf>
    <xf numFmtId="0" fontId="20" fillId="0" borderId="4" xfId="0" applyFont="1" applyBorder="1" applyAlignment="1">
      <alignment horizontal="right" vertical="top" wrapText="1" readingOrder="1"/>
    </xf>
    <xf numFmtId="0" fontId="21" fillId="0" borderId="4" xfId="0" applyFont="1" applyBorder="1" applyAlignment="1">
      <alignment horizontal="left" vertical="center" wrapText="1" readingOrder="1"/>
    </xf>
    <xf numFmtId="0" fontId="21" fillId="0" borderId="4" xfId="0" applyFont="1" applyBorder="1" applyAlignment="1">
      <alignment horizontal="right" vertical="center" wrapText="1" readingOrder="1"/>
    </xf>
    <xf numFmtId="164" fontId="21" fillId="0" borderId="4" xfId="0" applyNumberFormat="1" applyFont="1" applyBorder="1" applyAlignment="1">
      <alignment horizontal="right" vertical="center" wrapText="1" readingOrder="1"/>
    </xf>
    <xf numFmtId="0" fontId="22" fillId="0" borderId="4" xfId="0" applyFont="1" applyBorder="1" applyAlignment="1">
      <alignment horizontal="left" vertical="center" wrapText="1" readingOrder="1"/>
    </xf>
    <xf numFmtId="0" fontId="22" fillId="0" borderId="4" xfId="0" applyFont="1" applyBorder="1" applyAlignment="1">
      <alignment horizontal="right" vertical="center" wrapText="1" readingOrder="1"/>
    </xf>
    <xf numFmtId="165" fontId="21" fillId="0" borderId="4" xfId="0" applyNumberFormat="1" applyFont="1" applyBorder="1" applyAlignment="1">
      <alignment horizontal="right" vertical="center" wrapText="1" readingOrder="1"/>
    </xf>
    <xf numFmtId="166" fontId="20" fillId="0" borderId="4" xfId="0" applyNumberFormat="1" applyFont="1" applyBorder="1" applyAlignment="1">
      <alignment horizontal="right" vertical="center" wrapText="1" readingOrder="1"/>
    </xf>
    <xf numFmtId="0" fontId="20" fillId="0" borderId="4" xfId="0" applyFont="1" applyBorder="1" applyAlignment="1">
      <alignment horizontal="left" vertical="center" wrapText="1" readingOrder="1"/>
    </xf>
    <xf numFmtId="167" fontId="20" fillId="0" borderId="4" xfId="0" applyNumberFormat="1" applyFont="1" applyBorder="1" applyAlignment="1">
      <alignment horizontal="right" vertical="center" wrapText="1" readingOrder="1"/>
    </xf>
    <xf numFmtId="165" fontId="20" fillId="0" borderId="4" xfId="0" applyNumberFormat="1" applyFont="1" applyBorder="1" applyAlignment="1">
      <alignment horizontal="right" vertical="center" wrapText="1" readingOrder="1"/>
    </xf>
    <xf numFmtId="164" fontId="20" fillId="0" borderId="4" xfId="0" applyNumberFormat="1" applyFont="1" applyBorder="1" applyAlignment="1">
      <alignment horizontal="right" vertical="center" wrapText="1" readingOrder="1"/>
    </xf>
    <xf numFmtId="0" fontId="20" fillId="0" borderId="4" xfId="0" applyFont="1" applyBorder="1" applyAlignment="1">
      <alignment horizontal="right" vertical="center" wrapText="1" readingOrder="1"/>
    </xf>
    <xf numFmtId="169" fontId="21" fillId="0" borderId="4" xfId="0" applyNumberFormat="1" applyFont="1" applyBorder="1" applyAlignment="1">
      <alignment horizontal="right" vertical="center" wrapText="1" readingOrder="1"/>
    </xf>
    <xf numFmtId="0" fontId="23" fillId="0" borderId="5" xfId="0" applyFont="1" applyBorder="1" applyAlignment="1">
      <alignment horizontal="left" vertical="center" wrapText="1" readingOrder="1"/>
    </xf>
    <xf numFmtId="0" fontId="23" fillId="0" borderId="5" xfId="0" applyFont="1" applyBorder="1" applyAlignment="1">
      <alignment horizontal="right" vertical="center" wrapText="1" readingOrder="1"/>
    </xf>
    <xf numFmtId="0" fontId="23" fillId="0" borderId="0" xfId="0" applyFont="1" applyAlignment="1">
      <alignment horizontal="left" vertical="center" wrapText="1" readingOrder="1"/>
    </xf>
    <xf numFmtId="0" fontId="11" fillId="0" borderId="0" xfId="0" applyFont="1" applyAlignment="1">
      <alignment horizontal="left" vertical="center" wrapText="1" readingOrder="1"/>
    </xf>
    <xf numFmtId="0" fontId="23" fillId="0" borderId="0" xfId="0" applyFont="1" applyAlignment="1">
      <alignment horizontal="right" vertical="center" wrapText="1" readingOrder="1"/>
    </xf>
    <xf numFmtId="0" fontId="23" fillId="0" borderId="6" xfId="0" applyFont="1" applyBorder="1" applyAlignment="1">
      <alignment horizontal="right" vertical="center" wrapText="1" readingOrder="1"/>
    </xf>
    <xf numFmtId="0" fontId="23" fillId="0" borderId="4" xfId="0" applyFont="1" applyBorder="1" applyAlignment="1">
      <alignment horizontal="right" vertical="center" wrapText="1" readingOrder="1"/>
    </xf>
    <xf numFmtId="0" fontId="11" fillId="0" borderId="0" xfId="0" applyFont="1" applyAlignment="1">
      <alignment horizontal="right" vertical="top" wrapText="1" readingOrder="1"/>
    </xf>
    <xf numFmtId="0" fontId="12" fillId="0" borderId="9" xfId="0" applyFont="1" applyBorder="1" applyAlignment="1">
      <alignment horizontal="right" vertical="top" wrapText="1" readingOrder="1"/>
    </xf>
    <xf numFmtId="0" fontId="12" fillId="0" borderId="4" xfId="0" applyFont="1" applyBorder="1" applyAlignment="1">
      <alignment horizontal="left" vertical="top" wrapText="1" readingOrder="1"/>
    </xf>
    <xf numFmtId="172" fontId="12" fillId="0" borderId="4" xfId="0" applyNumberFormat="1" applyFont="1" applyBorder="1" applyAlignment="1">
      <alignment horizontal="right" vertical="top" wrapText="1" readingOrder="1"/>
    </xf>
    <xf numFmtId="0" fontId="11" fillId="0" borderId="4" xfId="0" applyFont="1" applyBorder="1" applyAlignment="1">
      <alignment horizontal="left" vertical="center" wrapText="1" readingOrder="1"/>
    </xf>
    <xf numFmtId="170" fontId="11" fillId="0" borderId="4" xfId="0" applyNumberFormat="1" applyFont="1" applyBorder="1" applyAlignment="1">
      <alignment horizontal="right" vertical="center" wrapText="1" readingOrder="1"/>
    </xf>
    <xf numFmtId="0" fontId="11" fillId="0" borderId="0" xfId="0" applyFont="1" applyAlignment="1">
      <alignment horizontal="right" vertical="center" wrapText="1" readingOrder="1"/>
    </xf>
    <xf numFmtId="0" fontId="12" fillId="0" borderId="13" xfId="0" applyFont="1" applyBorder="1" applyAlignment="1">
      <alignment horizontal="left" vertical="center" wrapText="1" readingOrder="1"/>
    </xf>
    <xf numFmtId="0" fontId="0" fillId="0" borderId="0" xfId="0" applyAlignment="1">
      <alignment horizontal="center" vertical="top" readingOrder="1"/>
    </xf>
    <xf numFmtId="0" fontId="11" fillId="0" borderId="13" xfId="0" applyFont="1" applyBorder="1" applyAlignment="1">
      <alignment horizontal="left" vertical="center" wrapText="1" readingOrder="1"/>
    </xf>
    <xf numFmtId="0" fontId="12" fillId="0" borderId="21" xfId="0" applyFont="1" applyBorder="1" applyAlignment="1">
      <alignment horizontal="left" vertical="center" wrapText="1" readingOrder="1"/>
    </xf>
    <xf numFmtId="0" fontId="11" fillId="0" borderId="6" xfId="0" applyFont="1" applyBorder="1" applyAlignment="1">
      <alignment horizontal="right" vertical="top" wrapText="1" readingOrder="1"/>
    </xf>
    <xf numFmtId="0" fontId="4" fillId="0" borderId="0" xfId="6">
      <alignment wrapText="1"/>
    </xf>
    <xf numFmtId="0" fontId="0" fillId="0" borderId="0" xfId="0" applyAlignment="1">
      <alignment vertical="center" wrapText="1"/>
    </xf>
    <xf numFmtId="0" fontId="12" fillId="0" borderId="13" xfId="0" applyFont="1" applyBorder="1" applyAlignment="1">
      <alignment horizontal="center" vertical="center" wrapText="1" readingOrder="1"/>
    </xf>
    <xf numFmtId="171" fontId="12" fillId="0" borderId="4" xfId="0" applyNumberFormat="1" applyFont="1" applyBorder="1" applyAlignment="1">
      <alignment horizontal="left" vertical="center" wrapText="1" readingOrder="1"/>
    </xf>
    <xf numFmtId="173" fontId="12" fillId="0" borderId="4" xfId="0" applyNumberFormat="1" applyFont="1" applyBorder="1" applyAlignment="1">
      <alignment horizontal="left" vertical="center" wrapText="1" readingOrder="1"/>
    </xf>
    <xf numFmtId="173" fontId="12" fillId="0" borderId="4" xfId="0" quotePrefix="1" applyNumberFormat="1" applyFont="1" applyBorder="1" applyAlignment="1">
      <alignment horizontal="left" vertical="center" wrapText="1" readingOrder="1"/>
    </xf>
    <xf numFmtId="0" fontId="11" fillId="0" borderId="10" xfId="0" applyFont="1" applyBorder="1" applyAlignment="1">
      <alignment horizontal="left" vertical="center" wrapText="1" readingOrder="1"/>
    </xf>
    <xf numFmtId="0" fontId="11" fillId="0" borderId="11" xfId="0" applyFont="1" applyBorder="1" applyAlignment="1">
      <alignment horizontal="left" vertical="center" wrapText="1" readingOrder="1"/>
    </xf>
    <xf numFmtId="0" fontId="11" fillId="0" borderId="12" xfId="0" applyFont="1" applyBorder="1" applyAlignment="1">
      <alignment horizontal="left" vertical="center" wrapText="1" readingOrder="1"/>
    </xf>
    <xf numFmtId="0" fontId="0" fillId="0" borderId="0" xfId="0" applyAlignment="1"/>
    <xf numFmtId="0" fontId="23" fillId="0" borderId="4" xfId="0" applyFont="1" applyBorder="1" applyAlignment="1">
      <alignment horizontal="left" vertical="center" wrapText="1" readingOrder="1"/>
    </xf>
    <xf numFmtId="166" fontId="11" fillId="0" borderId="4" xfId="0" applyNumberFormat="1" applyFont="1" applyBorder="1" applyAlignment="1">
      <alignment horizontal="right" vertical="center" wrapText="1" readingOrder="1"/>
    </xf>
    <xf numFmtId="168" fontId="11" fillId="0" borderId="4" xfId="0" applyNumberFormat="1" applyFont="1" applyBorder="1" applyAlignment="1">
      <alignment horizontal="right" vertical="center" wrapText="1" readingOrder="1"/>
    </xf>
    <xf numFmtId="165" fontId="11" fillId="0" borderId="4" xfId="0" applyNumberFormat="1" applyFont="1" applyBorder="1" applyAlignment="1">
      <alignment horizontal="right" vertical="center" wrapText="1" readingOrder="1"/>
    </xf>
    <xf numFmtId="165" fontId="12" fillId="0" borderId="4" xfId="0" applyNumberFormat="1" applyFont="1" applyBorder="1" applyAlignment="1">
      <alignment horizontal="right" vertical="center" wrapText="1" readingOrder="1"/>
    </xf>
    <xf numFmtId="164" fontId="12" fillId="0" borderId="4" xfId="0" applyNumberFormat="1" applyFont="1" applyBorder="1" applyAlignment="1">
      <alignment horizontal="right" vertical="center" wrapText="1" readingOrder="1"/>
    </xf>
    <xf numFmtId="0" fontId="15" fillId="0" borderId="13" xfId="4" applyFont="1" applyBorder="1" applyAlignment="1">
      <alignment horizontal="center" vertical="center"/>
    </xf>
    <xf numFmtId="0" fontId="15" fillId="0" borderId="13" xfId="4" applyFont="1" applyBorder="1" applyAlignment="1">
      <alignment horizontal="center" vertical="center" wrapText="1"/>
    </xf>
    <xf numFmtId="0" fontId="4" fillId="0" borderId="0" xfId="6" applyAlignment="1">
      <alignment vertical="center" wrapText="1"/>
    </xf>
    <xf numFmtId="0" fontId="24" fillId="0" borderId="13" xfId="4" applyFont="1" applyBorder="1" applyAlignment="1">
      <alignment vertical="center"/>
    </xf>
    <xf numFmtId="0" fontId="24" fillId="0" borderId="13" xfId="4" applyFont="1" applyBorder="1" applyAlignment="1">
      <alignment wrapText="1"/>
    </xf>
    <xf numFmtId="0" fontId="24" fillId="0" borderId="13" xfId="4" applyFont="1" applyBorder="1"/>
    <xf numFmtId="0" fontId="15" fillId="0" borderId="13" xfId="4" applyFont="1" applyBorder="1" applyAlignment="1">
      <alignment horizontal="center"/>
    </xf>
    <xf numFmtId="4" fontId="24" fillId="0" borderId="13" xfId="4" applyNumberFormat="1" applyFont="1" applyBorder="1"/>
    <xf numFmtId="2" fontId="24" fillId="0" borderId="13" xfId="4" applyNumberFormat="1" applyFont="1" applyBorder="1"/>
    <xf numFmtId="4" fontId="24" fillId="0" borderId="13" xfId="8" applyNumberFormat="1" applyFont="1" applyFill="1" applyBorder="1"/>
    <xf numFmtId="4" fontId="4" fillId="0" borderId="13" xfId="6" applyNumberFormat="1" applyBorder="1">
      <alignment wrapText="1"/>
    </xf>
    <xf numFmtId="0" fontId="25" fillId="0" borderId="0" xfId="3" applyFont="1" applyFill="1" applyAlignment="1"/>
    <xf numFmtId="0" fontId="11" fillId="0" borderId="5" xfId="0" applyFont="1" applyBorder="1" applyAlignment="1">
      <alignment horizontal="left" vertical="center" wrapText="1" readingOrder="1"/>
    </xf>
    <xf numFmtId="0" fontId="12" fillId="0" borderId="5" xfId="0" applyFont="1" applyBorder="1" applyAlignment="1">
      <alignment horizontal="left" vertical="center" wrapText="1" readingOrder="1"/>
    </xf>
    <xf numFmtId="0" fontId="12" fillId="0" borderId="13" xfId="11" applyFont="1" applyBorder="1" applyAlignment="1">
      <alignment horizontal="center" vertical="center"/>
    </xf>
    <xf numFmtId="0" fontId="12" fillId="0" borderId="0" xfId="11" applyFont="1" applyAlignment="1">
      <alignment horizontal="center" vertical="center"/>
    </xf>
    <xf numFmtId="0" fontId="11" fillId="0" borderId="13" xfId="11" applyFont="1" applyBorder="1" applyAlignment="1">
      <alignment vertical="center"/>
    </xf>
    <xf numFmtId="0" fontId="11" fillId="0" borderId="13" xfId="11" applyFont="1" applyBorder="1" applyAlignment="1">
      <alignment vertical="center" wrapText="1"/>
    </xf>
    <xf numFmtId="0" fontId="11" fillId="0" borderId="0" xfId="11" applyFont="1" applyAlignment="1">
      <alignment horizontal="center" vertical="center"/>
    </xf>
    <xf numFmtId="0" fontId="12" fillId="0" borderId="13" xfId="11" applyFont="1" applyBorder="1" applyAlignment="1">
      <alignment horizontal="center" vertical="center" wrapText="1"/>
    </xf>
    <xf numFmtId="0" fontId="11" fillId="0" borderId="13" xfId="11" applyFont="1" applyBorder="1" applyAlignment="1">
      <alignment horizontal="left" vertical="center"/>
    </xf>
    <xf numFmtId="4" fontId="11" fillId="0" borderId="13" xfId="11" applyNumberFormat="1" applyFont="1" applyBorder="1" applyAlignment="1">
      <alignment horizontal="right" vertical="center"/>
    </xf>
    <xf numFmtId="10" fontId="11" fillId="0" borderId="13" xfId="8" applyNumberFormat="1" applyFont="1" applyFill="1" applyBorder="1" applyAlignment="1">
      <alignment vertical="center"/>
    </xf>
    <xf numFmtId="43" fontId="11" fillId="0" borderId="0" xfId="7" applyFont="1" applyFill="1" applyAlignment="1">
      <alignment horizontal="center" vertical="center"/>
    </xf>
    <xf numFmtId="0" fontId="23" fillId="0" borderId="13" xfId="0" applyFont="1" applyBorder="1" applyAlignment="1">
      <alignment horizontal="left" vertical="center" wrapText="1" readingOrder="1"/>
    </xf>
    <xf numFmtId="0" fontId="23" fillId="0" borderId="13" xfId="0" applyFont="1" applyBorder="1" applyAlignment="1">
      <alignment horizontal="right" vertical="center" wrapText="1" readingOrder="1"/>
    </xf>
    <xf numFmtId="0" fontId="0" fillId="0" borderId="13" xfId="0" applyBorder="1">
      <alignment wrapText="1"/>
    </xf>
    <xf numFmtId="167" fontId="11" fillId="0" borderId="4" xfId="0" applyNumberFormat="1" applyFont="1" applyBorder="1" applyAlignment="1">
      <alignment horizontal="right" vertical="center" wrapText="1" readingOrder="1"/>
    </xf>
    <xf numFmtId="165" fontId="0" fillId="0" borderId="0" xfId="0" applyNumberFormat="1">
      <alignment wrapText="1"/>
    </xf>
    <xf numFmtId="0" fontId="0" fillId="0" borderId="0" xfId="0" applyAlignment="1">
      <alignment horizontal="center" vertical="center"/>
    </xf>
    <xf numFmtId="0" fontId="26" fillId="0" borderId="7" xfId="0" applyFont="1" applyBorder="1" applyAlignment="1">
      <alignment horizontal="center" vertical="center" wrapText="1"/>
    </xf>
    <xf numFmtId="0" fontId="0" fillId="0" borderId="0" xfId="0" applyAlignment="1">
      <alignment vertical="center"/>
    </xf>
    <xf numFmtId="0" fontId="27" fillId="0" borderId="7" xfId="0" applyFont="1" applyBorder="1" applyAlignment="1">
      <alignment vertical="center"/>
    </xf>
    <xf numFmtId="0" fontId="27" fillId="0" borderId="7" xfId="0" applyFont="1" applyBorder="1" applyAlignment="1">
      <alignment vertical="center" wrapText="1"/>
    </xf>
    <xf numFmtId="43" fontId="27" fillId="0" borderId="7" xfId="7" applyFont="1" applyFill="1" applyBorder="1" applyAlignment="1">
      <alignment vertical="center"/>
    </xf>
    <xf numFmtId="175" fontId="27" fillId="0" borderId="7" xfId="0" applyNumberFormat="1" applyFont="1" applyBorder="1" applyAlignment="1">
      <alignment vertical="center"/>
    </xf>
    <xf numFmtId="10" fontId="4" fillId="0" borderId="0" xfId="1" applyNumberFormat="1" applyFont="1" applyFill="1" applyAlignment="1"/>
    <xf numFmtId="0" fontId="4" fillId="0" borderId="0" xfId="0" applyFont="1" applyAlignment="1"/>
    <xf numFmtId="43" fontId="24" fillId="0" borderId="13" xfId="9" applyFont="1" applyFill="1" applyBorder="1"/>
    <xf numFmtId="174" fontId="24" fillId="0" borderId="13" xfId="4" applyNumberFormat="1" applyFont="1" applyBorder="1"/>
    <xf numFmtId="0" fontId="24" fillId="0" borderId="0" xfId="4" applyFont="1"/>
    <xf numFmtId="0" fontId="24" fillId="0" borderId="0" xfId="4" applyFont="1" applyAlignment="1">
      <alignment wrapText="1"/>
    </xf>
    <xf numFmtId="43" fontId="24" fillId="0" borderId="0" xfId="7" applyFont="1" applyFill="1" applyBorder="1"/>
    <xf numFmtId="174" fontId="24" fillId="0" borderId="0" xfId="4" applyNumberFormat="1" applyFont="1"/>
    <xf numFmtId="4" fontId="24" fillId="0" borderId="0" xfId="8" applyNumberFormat="1" applyFont="1" applyFill="1" applyBorder="1"/>
    <xf numFmtId="0" fontId="24" fillId="0" borderId="0" xfId="4" applyFont="1" applyAlignment="1">
      <alignment vertical="center" wrapText="1"/>
    </xf>
    <xf numFmtId="43" fontId="24" fillId="0" borderId="13" xfId="7" applyFont="1" applyFill="1" applyBorder="1"/>
    <xf numFmtId="4" fontId="24" fillId="0" borderId="0" xfId="4" applyNumberFormat="1" applyFont="1"/>
    <xf numFmtId="0" fontId="12" fillId="0" borderId="0" xfId="0" applyFont="1" applyAlignment="1">
      <alignment horizontal="left" vertical="center" wrapText="1" readingOrder="1"/>
    </xf>
    <xf numFmtId="0" fontId="7" fillId="0" borderId="13" xfId="0" applyFont="1" applyBorder="1" applyAlignment="1">
      <alignment horizontal="center" vertical="center" wrapText="1" readingOrder="1"/>
    </xf>
    <xf numFmtId="43" fontId="7" fillId="0" borderId="13" xfId="2" applyFont="1" applyFill="1" applyBorder="1" applyAlignment="1">
      <alignment horizontal="center" vertical="center" wrapText="1" readingOrder="1"/>
    </xf>
    <xf numFmtId="0" fontId="11" fillId="0" borderId="10" xfId="0" applyFont="1" applyBorder="1" applyAlignment="1">
      <alignment horizontal="left" vertical="center" wrapText="1" readingOrder="1"/>
    </xf>
    <xf numFmtId="0" fontId="11" fillId="0" borderId="12" xfId="0" applyFont="1" applyBorder="1" applyAlignment="1">
      <alignment horizontal="left" vertical="center" wrapText="1" readingOrder="1"/>
    </xf>
    <xf numFmtId="0" fontId="11" fillId="0" borderId="13" xfId="0" applyFont="1" applyBorder="1" applyAlignment="1">
      <alignment horizontal="left" vertical="center" wrapText="1" readingOrder="1"/>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wrapText="1" readingOrder="1"/>
    </xf>
    <xf numFmtId="0" fontId="11" fillId="0" borderId="11" xfId="0" applyFont="1" applyBorder="1" applyAlignment="1">
      <alignment horizontal="left" vertical="center" wrapText="1" readingOrder="1"/>
    </xf>
    <xf numFmtId="0" fontId="7" fillId="0" borderId="7" xfId="0" applyFont="1" applyBorder="1" applyAlignment="1">
      <alignment horizontal="center" vertical="center" wrapText="1" readingOrder="1"/>
    </xf>
    <xf numFmtId="0" fontId="11" fillId="0" borderId="0" xfId="0" applyFont="1" applyAlignment="1">
      <alignment horizontal="left" vertical="center" wrapText="1" readingOrder="1"/>
    </xf>
    <xf numFmtId="0" fontId="12" fillId="0" borderId="1" xfId="0" applyFont="1" applyBorder="1" applyAlignment="1">
      <alignment horizontal="left" vertical="center" wrapText="1" readingOrder="1"/>
    </xf>
    <xf numFmtId="0" fontId="12" fillId="0" borderId="2" xfId="0" applyFont="1" applyBorder="1" applyAlignment="1">
      <alignment horizontal="left" vertical="center" wrapText="1" readingOrder="1"/>
    </xf>
    <xf numFmtId="0" fontId="12" fillId="0" borderId="3" xfId="0" applyFont="1" applyBorder="1" applyAlignment="1">
      <alignment horizontal="left" vertical="center" wrapText="1" readingOrder="1"/>
    </xf>
    <xf numFmtId="0" fontId="11" fillId="0" borderId="1" xfId="0" applyFont="1" applyBorder="1" applyAlignment="1">
      <alignment horizontal="left" vertical="center" wrapText="1" readingOrder="1"/>
    </xf>
    <xf numFmtId="0" fontId="11" fillId="0" borderId="3" xfId="0" applyFont="1" applyBorder="1" applyAlignment="1">
      <alignment horizontal="left" vertical="center" wrapText="1" readingOrder="1"/>
    </xf>
    <xf numFmtId="0" fontId="7" fillId="0" borderId="13" xfId="0" applyFont="1" applyBorder="1" applyAlignment="1">
      <alignment horizontal="center" vertical="center" wrapText="1" readingOrder="1"/>
    </xf>
    <xf numFmtId="0" fontId="11" fillId="0" borderId="14" xfId="0" applyFont="1" applyBorder="1" applyAlignment="1">
      <alignment horizontal="left" vertical="center" wrapText="1" readingOrder="1"/>
    </xf>
    <xf numFmtId="0" fontId="12" fillId="0" borderId="10" xfId="0" applyFont="1" applyBorder="1" applyAlignment="1">
      <alignment horizontal="center" vertical="center" wrapText="1" readingOrder="1"/>
    </xf>
    <xf numFmtId="0" fontId="12" fillId="0" borderId="12" xfId="0" applyFont="1" applyBorder="1" applyAlignment="1">
      <alignment horizontal="center" vertical="center" wrapText="1" readingOrder="1"/>
    </xf>
    <xf numFmtId="0" fontId="11" fillId="0" borderId="0" xfId="0" quotePrefix="1" applyFont="1" applyAlignment="1">
      <alignment horizontal="left" vertical="center" wrapText="1" readingOrder="1"/>
    </xf>
    <xf numFmtId="0" fontId="15" fillId="0" borderId="13" xfId="4" applyFont="1" applyBorder="1" applyAlignment="1">
      <alignment horizontal="center"/>
    </xf>
    <xf numFmtId="43" fontId="24" fillId="0" borderId="13" xfId="7" applyFont="1" applyFill="1" applyBorder="1" applyAlignment="1">
      <alignment horizontal="center"/>
    </xf>
    <xf numFmtId="0" fontId="15" fillId="0" borderId="13" xfId="4" applyFont="1" applyBorder="1" applyAlignment="1">
      <alignment horizontal="center" wrapText="1"/>
    </xf>
    <xf numFmtId="0" fontId="24" fillId="0" borderId="13" xfId="4" applyFont="1" applyBorder="1" applyAlignment="1">
      <alignment horizontal="center"/>
    </xf>
    <xf numFmtId="0" fontId="24" fillId="0" borderId="0" xfId="4" applyFont="1" applyAlignment="1">
      <alignment horizontal="justify" vertical="center" wrapText="1"/>
    </xf>
    <xf numFmtId="0" fontId="15" fillId="0" borderId="15" xfId="4" applyFont="1" applyBorder="1" applyAlignment="1">
      <alignment horizontal="center" vertical="center" wrapText="1"/>
    </xf>
    <xf numFmtId="0" fontId="15" fillId="0" borderId="8" xfId="4" applyFont="1" applyBorder="1" applyAlignment="1">
      <alignment horizontal="center" vertical="center" wrapText="1"/>
    </xf>
    <xf numFmtId="0" fontId="15" fillId="0" borderId="15" xfId="4" applyFont="1" applyBorder="1" applyAlignment="1">
      <alignment horizontal="center" vertical="center"/>
    </xf>
    <xf numFmtId="0" fontId="15" fillId="0" borderId="16" xfId="4" applyFont="1" applyBorder="1" applyAlignment="1">
      <alignment horizontal="center" vertical="center"/>
    </xf>
    <xf numFmtId="0" fontId="15" fillId="0" borderId="8" xfId="4" applyFont="1" applyBorder="1" applyAlignment="1">
      <alignment horizontal="center" vertical="center"/>
    </xf>
    <xf numFmtId="0" fontId="15" fillId="0" borderId="10" xfId="4" applyFont="1" applyBorder="1" applyAlignment="1">
      <alignment horizontal="center" vertical="center"/>
    </xf>
    <xf numFmtId="0" fontId="15" fillId="0" borderId="11" xfId="4" applyFont="1" applyBorder="1" applyAlignment="1">
      <alignment horizontal="center" vertical="center"/>
    </xf>
    <xf numFmtId="0" fontId="15" fillId="0" borderId="12" xfId="4" applyFont="1" applyBorder="1" applyAlignment="1">
      <alignment horizontal="center" vertical="center"/>
    </xf>
    <xf numFmtId="0" fontId="15" fillId="0" borderId="10" xfId="4" applyFont="1" applyBorder="1" applyAlignment="1">
      <alignment horizontal="center" vertical="center" wrapText="1"/>
    </xf>
    <xf numFmtId="0" fontId="15" fillId="0" borderId="11" xfId="4" applyFont="1" applyBorder="1" applyAlignment="1">
      <alignment horizontal="center" vertical="center" wrapText="1"/>
    </xf>
    <xf numFmtId="0" fontId="15" fillId="0" borderId="12" xfId="4" applyFont="1" applyBorder="1" applyAlignment="1">
      <alignment horizontal="center" vertical="center" wrapText="1"/>
    </xf>
    <xf numFmtId="0" fontId="15" fillId="0" borderId="17" xfId="4" applyFont="1" applyBorder="1" applyAlignment="1">
      <alignment horizontal="center" vertical="center" wrapText="1"/>
    </xf>
    <xf numFmtId="0" fontId="15" fillId="0" borderId="18" xfId="4" applyFont="1" applyBorder="1" applyAlignment="1">
      <alignment horizontal="center" vertical="center" wrapText="1"/>
    </xf>
    <xf numFmtId="0" fontId="15" fillId="0" borderId="13" xfId="4" applyFont="1" applyBorder="1" applyAlignment="1">
      <alignment horizontal="center" vertical="center"/>
    </xf>
    <xf numFmtId="0" fontId="15" fillId="0" borderId="13" xfId="4" applyFont="1" applyBorder="1" applyAlignment="1">
      <alignment horizontal="center" vertical="center" wrapText="1"/>
    </xf>
    <xf numFmtId="0" fontId="15" fillId="0" borderId="0" xfId="0" applyFont="1" applyAlignment="1">
      <alignment horizontal="left" vertical="top" readingOrder="1"/>
    </xf>
    <xf numFmtId="0" fontId="15" fillId="0" borderId="10" xfId="4" applyFont="1" applyBorder="1" applyAlignment="1">
      <alignment horizontal="center" wrapText="1"/>
    </xf>
    <xf numFmtId="0" fontId="15" fillId="0" borderId="11" xfId="4" applyFont="1" applyBorder="1" applyAlignment="1">
      <alignment horizontal="center" wrapText="1"/>
    </xf>
    <xf numFmtId="0" fontId="15" fillId="0" borderId="12" xfId="4" applyFont="1" applyBorder="1" applyAlignment="1">
      <alignment horizontal="center" wrapText="1"/>
    </xf>
    <xf numFmtId="0" fontId="15" fillId="0" borderId="10" xfId="4" applyFont="1" applyBorder="1" applyAlignment="1">
      <alignment horizontal="center"/>
    </xf>
    <xf numFmtId="0" fontId="15" fillId="0" borderId="12" xfId="4" applyFont="1" applyBorder="1" applyAlignment="1">
      <alignment horizontal="center"/>
    </xf>
    <xf numFmtId="43" fontId="24" fillId="0" borderId="10" xfId="7" applyFont="1" applyFill="1" applyBorder="1" applyAlignment="1">
      <alignment horizontal="center"/>
    </xf>
    <xf numFmtId="43" fontId="24" fillId="0" borderId="11" xfId="7" applyFont="1" applyFill="1" applyBorder="1" applyAlignment="1">
      <alignment horizontal="center"/>
    </xf>
    <xf numFmtId="43" fontId="24" fillId="0" borderId="12" xfId="7" applyFont="1" applyFill="1" applyBorder="1" applyAlignment="1">
      <alignment horizontal="center"/>
    </xf>
    <xf numFmtId="0" fontId="24" fillId="0" borderId="0" xfId="4" applyFont="1" applyAlignment="1">
      <alignment horizontal="left" vertical="center" wrapText="1"/>
    </xf>
    <xf numFmtId="0" fontId="24" fillId="0" borderId="0" xfId="4" applyFont="1" applyAlignment="1">
      <alignment horizontal="center"/>
    </xf>
    <xf numFmtId="0" fontId="15" fillId="0" borderId="0" xfId="4" applyFont="1" applyAlignment="1">
      <alignment horizontal="center"/>
    </xf>
    <xf numFmtId="0" fontId="11" fillId="0" borderId="0" xfId="0" applyFont="1" applyAlignment="1">
      <alignment horizontal="justify" vertical="top" wrapText="1" readingOrder="1"/>
    </xf>
    <xf numFmtId="0" fontId="12" fillId="0" borderId="10" xfId="0" applyFont="1" applyBorder="1" applyAlignment="1">
      <alignment horizontal="left" vertical="center" readingOrder="1"/>
    </xf>
    <xf numFmtId="0" fontId="12" fillId="0" borderId="11" xfId="0" applyFont="1" applyBorder="1" applyAlignment="1">
      <alignment horizontal="left" vertical="center" readingOrder="1"/>
    </xf>
    <xf numFmtId="0" fontId="12" fillId="0" borderId="12" xfId="0" applyFont="1" applyBorder="1" applyAlignment="1">
      <alignment horizontal="left" vertical="center" readingOrder="1"/>
    </xf>
    <xf numFmtId="0" fontId="12" fillId="0" borderId="10" xfId="11" applyFont="1" applyBorder="1" applyAlignment="1">
      <alignment horizontal="center" vertical="center" wrapText="1"/>
    </xf>
    <xf numFmtId="0" fontId="12" fillId="0" borderId="12" xfId="11" applyFont="1" applyBorder="1" applyAlignment="1">
      <alignment horizontal="center" vertical="center" wrapText="1"/>
    </xf>
    <xf numFmtId="0" fontId="12" fillId="0" borderId="13" xfId="11" applyFont="1" applyBorder="1" applyAlignment="1">
      <alignment horizontal="center" vertical="center"/>
    </xf>
    <xf numFmtId="43" fontId="11" fillId="0" borderId="10" xfId="7" applyFont="1" applyFill="1" applyBorder="1" applyAlignment="1">
      <alignment horizontal="center" vertical="center"/>
    </xf>
    <xf numFmtId="43" fontId="11" fillId="0" borderId="12" xfId="7" applyFont="1" applyFill="1" applyBorder="1" applyAlignment="1">
      <alignment horizontal="center" vertical="center"/>
    </xf>
    <xf numFmtId="0" fontId="12" fillId="0" borderId="10" xfId="11" applyFont="1" applyBorder="1" applyAlignment="1">
      <alignment horizontal="center" vertical="center"/>
    </xf>
    <xf numFmtId="0" fontId="12" fillId="0" borderId="11" xfId="11" applyFont="1" applyBorder="1" applyAlignment="1">
      <alignment horizontal="center" vertical="center"/>
    </xf>
    <xf numFmtId="0" fontId="12" fillId="0" borderId="12" xfId="11" applyFont="1" applyBorder="1" applyAlignment="1">
      <alignment horizontal="center" vertical="center"/>
    </xf>
    <xf numFmtId="0" fontId="11" fillId="0" borderId="10" xfId="11" applyFont="1" applyBorder="1" applyAlignment="1">
      <alignment horizontal="left" vertical="center" wrapText="1"/>
    </xf>
    <xf numFmtId="0" fontId="11" fillId="0" borderId="11" xfId="11" applyFont="1" applyBorder="1" applyAlignment="1">
      <alignment horizontal="left" vertical="center" wrapText="1"/>
    </xf>
    <xf numFmtId="0" fontId="11" fillId="0" borderId="12" xfId="11" applyFont="1" applyBorder="1" applyAlignment="1">
      <alignment horizontal="left" vertical="center" wrapText="1"/>
    </xf>
    <xf numFmtId="0" fontId="15" fillId="0" borderId="13" xfId="0" applyFont="1" applyBorder="1" applyAlignment="1">
      <alignment horizontal="left" vertical="top" readingOrder="1"/>
    </xf>
    <xf numFmtId="0" fontId="11" fillId="0" borderId="19" xfId="0" applyFont="1" applyBorder="1" applyAlignment="1">
      <alignment horizontal="left" vertical="center" wrapText="1" readingOrder="1"/>
    </xf>
    <xf numFmtId="0" fontId="11" fillId="0" borderId="20" xfId="0" applyFont="1" applyBorder="1" applyAlignment="1">
      <alignment horizontal="left" vertical="center" wrapText="1" readingOrder="1"/>
    </xf>
  </cellXfs>
  <cellStyles count="19">
    <cellStyle name="Comma 2" xfId="7" xr:uid="{497B0897-C4A6-484C-BFE3-9CBA5F3952F7}"/>
    <cellStyle name="Comma 2 2" xfId="9" xr:uid="{81B7AE24-CA0B-4967-8704-7C0E6E385739}"/>
    <cellStyle name="Comma 2 2 2" xfId="15" xr:uid="{1354F5C1-0572-4EAD-B08C-F0A25A59B578}"/>
    <cellStyle name="Comma 2 3" xfId="14" xr:uid="{0A1DAFE1-9C5A-442B-B596-300D2DE37D71}"/>
    <cellStyle name="Comma 3" xfId="2" xr:uid="{CEBF9614-D32F-40E9-A250-2E9028F2781C}"/>
    <cellStyle name="Comma 3 2" xfId="12" xr:uid="{A6BD7D7E-10D9-47A3-974F-FFF986535D98}"/>
    <cellStyle name="Hyperlink 2" xfId="3" xr:uid="{2B4FCACA-9A3A-4ACA-863B-B665CF1D6E50}"/>
    <cellStyle name="Normal" xfId="0" builtinId="0"/>
    <cellStyle name="Normal 2 2 2 2" xfId="4" xr:uid="{12EF5E4D-BA67-48DF-B9AB-7047DCF8D27C}"/>
    <cellStyle name="Normal 2 2 2 2 2" xfId="13" xr:uid="{14DBDCAC-9636-44F3-AE29-91EFA8521CA7}"/>
    <cellStyle name="Normal 2 2 3" xfId="11" xr:uid="{AAF635CA-D69D-4BAC-A9F4-0BF342C60584}"/>
    <cellStyle name="Normal 2 2 3 2" xfId="17" xr:uid="{80845865-367D-4AB0-B1F1-B19259182053}"/>
    <cellStyle name="Normal 2 3" xfId="5" xr:uid="{F887BDDC-5D20-468D-AE48-BA1185FA23D2}"/>
    <cellStyle name="Normal 2 3 2" xfId="18" xr:uid="{1D8174AD-2FE6-4171-8A49-CA65E6C0BA81}"/>
    <cellStyle name="Normal 3" xfId="6" xr:uid="{E0AC8F02-0DCB-4A72-A974-80DFEA63F3F9}"/>
    <cellStyle name="Normal 4" xfId="10" xr:uid="{883D7A43-7B4D-4D31-8FFE-975924F6509F}"/>
    <cellStyle name="Normal 4 2" xfId="16" xr:uid="{6A273DA9-1D85-4EED-B7AC-216B2F729DFD}"/>
    <cellStyle name="Percent" xfId="1" builtinId="5"/>
    <cellStyle name="Percent 2" xfId="8" xr:uid="{6C66CC03-CE40-44CD-9B4F-A2FC1246B8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390524</xdr:colOff>
      <xdr:row>143</xdr:row>
      <xdr:rowOff>0</xdr:rowOff>
    </xdr:from>
    <xdr:to>
      <xdr:col>2</xdr:col>
      <xdr:colOff>2331224</xdr:colOff>
      <xdr:row>144</xdr:row>
      <xdr:rowOff>27375</xdr:rowOff>
    </xdr:to>
    <xdr:pic>
      <xdr:nvPicPr>
        <xdr:cNvPr id="2" name="Picture 1">
          <a:extLst>
            <a:ext uri="{FF2B5EF4-FFF2-40B4-BE49-F238E27FC236}">
              <a16:creationId xmlns:a16="http://schemas.microsoft.com/office/drawing/2014/main" id="{DE0C8973-A6F3-4239-8E5E-2BCF299F637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54889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371474</xdr:colOff>
      <xdr:row>148</xdr:row>
      <xdr:rowOff>66675</xdr:rowOff>
    </xdr:from>
    <xdr:to>
      <xdr:col>2</xdr:col>
      <xdr:colOff>2312174</xdr:colOff>
      <xdr:row>148</xdr:row>
      <xdr:rowOff>2046675</xdr:rowOff>
    </xdr:to>
    <xdr:pic>
      <xdr:nvPicPr>
        <xdr:cNvPr id="3" name="Picture 2">
          <a:extLst>
            <a:ext uri="{FF2B5EF4-FFF2-40B4-BE49-F238E27FC236}">
              <a16:creationId xmlns:a16="http://schemas.microsoft.com/office/drawing/2014/main" id="{9CE154D6-44B9-48D9-8DE7-C97C82CFDC5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4" y="281559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141</xdr:row>
      <xdr:rowOff>0</xdr:rowOff>
    </xdr:from>
    <xdr:to>
      <xdr:col>2</xdr:col>
      <xdr:colOff>2331225</xdr:colOff>
      <xdr:row>153</xdr:row>
      <xdr:rowOff>36900</xdr:rowOff>
    </xdr:to>
    <xdr:pic>
      <xdr:nvPicPr>
        <xdr:cNvPr id="2" name="Picture 1">
          <a:extLst>
            <a:ext uri="{FF2B5EF4-FFF2-40B4-BE49-F238E27FC236}">
              <a16:creationId xmlns:a16="http://schemas.microsoft.com/office/drawing/2014/main" id="{CB7CFF7B-1A0D-4CA2-AEA9-FE86EA59127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269938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135</xdr:row>
      <xdr:rowOff>66674</xdr:rowOff>
    </xdr:from>
    <xdr:to>
      <xdr:col>2</xdr:col>
      <xdr:colOff>2331224</xdr:colOff>
      <xdr:row>136</xdr:row>
      <xdr:rowOff>1979999</xdr:rowOff>
    </xdr:to>
    <xdr:pic>
      <xdr:nvPicPr>
        <xdr:cNvPr id="3" name="Picture 2">
          <a:extLst>
            <a:ext uri="{FF2B5EF4-FFF2-40B4-BE49-F238E27FC236}">
              <a16:creationId xmlns:a16="http://schemas.microsoft.com/office/drawing/2014/main" id="{8424F267-26CE-4CA1-8435-F5E6456EA29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4212549"/>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390523</xdr:colOff>
      <xdr:row>158</xdr:row>
      <xdr:rowOff>0</xdr:rowOff>
    </xdr:from>
    <xdr:to>
      <xdr:col>2</xdr:col>
      <xdr:colOff>2331223</xdr:colOff>
      <xdr:row>158</xdr:row>
      <xdr:rowOff>1980000</xdr:rowOff>
    </xdr:to>
    <xdr:pic>
      <xdr:nvPicPr>
        <xdr:cNvPr id="2" name="Picture 1">
          <a:extLst>
            <a:ext uri="{FF2B5EF4-FFF2-40B4-BE49-F238E27FC236}">
              <a16:creationId xmlns:a16="http://schemas.microsoft.com/office/drawing/2014/main" id="{BC4353EF-56BA-425E-AF29-00406863384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28670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2</xdr:col>
      <xdr:colOff>2331225</xdr:colOff>
      <xdr:row>153</xdr:row>
      <xdr:rowOff>27375</xdr:rowOff>
    </xdr:to>
    <xdr:pic>
      <xdr:nvPicPr>
        <xdr:cNvPr id="4" name="Picture 3">
          <a:extLst>
            <a:ext uri="{FF2B5EF4-FFF2-40B4-BE49-F238E27FC236}">
              <a16:creationId xmlns:a16="http://schemas.microsoft.com/office/drawing/2014/main" id="{D77CD74B-A5DA-4429-AAB5-C78AA329564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257460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390524</xdr:colOff>
      <xdr:row>177</xdr:row>
      <xdr:rowOff>76200</xdr:rowOff>
    </xdr:from>
    <xdr:to>
      <xdr:col>2</xdr:col>
      <xdr:colOff>2331224</xdr:colOff>
      <xdr:row>178</xdr:row>
      <xdr:rowOff>103575</xdr:rowOff>
    </xdr:to>
    <xdr:pic>
      <xdr:nvPicPr>
        <xdr:cNvPr id="2" name="Picture 1">
          <a:extLst>
            <a:ext uri="{FF2B5EF4-FFF2-40B4-BE49-F238E27FC236}">
              <a16:creationId xmlns:a16="http://schemas.microsoft.com/office/drawing/2014/main" id="{3F7C7E09-BEAF-4C29-85B2-8C8D1A6EE62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327945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xdr:colOff>
      <xdr:row>182</xdr:row>
      <xdr:rowOff>114300</xdr:rowOff>
    </xdr:from>
    <xdr:to>
      <xdr:col>2</xdr:col>
      <xdr:colOff>2340749</xdr:colOff>
      <xdr:row>182</xdr:row>
      <xdr:rowOff>2094300</xdr:rowOff>
    </xdr:to>
    <xdr:pic>
      <xdr:nvPicPr>
        <xdr:cNvPr id="3" name="Picture 2">
          <a:extLst>
            <a:ext uri="{FF2B5EF4-FFF2-40B4-BE49-F238E27FC236}">
              <a16:creationId xmlns:a16="http://schemas.microsoft.com/office/drawing/2014/main" id="{14A17602-0016-4C45-908A-119A0ACD9C1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49" y="354330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381000</xdr:colOff>
      <xdr:row>215</xdr:row>
      <xdr:rowOff>57150</xdr:rowOff>
    </xdr:from>
    <xdr:to>
      <xdr:col>2</xdr:col>
      <xdr:colOff>2321700</xdr:colOff>
      <xdr:row>215</xdr:row>
      <xdr:rowOff>2037150</xdr:rowOff>
    </xdr:to>
    <xdr:pic>
      <xdr:nvPicPr>
        <xdr:cNvPr id="2" name="Picture 1">
          <a:extLst>
            <a:ext uri="{FF2B5EF4-FFF2-40B4-BE49-F238E27FC236}">
              <a16:creationId xmlns:a16="http://schemas.microsoft.com/office/drawing/2014/main" id="{4C95F576-2B05-47AF-9EC4-90AD5FECF54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384429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210</xdr:row>
      <xdr:rowOff>0</xdr:rowOff>
    </xdr:from>
    <xdr:to>
      <xdr:col>2</xdr:col>
      <xdr:colOff>2331225</xdr:colOff>
      <xdr:row>211</xdr:row>
      <xdr:rowOff>27375</xdr:rowOff>
    </xdr:to>
    <xdr:pic>
      <xdr:nvPicPr>
        <xdr:cNvPr id="4" name="Picture 3">
          <a:extLst>
            <a:ext uri="{FF2B5EF4-FFF2-40B4-BE49-F238E27FC236}">
              <a16:creationId xmlns:a16="http://schemas.microsoft.com/office/drawing/2014/main" id="{278CD9AE-8D83-4FBD-9B4B-E7C3A96C18F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35785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19049</xdr:colOff>
      <xdr:row>161</xdr:row>
      <xdr:rowOff>22860</xdr:rowOff>
    </xdr:from>
    <xdr:to>
      <xdr:col>2</xdr:col>
      <xdr:colOff>2350274</xdr:colOff>
      <xdr:row>162</xdr:row>
      <xdr:rowOff>50235</xdr:rowOff>
    </xdr:to>
    <xdr:pic>
      <xdr:nvPicPr>
        <xdr:cNvPr id="2" name="Picture 1">
          <a:extLst>
            <a:ext uri="{FF2B5EF4-FFF2-40B4-BE49-F238E27FC236}">
              <a16:creationId xmlns:a16="http://schemas.microsoft.com/office/drawing/2014/main" id="{BECFE1DC-7B08-448F-986F-F484D4CC2F3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4" y="3020758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2</xdr:col>
      <xdr:colOff>2331225</xdr:colOff>
      <xdr:row>166</xdr:row>
      <xdr:rowOff>1980000</xdr:rowOff>
    </xdr:to>
    <xdr:pic>
      <xdr:nvPicPr>
        <xdr:cNvPr id="3" name="Picture 2">
          <a:extLst>
            <a:ext uri="{FF2B5EF4-FFF2-40B4-BE49-F238E27FC236}">
              <a16:creationId xmlns:a16="http://schemas.microsoft.com/office/drawing/2014/main" id="{B736DCF2-800A-43C7-980B-D8927BF9137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32556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390523</xdr:colOff>
      <xdr:row>208</xdr:row>
      <xdr:rowOff>0</xdr:rowOff>
    </xdr:from>
    <xdr:to>
      <xdr:col>2</xdr:col>
      <xdr:colOff>2331223</xdr:colOff>
      <xdr:row>208</xdr:row>
      <xdr:rowOff>1980000</xdr:rowOff>
    </xdr:to>
    <xdr:pic>
      <xdr:nvPicPr>
        <xdr:cNvPr id="2" name="Picture 1">
          <a:extLst>
            <a:ext uri="{FF2B5EF4-FFF2-40B4-BE49-F238E27FC236}">
              <a16:creationId xmlns:a16="http://schemas.microsoft.com/office/drawing/2014/main" id="{5195F983-22BE-4117-9D21-F3C49FDC017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409479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390523</xdr:colOff>
      <xdr:row>202</xdr:row>
      <xdr:rowOff>0</xdr:rowOff>
    </xdr:from>
    <xdr:to>
      <xdr:col>2</xdr:col>
      <xdr:colOff>2331223</xdr:colOff>
      <xdr:row>203</xdr:row>
      <xdr:rowOff>27375</xdr:rowOff>
    </xdr:to>
    <xdr:pic>
      <xdr:nvPicPr>
        <xdr:cNvPr id="3" name="Picture 2">
          <a:extLst>
            <a:ext uri="{FF2B5EF4-FFF2-40B4-BE49-F238E27FC236}">
              <a16:creationId xmlns:a16="http://schemas.microsoft.com/office/drawing/2014/main" id="{75E84078-4725-43D8-839B-06CEE580C4B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3" y="380238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390524</xdr:colOff>
      <xdr:row>131</xdr:row>
      <xdr:rowOff>0</xdr:rowOff>
    </xdr:from>
    <xdr:to>
      <xdr:col>2</xdr:col>
      <xdr:colOff>2331224</xdr:colOff>
      <xdr:row>132</xdr:row>
      <xdr:rowOff>27375</xdr:rowOff>
    </xdr:to>
    <xdr:pic>
      <xdr:nvPicPr>
        <xdr:cNvPr id="2" name="Picture 1">
          <a:extLst>
            <a:ext uri="{FF2B5EF4-FFF2-40B4-BE49-F238E27FC236}">
              <a16:creationId xmlns:a16="http://schemas.microsoft.com/office/drawing/2014/main" id="{69843D63-61BB-44FF-B8D2-21BD94A62C8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4431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136</xdr:row>
      <xdr:rowOff>38101</xdr:rowOff>
    </xdr:from>
    <xdr:to>
      <xdr:col>2</xdr:col>
      <xdr:colOff>2340750</xdr:colOff>
      <xdr:row>136</xdr:row>
      <xdr:rowOff>2018101</xdr:rowOff>
    </xdr:to>
    <xdr:pic>
      <xdr:nvPicPr>
        <xdr:cNvPr id="3" name="Picture 2">
          <a:extLst>
            <a:ext uri="{FF2B5EF4-FFF2-40B4-BE49-F238E27FC236}">
              <a16:creationId xmlns:a16="http://schemas.microsoft.com/office/drawing/2014/main" id="{8272163C-6FCD-4F91-B311-5A8DDA621F8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27070051"/>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57149</xdr:colOff>
      <xdr:row>160</xdr:row>
      <xdr:rowOff>171450</xdr:rowOff>
    </xdr:from>
    <xdr:to>
      <xdr:col>2</xdr:col>
      <xdr:colOff>2388374</xdr:colOff>
      <xdr:row>161</xdr:row>
      <xdr:rowOff>55950</xdr:rowOff>
    </xdr:to>
    <xdr:pic>
      <xdr:nvPicPr>
        <xdr:cNvPr id="2" name="Picture 1">
          <a:extLst>
            <a:ext uri="{FF2B5EF4-FFF2-40B4-BE49-F238E27FC236}">
              <a16:creationId xmlns:a16="http://schemas.microsoft.com/office/drawing/2014/main" id="{B0721405-7371-47AB-A9E0-3C33B663BB3A}"/>
            </a:ext>
          </a:extLst>
        </xdr:cNvPr>
        <xdr:cNvPicPr>
          <a:picLocks/>
        </xdr:cNvPicPr>
      </xdr:nvPicPr>
      <xdr:blipFill>
        <a:blip xmlns:r="http://schemas.openxmlformats.org/officeDocument/2006/relationships" r:embed="rId1"/>
        <a:stretch>
          <a:fillRect/>
        </a:stretch>
      </xdr:blipFill>
      <xdr:spPr>
        <a:xfrm>
          <a:off x="447674" y="31251525"/>
          <a:ext cx="3960000" cy="1980000"/>
        </a:xfrm>
        <a:prstGeom prst="rect">
          <a:avLst/>
        </a:prstGeom>
        <a:noFill/>
      </xdr:spPr>
    </xdr:pic>
    <xdr:clientData/>
  </xdr:twoCellAnchor>
  <xdr:twoCellAnchor>
    <xdr:from>
      <xdr:col>1</xdr:col>
      <xdr:colOff>0</xdr:colOff>
      <xdr:row>155</xdr:row>
      <xdr:rowOff>0</xdr:rowOff>
    </xdr:from>
    <xdr:to>
      <xdr:col>2</xdr:col>
      <xdr:colOff>2331225</xdr:colOff>
      <xdr:row>156</xdr:row>
      <xdr:rowOff>27375</xdr:rowOff>
    </xdr:to>
    <xdr:pic>
      <xdr:nvPicPr>
        <xdr:cNvPr id="3" name="Picture 2">
          <a:extLst>
            <a:ext uri="{FF2B5EF4-FFF2-40B4-BE49-F238E27FC236}">
              <a16:creationId xmlns:a16="http://schemas.microsoft.com/office/drawing/2014/main" id="{53EF03A6-14CE-4939-AEFE-F03AD7CB88F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284797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116</xdr:row>
      <xdr:rowOff>0</xdr:rowOff>
    </xdr:from>
    <xdr:to>
      <xdr:col>2</xdr:col>
      <xdr:colOff>2588400</xdr:colOff>
      <xdr:row>117</xdr:row>
      <xdr:rowOff>27375</xdr:rowOff>
    </xdr:to>
    <xdr:pic>
      <xdr:nvPicPr>
        <xdr:cNvPr id="3" name="Picture 2">
          <a:extLst>
            <a:ext uri="{FF2B5EF4-FFF2-40B4-BE49-F238E27FC236}">
              <a16:creationId xmlns:a16="http://schemas.microsoft.com/office/drawing/2014/main" id="{932BB10A-DAFB-43DE-A403-D0F87AC427F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21688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111</xdr:row>
      <xdr:rowOff>0</xdr:rowOff>
    </xdr:from>
    <xdr:to>
      <xdr:col>2</xdr:col>
      <xdr:colOff>2636025</xdr:colOff>
      <xdr:row>112</xdr:row>
      <xdr:rowOff>27375</xdr:rowOff>
    </xdr:to>
    <xdr:pic>
      <xdr:nvPicPr>
        <xdr:cNvPr id="4" name="Picture 3">
          <a:extLst>
            <a:ext uri="{FF2B5EF4-FFF2-40B4-BE49-F238E27FC236}">
              <a16:creationId xmlns:a16="http://schemas.microsoft.com/office/drawing/2014/main" id="{3CF741D7-317F-4EE8-B9E0-E0DA8D8EF33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186023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C2D3-A7EE-4304-AE94-16C268595F18}">
  <dimension ref="A1:C11"/>
  <sheetViews>
    <sheetView tabSelected="1" workbookViewId="0">
      <selection activeCell="C9" sqref="C9"/>
    </sheetView>
  </sheetViews>
  <sheetFormatPr defaultColWidth="8.85546875" defaultRowHeight="15" x14ac:dyDescent="0.25"/>
  <cols>
    <col min="1" max="1" width="6.140625" style="3" bestFit="1" customWidth="1"/>
    <col min="2" max="2" width="10.85546875" style="3" bestFit="1" customWidth="1"/>
    <col min="3" max="3" width="38" style="3" bestFit="1" customWidth="1"/>
    <col min="4" max="16384" width="8.85546875" style="3"/>
  </cols>
  <sheetData>
    <row r="1" spans="1:3" x14ac:dyDescent="0.25">
      <c r="A1" s="1" t="s">
        <v>587</v>
      </c>
      <c r="B1" s="2" t="s">
        <v>588</v>
      </c>
      <c r="C1" s="2" t="s">
        <v>589</v>
      </c>
    </row>
    <row r="2" spans="1:3" x14ac:dyDescent="0.25">
      <c r="A2" s="4">
        <v>1</v>
      </c>
      <c r="B2" s="5" t="s">
        <v>590</v>
      </c>
      <c r="C2" s="6" t="s">
        <v>1</v>
      </c>
    </row>
    <row r="3" spans="1:3" x14ac:dyDescent="0.25">
      <c r="A3" s="4">
        <v>2</v>
      </c>
      <c r="B3" s="5" t="s">
        <v>591</v>
      </c>
      <c r="C3" s="7" t="s">
        <v>126</v>
      </c>
    </row>
    <row r="4" spans="1:3" x14ac:dyDescent="0.25">
      <c r="A4" s="4">
        <v>3</v>
      </c>
      <c r="B4" s="5" t="s">
        <v>592</v>
      </c>
      <c r="C4" s="6" t="s">
        <v>153</v>
      </c>
    </row>
    <row r="5" spans="1:3" x14ac:dyDescent="0.25">
      <c r="A5" s="4">
        <v>4</v>
      </c>
      <c r="B5" s="5" t="s">
        <v>593</v>
      </c>
      <c r="C5" s="7" t="s">
        <v>740</v>
      </c>
    </row>
    <row r="6" spans="1:3" x14ac:dyDescent="0.25">
      <c r="A6" s="4">
        <v>5</v>
      </c>
      <c r="B6" s="5" t="s">
        <v>594</v>
      </c>
      <c r="C6" s="6" t="s">
        <v>268</v>
      </c>
    </row>
    <row r="7" spans="1:3" x14ac:dyDescent="0.25">
      <c r="A7" s="4">
        <v>6</v>
      </c>
      <c r="B7" s="5" t="s">
        <v>595</v>
      </c>
      <c r="C7" s="7" t="s">
        <v>433</v>
      </c>
    </row>
    <row r="8" spans="1:3" x14ac:dyDescent="0.25">
      <c r="A8" s="4">
        <v>7</v>
      </c>
      <c r="B8" s="5" t="s">
        <v>596</v>
      </c>
      <c r="C8" s="7" t="s">
        <v>449</v>
      </c>
    </row>
    <row r="9" spans="1:3" x14ac:dyDescent="0.25">
      <c r="A9" s="4">
        <v>8</v>
      </c>
      <c r="B9" s="5" t="s">
        <v>597</v>
      </c>
      <c r="C9" s="7" t="s">
        <v>512</v>
      </c>
    </row>
    <row r="10" spans="1:3" x14ac:dyDescent="0.25">
      <c r="A10" s="4">
        <v>9</v>
      </c>
      <c r="B10" s="5" t="s">
        <v>598</v>
      </c>
      <c r="C10" s="6" t="s">
        <v>515</v>
      </c>
    </row>
    <row r="11" spans="1:3" x14ac:dyDescent="0.25">
      <c r="A11" s="4">
        <v>10</v>
      </c>
      <c r="B11" s="5" t="s">
        <v>599</v>
      </c>
      <c r="C11" s="6" t="s">
        <v>574</v>
      </c>
    </row>
  </sheetData>
  <hyperlinks>
    <hyperlink ref="B3" location="SFRSTP!A1" display="SFRSTP" xr:uid="{BFA22B7B-CB74-49FC-AD15-178633FBF2A7}"/>
    <hyperlink ref="B4" location="SMMF!A1" display="SMMF" xr:uid="{DA7E18CF-A95C-4783-80A9-8A20A161ED72}"/>
    <hyperlink ref="B5" location="SPLDF!A1" display="SPLDF" xr:uid="{3B7F93AE-E47E-4D49-812B-62D012133D2D}"/>
    <hyperlink ref="B6" location="SPMON!A1" display="SPMON" xr:uid="{27876459-81A3-42F6-BE13-6967A7844DB3}"/>
    <hyperlink ref="B7" location="SPSDF!A1" display="SPSDF" xr:uid="{C536D098-35F9-4F58-880C-1B3FC13CF789}"/>
    <hyperlink ref="B8" location="SPUSDF!A1" display="SPUSDF" xr:uid="{6DC71DE7-6625-4A44-A7C7-3DB0EC238B60}"/>
    <hyperlink ref="B9" location="SUNBDS!A1" display="SUNBDS" xr:uid="{E32209FF-2975-421A-853B-C0DEBDBB6BF0}"/>
    <hyperlink ref="B10" location="SUNMIA!A1" display="SUNMIA" xr:uid="{15EB8B44-7966-48BF-A230-398548C63BC8}"/>
    <hyperlink ref="B11" location="SUNONF!A1" display="SUNONF" xr:uid="{6EC908D5-9D7E-4790-9DA2-88D1CC82CE69}"/>
    <hyperlink ref="B2" location="SFRLTP!A1" display="SFRLTP" xr:uid="{36BF04B2-9E47-4D27-82E5-75ADC4DDF897}"/>
  </hyperlinks>
  <pageMargins left="0.7" right="0.7" top="0.75" bottom="0.75" header="0.3" footer="0.3"/>
  <headerFooter>
    <oddHeader>&amp;L&amp;"Calibri"&amp;10&amp;KFF0000 "Sensitivity: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7377-F303-4F5A-9268-3CC651DE4827}">
  <sheetPr>
    <outlinePr summaryBelow="0" summaryRight="0"/>
  </sheetPr>
  <dimension ref="A1:O149"/>
  <sheetViews>
    <sheetView showGridLines="0" workbookViewId="0">
      <selection sqref="A1:I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9.42578125" bestFit="1" customWidth="1"/>
    <col min="6" max="6" width="10.140625" bestFit="1" customWidth="1"/>
    <col min="7" max="7" width="14" bestFit="1" customWidth="1"/>
    <col min="8" max="8" width="8.85546875" bestFit="1" customWidth="1"/>
    <col min="9" max="9" width="12.85546875" customWidth="1"/>
  </cols>
  <sheetData>
    <row r="1" spans="1:10" ht="15" x14ac:dyDescent="0.2">
      <c r="A1" s="148" t="s">
        <v>0</v>
      </c>
      <c r="B1" s="148"/>
      <c r="C1" s="148"/>
      <c r="D1" s="148"/>
      <c r="E1" s="148"/>
      <c r="F1" s="148"/>
      <c r="G1" s="148"/>
      <c r="H1" s="148"/>
      <c r="I1" s="148"/>
      <c r="J1" s="34" t="s">
        <v>586</v>
      </c>
    </row>
    <row r="2" spans="1:10" ht="15" x14ac:dyDescent="0.2">
      <c r="A2" s="148" t="s">
        <v>1</v>
      </c>
      <c r="B2" s="148"/>
      <c r="C2" s="148"/>
      <c r="D2" s="148"/>
      <c r="E2" s="148"/>
      <c r="F2" s="148"/>
      <c r="G2" s="148"/>
      <c r="H2" s="148"/>
      <c r="I2" s="148"/>
    </row>
    <row r="3" spans="1:10" ht="15" x14ac:dyDescent="0.2">
      <c r="A3" s="148" t="s">
        <v>734</v>
      </c>
      <c r="B3" s="148"/>
      <c r="C3" s="148"/>
      <c r="D3" s="148"/>
      <c r="E3" s="148"/>
      <c r="F3" s="148"/>
      <c r="G3" s="148"/>
      <c r="H3" s="148"/>
      <c r="I3" s="148"/>
    </row>
    <row r="4" spans="1:10" s="36" customFormat="1" ht="30" x14ac:dyDescent="0.2">
      <c r="A4" s="33" t="s">
        <v>2</v>
      </c>
      <c r="B4" s="33" t="s">
        <v>3</v>
      </c>
      <c r="C4" s="33" t="s">
        <v>4</v>
      </c>
      <c r="D4" s="33" t="s">
        <v>5</v>
      </c>
      <c r="E4" s="33" t="s">
        <v>6</v>
      </c>
      <c r="F4" s="33" t="s">
        <v>7</v>
      </c>
      <c r="G4" s="33" t="s">
        <v>8</v>
      </c>
      <c r="H4" s="35" t="s">
        <v>727</v>
      </c>
      <c r="I4" s="33" t="s">
        <v>600</v>
      </c>
    </row>
    <row r="5" spans="1:10" x14ac:dyDescent="0.2">
      <c r="A5" s="37"/>
      <c r="B5" s="37"/>
      <c r="C5" s="38" t="s">
        <v>9</v>
      </c>
      <c r="D5" s="37"/>
      <c r="E5" s="37"/>
      <c r="F5" s="37"/>
      <c r="G5" s="37"/>
      <c r="H5" s="39" t="s">
        <v>12</v>
      </c>
      <c r="I5" s="39"/>
    </row>
    <row r="6" spans="1:10" x14ac:dyDescent="0.2">
      <c r="A6" s="37"/>
      <c r="B6" s="37"/>
      <c r="C6" s="38" t="s">
        <v>10</v>
      </c>
      <c r="D6" s="37"/>
      <c r="E6" s="37"/>
      <c r="F6" s="37"/>
      <c r="G6" s="37"/>
      <c r="H6" s="39" t="s">
        <v>12</v>
      </c>
      <c r="I6" s="39"/>
    </row>
    <row r="7" spans="1:10" x14ac:dyDescent="0.2">
      <c r="A7" s="40"/>
      <c r="B7" s="40"/>
      <c r="C7" s="41" t="s">
        <v>11</v>
      </c>
      <c r="D7" s="40"/>
      <c r="E7" s="40" t="s">
        <v>12</v>
      </c>
      <c r="F7" s="42" t="s">
        <v>13</v>
      </c>
      <c r="G7" s="43">
        <v>0</v>
      </c>
      <c r="H7" s="39" t="s">
        <v>12</v>
      </c>
      <c r="I7" s="39"/>
    </row>
    <row r="8" spans="1:10" x14ac:dyDescent="0.2">
      <c r="A8" s="40"/>
      <c r="B8" s="40"/>
      <c r="C8" s="44"/>
      <c r="D8" s="40"/>
      <c r="E8" s="40"/>
      <c r="F8" s="45"/>
      <c r="G8" s="45"/>
      <c r="H8" s="39" t="s">
        <v>12</v>
      </c>
      <c r="I8" s="39"/>
    </row>
    <row r="9" spans="1:10" x14ac:dyDescent="0.2">
      <c r="A9" s="40"/>
      <c r="B9" s="40"/>
      <c r="C9" s="41" t="s">
        <v>14</v>
      </c>
      <c r="D9" s="40"/>
      <c r="E9" s="40"/>
      <c r="F9" s="40"/>
      <c r="G9" s="40"/>
      <c r="H9" s="39" t="s">
        <v>12</v>
      </c>
      <c r="I9" s="39"/>
    </row>
    <row r="10" spans="1:10" x14ac:dyDescent="0.2">
      <c r="A10" s="40"/>
      <c r="B10" s="40"/>
      <c r="C10" s="41" t="s">
        <v>11</v>
      </c>
      <c r="D10" s="40"/>
      <c r="E10" s="40" t="s">
        <v>12</v>
      </c>
      <c r="F10" s="42" t="s">
        <v>13</v>
      </c>
      <c r="G10" s="43">
        <v>0</v>
      </c>
      <c r="H10" s="39" t="s">
        <v>12</v>
      </c>
      <c r="I10" s="39"/>
    </row>
    <row r="11" spans="1:10" x14ac:dyDescent="0.2">
      <c r="A11" s="40"/>
      <c r="B11" s="40"/>
      <c r="C11" s="44"/>
      <c r="D11" s="40"/>
      <c r="E11" s="40"/>
      <c r="F11" s="45"/>
      <c r="G11" s="45"/>
      <c r="H11" s="39" t="s">
        <v>12</v>
      </c>
      <c r="I11" s="39"/>
    </row>
    <row r="12" spans="1:10" x14ac:dyDescent="0.2">
      <c r="A12" s="40"/>
      <c r="B12" s="40"/>
      <c r="C12" s="41" t="s">
        <v>15</v>
      </c>
      <c r="D12" s="40"/>
      <c r="E12" s="40"/>
      <c r="F12" s="40"/>
      <c r="G12" s="40"/>
      <c r="H12" s="39" t="s">
        <v>12</v>
      </c>
      <c r="I12" s="39"/>
    </row>
    <row r="13" spans="1:10" x14ac:dyDescent="0.2">
      <c r="A13" s="40"/>
      <c r="B13" s="40"/>
      <c r="C13" s="41" t="s">
        <v>11</v>
      </c>
      <c r="D13" s="40"/>
      <c r="E13" s="40" t="s">
        <v>12</v>
      </c>
      <c r="F13" s="42" t="s">
        <v>13</v>
      </c>
      <c r="G13" s="43">
        <v>0</v>
      </c>
      <c r="H13" s="39" t="s">
        <v>12</v>
      </c>
      <c r="I13" s="39"/>
    </row>
    <row r="14" spans="1:10" x14ac:dyDescent="0.2">
      <c r="A14" s="40"/>
      <c r="B14" s="40"/>
      <c r="C14" s="44"/>
      <c r="D14" s="40"/>
      <c r="E14" s="40"/>
      <c r="F14" s="45"/>
      <c r="G14" s="45"/>
      <c r="H14" s="39" t="s">
        <v>12</v>
      </c>
      <c r="I14" s="39"/>
    </row>
    <row r="15" spans="1:10" x14ac:dyDescent="0.2">
      <c r="A15" s="40"/>
      <c r="B15" s="40"/>
      <c r="C15" s="41" t="s">
        <v>16</v>
      </c>
      <c r="D15" s="40"/>
      <c r="E15" s="40"/>
      <c r="F15" s="40"/>
      <c r="G15" s="40"/>
      <c r="H15" s="39" t="s">
        <v>12</v>
      </c>
      <c r="I15" s="39"/>
    </row>
    <row r="16" spans="1:10" x14ac:dyDescent="0.2">
      <c r="A16" s="40"/>
      <c r="B16" s="40"/>
      <c r="C16" s="41" t="s">
        <v>11</v>
      </c>
      <c r="D16" s="40"/>
      <c r="E16" s="40" t="s">
        <v>12</v>
      </c>
      <c r="F16" s="42" t="s">
        <v>13</v>
      </c>
      <c r="G16" s="43">
        <v>0</v>
      </c>
      <c r="H16" s="39" t="s">
        <v>12</v>
      </c>
      <c r="I16" s="39"/>
    </row>
    <row r="17" spans="1:9" x14ac:dyDescent="0.2">
      <c r="A17" s="40"/>
      <c r="B17" s="40"/>
      <c r="C17" s="44"/>
      <c r="D17" s="40"/>
      <c r="E17" s="40"/>
      <c r="F17" s="45"/>
      <c r="G17" s="45"/>
      <c r="H17" s="39" t="s">
        <v>12</v>
      </c>
      <c r="I17" s="39"/>
    </row>
    <row r="18" spans="1:9" x14ac:dyDescent="0.2">
      <c r="A18" s="40"/>
      <c r="B18" s="40"/>
      <c r="C18" s="41" t="s">
        <v>17</v>
      </c>
      <c r="D18" s="40"/>
      <c r="E18" s="40"/>
      <c r="F18" s="45"/>
      <c r="G18" s="45"/>
      <c r="H18" s="39" t="s">
        <v>12</v>
      </c>
      <c r="I18" s="39"/>
    </row>
    <row r="19" spans="1:9" x14ac:dyDescent="0.2">
      <c r="A19" s="40"/>
      <c r="B19" s="40"/>
      <c r="C19" s="41" t="s">
        <v>11</v>
      </c>
      <c r="D19" s="40"/>
      <c r="E19" s="40" t="s">
        <v>12</v>
      </c>
      <c r="F19" s="42" t="s">
        <v>13</v>
      </c>
      <c r="G19" s="43">
        <v>0</v>
      </c>
      <c r="H19" s="39" t="s">
        <v>12</v>
      </c>
      <c r="I19" s="39"/>
    </row>
    <row r="20" spans="1:9" x14ac:dyDescent="0.2">
      <c r="A20" s="40"/>
      <c r="B20" s="40"/>
      <c r="C20" s="44"/>
      <c r="D20" s="40"/>
      <c r="E20" s="40"/>
      <c r="F20" s="45"/>
      <c r="G20" s="45"/>
      <c r="H20" s="39" t="s">
        <v>12</v>
      </c>
      <c r="I20" s="39"/>
    </row>
    <row r="21" spans="1:9" x14ac:dyDescent="0.2">
      <c r="A21" s="40"/>
      <c r="B21" s="40"/>
      <c r="C21" s="41" t="s">
        <v>18</v>
      </c>
      <c r="D21" s="40"/>
      <c r="E21" s="40"/>
      <c r="F21" s="45"/>
      <c r="G21" s="45"/>
      <c r="H21" s="39" t="s">
        <v>12</v>
      </c>
      <c r="I21" s="39"/>
    </row>
    <row r="22" spans="1:9" x14ac:dyDescent="0.2">
      <c r="A22" s="40"/>
      <c r="B22" s="40"/>
      <c r="C22" s="41" t="s">
        <v>11</v>
      </c>
      <c r="D22" s="40"/>
      <c r="E22" s="40" t="s">
        <v>12</v>
      </c>
      <c r="F22" s="42" t="s">
        <v>13</v>
      </c>
      <c r="G22" s="43">
        <v>0</v>
      </c>
      <c r="H22" s="39" t="s">
        <v>12</v>
      </c>
      <c r="I22" s="39"/>
    </row>
    <row r="23" spans="1:9" x14ac:dyDescent="0.2">
      <c r="A23" s="40"/>
      <c r="B23" s="40"/>
      <c r="C23" s="44"/>
      <c r="D23" s="40"/>
      <c r="E23" s="40"/>
      <c r="F23" s="45"/>
      <c r="G23" s="45"/>
      <c r="H23" s="39" t="s">
        <v>12</v>
      </c>
      <c r="I23" s="39"/>
    </row>
    <row r="24" spans="1:9" x14ac:dyDescent="0.2">
      <c r="A24" s="40"/>
      <c r="B24" s="40"/>
      <c r="C24" s="41" t="s">
        <v>19</v>
      </c>
      <c r="D24" s="40"/>
      <c r="E24" s="40"/>
      <c r="F24" s="46">
        <v>0</v>
      </c>
      <c r="G24" s="43">
        <v>0</v>
      </c>
      <c r="H24" s="39" t="s">
        <v>12</v>
      </c>
      <c r="I24" s="39"/>
    </row>
    <row r="25" spans="1:9" x14ac:dyDescent="0.2">
      <c r="A25" s="40"/>
      <c r="B25" s="40"/>
      <c r="C25" s="44"/>
      <c r="D25" s="40"/>
      <c r="E25" s="40"/>
      <c r="F25" s="45"/>
      <c r="G25" s="45"/>
      <c r="H25" s="39" t="s">
        <v>12</v>
      </c>
      <c r="I25" s="39"/>
    </row>
    <row r="26" spans="1:9" x14ac:dyDescent="0.2">
      <c r="A26" s="40"/>
      <c r="B26" s="40"/>
      <c r="C26" s="41" t="s">
        <v>20</v>
      </c>
      <c r="D26" s="40"/>
      <c r="E26" s="40"/>
      <c r="F26" s="45"/>
      <c r="G26" s="45"/>
      <c r="H26" s="39" t="s">
        <v>12</v>
      </c>
      <c r="I26" s="39"/>
    </row>
    <row r="27" spans="1:9" x14ac:dyDescent="0.2">
      <c r="A27" s="40"/>
      <c r="B27" s="40"/>
      <c r="C27" s="41" t="s">
        <v>10</v>
      </c>
      <c r="D27" s="40"/>
      <c r="E27" s="40"/>
      <c r="F27" s="45"/>
      <c r="G27" s="45"/>
      <c r="H27" s="39" t="s">
        <v>12</v>
      </c>
      <c r="I27" s="39"/>
    </row>
    <row r="28" spans="1:9" x14ac:dyDescent="0.2">
      <c r="A28" s="47">
        <v>1</v>
      </c>
      <c r="B28" s="48" t="s">
        <v>21</v>
      </c>
      <c r="C28" s="48" t="s">
        <v>22</v>
      </c>
      <c r="D28" s="48" t="s">
        <v>23</v>
      </c>
      <c r="E28" s="49">
        <v>4000</v>
      </c>
      <c r="F28" s="50">
        <v>3990.136</v>
      </c>
      <c r="G28" s="51">
        <v>6.4667600000000006E-2</v>
      </c>
      <c r="H28" s="39">
        <v>7.4602000000000004</v>
      </c>
      <c r="I28" s="39"/>
    </row>
    <row r="29" spans="1:9" x14ac:dyDescent="0.2">
      <c r="A29" s="47">
        <v>2</v>
      </c>
      <c r="B29" s="48" t="s">
        <v>24</v>
      </c>
      <c r="C29" s="48" t="s">
        <v>25</v>
      </c>
      <c r="D29" s="48" t="s">
        <v>26</v>
      </c>
      <c r="E29" s="49">
        <v>300</v>
      </c>
      <c r="F29" s="50">
        <v>2997.0659999999998</v>
      </c>
      <c r="G29" s="51">
        <v>4.857305E-2</v>
      </c>
      <c r="H29" s="39">
        <v>7.7249999999999996</v>
      </c>
      <c r="I29" s="39"/>
    </row>
    <row r="30" spans="1:9" ht="25.5" x14ac:dyDescent="0.2">
      <c r="A30" s="47">
        <v>3</v>
      </c>
      <c r="B30" s="48" t="s">
        <v>27</v>
      </c>
      <c r="C30" s="48" t="s">
        <v>28</v>
      </c>
      <c r="D30" s="48" t="s">
        <v>23</v>
      </c>
      <c r="E30" s="49">
        <v>3000</v>
      </c>
      <c r="F30" s="50">
        <v>2941.8809999999999</v>
      </c>
      <c r="G30" s="51">
        <v>4.7678669999999999E-2</v>
      </c>
      <c r="H30" s="39">
        <v>7.6749999999999998</v>
      </c>
      <c r="I30" s="39"/>
    </row>
    <row r="31" spans="1:9" ht="25.5" x14ac:dyDescent="0.2">
      <c r="A31" s="47">
        <v>4</v>
      </c>
      <c r="B31" s="48" t="s">
        <v>29</v>
      </c>
      <c r="C31" s="48" t="s">
        <v>30</v>
      </c>
      <c r="D31" s="48" t="s">
        <v>26</v>
      </c>
      <c r="E31" s="49">
        <v>2500</v>
      </c>
      <c r="F31" s="50">
        <v>2505.58</v>
      </c>
      <c r="G31" s="51">
        <v>4.0607600000000001E-2</v>
      </c>
      <c r="H31" s="39">
        <v>7.6913</v>
      </c>
      <c r="I31" s="39"/>
    </row>
    <row r="32" spans="1:9" x14ac:dyDescent="0.2">
      <c r="A32" s="47">
        <v>5</v>
      </c>
      <c r="B32" s="48" t="s">
        <v>31</v>
      </c>
      <c r="C32" s="48" t="s">
        <v>32</v>
      </c>
      <c r="D32" s="48" t="s">
        <v>23</v>
      </c>
      <c r="E32" s="49">
        <v>2500</v>
      </c>
      <c r="F32" s="50">
        <v>2495.3274999999999</v>
      </c>
      <c r="G32" s="51">
        <v>4.0441440000000002E-2</v>
      </c>
      <c r="H32" s="39">
        <v>7.55</v>
      </c>
      <c r="I32" s="39"/>
    </row>
    <row r="33" spans="1:9" ht="25.5" x14ac:dyDescent="0.2">
      <c r="A33" s="47">
        <v>6</v>
      </c>
      <c r="B33" s="48" t="s">
        <v>33</v>
      </c>
      <c r="C33" s="48" t="s">
        <v>34</v>
      </c>
      <c r="D33" s="48" t="s">
        <v>26</v>
      </c>
      <c r="E33" s="49">
        <v>2500</v>
      </c>
      <c r="F33" s="50">
        <v>2492.9025000000001</v>
      </c>
      <c r="G33" s="51">
        <v>4.0402140000000003E-2</v>
      </c>
      <c r="H33" s="39">
        <v>7.63</v>
      </c>
      <c r="I33" s="39"/>
    </row>
    <row r="34" spans="1:9" x14ac:dyDescent="0.2">
      <c r="A34" s="47">
        <v>7</v>
      </c>
      <c r="B34" s="48" t="s">
        <v>35</v>
      </c>
      <c r="C34" s="48" t="s">
        <v>36</v>
      </c>
      <c r="D34" s="48" t="s">
        <v>26</v>
      </c>
      <c r="E34" s="49">
        <v>2500</v>
      </c>
      <c r="F34" s="50">
        <v>2480.105</v>
      </c>
      <c r="G34" s="51">
        <v>4.0194729999999998E-2</v>
      </c>
      <c r="H34" s="39">
        <v>7.98</v>
      </c>
      <c r="I34" s="39"/>
    </row>
    <row r="35" spans="1:9" x14ac:dyDescent="0.2">
      <c r="A35" s="47">
        <v>8</v>
      </c>
      <c r="B35" s="48" t="s">
        <v>37</v>
      </c>
      <c r="C35" s="48" t="s">
        <v>38</v>
      </c>
      <c r="D35" s="48" t="s">
        <v>26</v>
      </c>
      <c r="E35" s="49">
        <v>2500</v>
      </c>
      <c r="F35" s="50">
        <v>2469.7874999999999</v>
      </c>
      <c r="G35" s="51">
        <v>4.0027519999999997E-2</v>
      </c>
      <c r="H35" s="39">
        <v>7.95</v>
      </c>
      <c r="I35" s="39"/>
    </row>
    <row r="36" spans="1:9" x14ac:dyDescent="0.2">
      <c r="A36" s="47">
        <v>9</v>
      </c>
      <c r="B36" s="48" t="s">
        <v>39</v>
      </c>
      <c r="C36" s="48" t="s">
        <v>40</v>
      </c>
      <c r="D36" s="48" t="s">
        <v>26</v>
      </c>
      <c r="E36" s="49">
        <v>2500</v>
      </c>
      <c r="F36" s="50">
        <v>2448.5650000000001</v>
      </c>
      <c r="G36" s="51">
        <v>3.9683570000000001E-2</v>
      </c>
      <c r="H36" s="39">
        <v>7.6860999999999997</v>
      </c>
      <c r="I36" s="39"/>
    </row>
    <row r="37" spans="1:9" x14ac:dyDescent="0.2">
      <c r="A37" s="47">
        <v>10</v>
      </c>
      <c r="B37" s="48" t="s">
        <v>41</v>
      </c>
      <c r="C37" s="48" t="s">
        <v>42</v>
      </c>
      <c r="D37" s="48" t="s">
        <v>26</v>
      </c>
      <c r="E37" s="49">
        <v>2350</v>
      </c>
      <c r="F37" s="50">
        <v>2318.31495</v>
      </c>
      <c r="G37" s="51">
        <v>3.7572620000000001E-2</v>
      </c>
      <c r="H37" s="39">
        <v>8.0500000000000007</v>
      </c>
      <c r="I37" s="39"/>
    </row>
    <row r="38" spans="1:9" x14ac:dyDescent="0.2">
      <c r="A38" s="47">
        <v>11</v>
      </c>
      <c r="B38" s="48" t="s">
        <v>43</v>
      </c>
      <c r="C38" s="48" t="s">
        <v>44</v>
      </c>
      <c r="D38" s="48" t="s">
        <v>26</v>
      </c>
      <c r="E38" s="49">
        <v>2000</v>
      </c>
      <c r="F38" s="50">
        <v>1998.328</v>
      </c>
      <c r="G38" s="51">
        <v>3.2386640000000001E-2</v>
      </c>
      <c r="H38" s="39">
        <v>7.68</v>
      </c>
      <c r="I38" s="39"/>
    </row>
    <row r="39" spans="1:9" x14ac:dyDescent="0.2">
      <c r="A39" s="47">
        <v>12</v>
      </c>
      <c r="B39" s="48" t="s">
        <v>45</v>
      </c>
      <c r="C39" s="48" t="s">
        <v>46</v>
      </c>
      <c r="D39" s="48" t="s">
        <v>26</v>
      </c>
      <c r="E39" s="49">
        <v>2000</v>
      </c>
      <c r="F39" s="50">
        <v>1997.87</v>
      </c>
      <c r="G39" s="51">
        <v>3.2379209999999999E-2</v>
      </c>
      <c r="H39" s="39">
        <v>7.9912999999999998</v>
      </c>
      <c r="I39" s="39"/>
    </row>
    <row r="40" spans="1:9" x14ac:dyDescent="0.2">
      <c r="A40" s="47">
        <v>13</v>
      </c>
      <c r="B40" s="48" t="s">
        <v>47</v>
      </c>
      <c r="C40" s="48" t="s">
        <v>48</v>
      </c>
      <c r="D40" s="48" t="s">
        <v>23</v>
      </c>
      <c r="E40" s="49">
        <v>1500</v>
      </c>
      <c r="F40" s="50">
        <v>1499.0084999999999</v>
      </c>
      <c r="G40" s="51">
        <v>2.429423E-2</v>
      </c>
      <c r="H40" s="39">
        <v>7.3849999999999998</v>
      </c>
      <c r="I40" s="39"/>
    </row>
    <row r="41" spans="1:9" x14ac:dyDescent="0.2">
      <c r="A41" s="47">
        <v>14</v>
      </c>
      <c r="B41" s="48" t="s">
        <v>49</v>
      </c>
      <c r="C41" s="48" t="s">
        <v>733</v>
      </c>
      <c r="D41" s="48" t="s">
        <v>23</v>
      </c>
      <c r="E41" s="49">
        <v>15</v>
      </c>
      <c r="F41" s="50">
        <v>1476.5429999999999</v>
      </c>
      <c r="G41" s="51">
        <v>2.3930139999999999E-2</v>
      </c>
      <c r="H41" s="39">
        <v>7.1649000000000003</v>
      </c>
      <c r="I41" s="39">
        <v>7.43</v>
      </c>
    </row>
    <row r="42" spans="1:9" x14ac:dyDescent="0.2">
      <c r="A42" s="47">
        <v>15</v>
      </c>
      <c r="B42" s="48" t="s">
        <v>50</v>
      </c>
      <c r="C42" s="48" t="s">
        <v>51</v>
      </c>
      <c r="D42" s="48" t="s">
        <v>26</v>
      </c>
      <c r="E42" s="49">
        <v>1500</v>
      </c>
      <c r="F42" s="50">
        <v>1472.115</v>
      </c>
      <c r="G42" s="51">
        <v>2.385837E-2</v>
      </c>
      <c r="H42" s="39">
        <v>8.2449999999999992</v>
      </c>
      <c r="I42" s="39"/>
    </row>
    <row r="43" spans="1:9" x14ac:dyDescent="0.2">
      <c r="A43" s="47">
        <v>16</v>
      </c>
      <c r="B43" s="48" t="s">
        <v>52</v>
      </c>
      <c r="C43" s="48" t="s">
        <v>53</v>
      </c>
      <c r="D43" s="48" t="s">
        <v>26</v>
      </c>
      <c r="E43" s="49">
        <v>1400</v>
      </c>
      <c r="F43" s="50">
        <v>1386.2646</v>
      </c>
      <c r="G43" s="51">
        <v>2.2467009999999999E-2</v>
      </c>
      <c r="H43" s="39">
        <v>7.9962999999999997</v>
      </c>
      <c r="I43" s="39"/>
    </row>
    <row r="44" spans="1:9" x14ac:dyDescent="0.2">
      <c r="A44" s="47">
        <v>17</v>
      </c>
      <c r="B44" s="48" t="s">
        <v>54</v>
      </c>
      <c r="C44" s="48" t="s">
        <v>55</v>
      </c>
      <c r="D44" s="48" t="s">
        <v>23</v>
      </c>
      <c r="E44" s="49">
        <v>1300</v>
      </c>
      <c r="F44" s="50">
        <v>1278.0508</v>
      </c>
      <c r="G44" s="51">
        <v>2.0713200000000001E-2</v>
      </c>
      <c r="H44" s="39">
        <v>7.6</v>
      </c>
      <c r="I44" s="39"/>
    </row>
    <row r="45" spans="1:9" x14ac:dyDescent="0.2">
      <c r="A45" s="47">
        <v>18</v>
      </c>
      <c r="B45" s="48" t="s">
        <v>56</v>
      </c>
      <c r="C45" s="48" t="s">
        <v>57</v>
      </c>
      <c r="D45" s="48" t="s">
        <v>23</v>
      </c>
      <c r="E45" s="49">
        <v>100</v>
      </c>
      <c r="F45" s="50">
        <v>1002.56</v>
      </c>
      <c r="G45" s="51">
        <v>1.624836E-2</v>
      </c>
      <c r="H45" s="39">
        <v>7.1750999999999996</v>
      </c>
      <c r="I45" s="39"/>
    </row>
    <row r="46" spans="1:9" x14ac:dyDescent="0.2">
      <c r="A46" s="47">
        <v>19</v>
      </c>
      <c r="B46" s="48" t="s">
        <v>58</v>
      </c>
      <c r="C46" s="48" t="s">
        <v>59</v>
      </c>
      <c r="D46" s="48" t="s">
        <v>60</v>
      </c>
      <c r="E46" s="49">
        <v>1000</v>
      </c>
      <c r="F46" s="50">
        <v>999.57899999999995</v>
      </c>
      <c r="G46" s="51">
        <v>1.6200039999999999E-2</v>
      </c>
      <c r="H46" s="39">
        <v>8.6150000000000002</v>
      </c>
      <c r="I46" s="39"/>
    </row>
    <row r="47" spans="1:9" ht="25.5" x14ac:dyDescent="0.2">
      <c r="A47" s="47">
        <v>20</v>
      </c>
      <c r="B47" s="48" t="s">
        <v>61</v>
      </c>
      <c r="C47" s="48" t="s">
        <v>62</v>
      </c>
      <c r="D47" s="48" t="s">
        <v>26</v>
      </c>
      <c r="E47" s="49">
        <v>1000</v>
      </c>
      <c r="F47" s="50">
        <v>994.25</v>
      </c>
      <c r="G47" s="51">
        <v>1.6113679999999998E-2</v>
      </c>
      <c r="H47" s="39">
        <v>7.69</v>
      </c>
      <c r="I47" s="39"/>
    </row>
    <row r="48" spans="1:9" ht="25.5" x14ac:dyDescent="0.2">
      <c r="A48" s="47">
        <v>21</v>
      </c>
      <c r="B48" s="48" t="s">
        <v>63</v>
      </c>
      <c r="C48" s="48" t="s">
        <v>64</v>
      </c>
      <c r="D48" s="48" t="s">
        <v>26</v>
      </c>
      <c r="E48" s="49">
        <v>1000</v>
      </c>
      <c r="F48" s="50">
        <v>986.09400000000005</v>
      </c>
      <c r="G48" s="51">
        <v>1.5981490000000001E-2</v>
      </c>
      <c r="H48" s="39">
        <v>7.6562999999999999</v>
      </c>
      <c r="I48" s="39"/>
    </row>
    <row r="49" spans="1:9" x14ac:dyDescent="0.2">
      <c r="A49" s="47">
        <v>22</v>
      </c>
      <c r="B49" s="48" t="s">
        <v>65</v>
      </c>
      <c r="C49" s="48" t="s">
        <v>66</v>
      </c>
      <c r="D49" s="48" t="s">
        <v>26</v>
      </c>
      <c r="E49" s="49">
        <v>1000</v>
      </c>
      <c r="F49" s="50">
        <v>982.81100000000004</v>
      </c>
      <c r="G49" s="51">
        <v>1.5928290000000001E-2</v>
      </c>
      <c r="H49" s="39">
        <v>8</v>
      </c>
      <c r="I49" s="39"/>
    </row>
    <row r="50" spans="1:9" x14ac:dyDescent="0.2">
      <c r="A50" s="47">
        <v>23</v>
      </c>
      <c r="B50" s="48" t="s">
        <v>67</v>
      </c>
      <c r="C50" s="48" t="s">
        <v>68</v>
      </c>
      <c r="D50" s="48" t="s">
        <v>26</v>
      </c>
      <c r="E50" s="49">
        <v>550</v>
      </c>
      <c r="F50" s="50">
        <v>550.43944999999997</v>
      </c>
      <c r="G50" s="51">
        <v>8.9209000000000007E-3</v>
      </c>
      <c r="H50" s="39">
        <v>7.58</v>
      </c>
      <c r="I50" s="39"/>
    </row>
    <row r="51" spans="1:9" x14ac:dyDescent="0.2">
      <c r="A51" s="47">
        <v>24</v>
      </c>
      <c r="B51" s="48" t="s">
        <v>69</v>
      </c>
      <c r="C51" s="48" t="s">
        <v>70</v>
      </c>
      <c r="D51" s="48" t="s">
        <v>26</v>
      </c>
      <c r="E51" s="49">
        <v>500</v>
      </c>
      <c r="F51" s="50">
        <v>500.06799999999998</v>
      </c>
      <c r="G51" s="51">
        <v>8.1045400000000004E-3</v>
      </c>
      <c r="H51" s="39">
        <v>7.4625000000000004</v>
      </c>
      <c r="I51" s="39"/>
    </row>
    <row r="52" spans="1:9" ht="25.5" x14ac:dyDescent="0.2">
      <c r="A52" s="47">
        <v>25</v>
      </c>
      <c r="B52" s="48" t="s">
        <v>71</v>
      </c>
      <c r="C52" s="48" t="s">
        <v>72</v>
      </c>
      <c r="D52" s="48" t="s">
        <v>26</v>
      </c>
      <c r="E52" s="49">
        <v>500</v>
      </c>
      <c r="F52" s="50">
        <v>496.29599999999999</v>
      </c>
      <c r="G52" s="51">
        <v>8.0433999999999992E-3</v>
      </c>
      <c r="H52" s="39">
        <v>7.6550000000000002</v>
      </c>
      <c r="I52" s="39"/>
    </row>
    <row r="53" spans="1:9" x14ac:dyDescent="0.2">
      <c r="A53" s="47">
        <v>26</v>
      </c>
      <c r="B53" s="48" t="s">
        <v>73</v>
      </c>
      <c r="C53" s="48" t="s">
        <v>74</v>
      </c>
      <c r="D53" s="48" t="s">
        <v>26</v>
      </c>
      <c r="E53" s="49">
        <v>500</v>
      </c>
      <c r="F53" s="50">
        <v>496.12349999999998</v>
      </c>
      <c r="G53" s="51">
        <v>8.0406100000000001E-3</v>
      </c>
      <c r="H53" s="39">
        <v>7.69</v>
      </c>
      <c r="I53" s="39"/>
    </row>
    <row r="54" spans="1:9" x14ac:dyDescent="0.2">
      <c r="A54" s="47">
        <v>27</v>
      </c>
      <c r="B54" s="48" t="s">
        <v>75</v>
      </c>
      <c r="C54" s="48" t="s">
        <v>76</v>
      </c>
      <c r="D54" s="48" t="s">
        <v>23</v>
      </c>
      <c r="E54" s="49">
        <v>500</v>
      </c>
      <c r="F54" s="50">
        <v>493.48099999999999</v>
      </c>
      <c r="G54" s="51">
        <v>7.9977799999999995E-3</v>
      </c>
      <c r="H54" s="39">
        <v>7.48</v>
      </c>
      <c r="I54" s="39"/>
    </row>
    <row r="55" spans="1:9" x14ac:dyDescent="0.2">
      <c r="A55" s="40"/>
      <c r="B55" s="40"/>
      <c r="C55" s="41" t="s">
        <v>11</v>
      </c>
      <c r="D55" s="40"/>
      <c r="E55" s="40" t="s">
        <v>12</v>
      </c>
      <c r="F55" s="46">
        <v>45749.547299999998</v>
      </c>
      <c r="G55" s="43">
        <v>0.74145682999999996</v>
      </c>
      <c r="H55" s="39" t="s">
        <v>12</v>
      </c>
      <c r="I55" s="39"/>
    </row>
    <row r="56" spans="1:9" x14ac:dyDescent="0.2">
      <c r="A56" s="40"/>
      <c r="B56" s="40"/>
      <c r="C56" s="44"/>
      <c r="D56" s="40"/>
      <c r="E56" s="40"/>
      <c r="F56" s="45"/>
      <c r="G56" s="45"/>
      <c r="H56" s="39" t="s">
        <v>12</v>
      </c>
      <c r="I56" s="39"/>
    </row>
    <row r="57" spans="1:9" x14ac:dyDescent="0.2">
      <c r="A57" s="40"/>
      <c r="B57" s="40"/>
      <c r="C57" s="41" t="s">
        <v>77</v>
      </c>
      <c r="D57" s="40"/>
      <c r="E57" s="40"/>
      <c r="F57" s="40"/>
      <c r="G57" s="40"/>
      <c r="H57" s="39" t="s">
        <v>12</v>
      </c>
      <c r="I57" s="39"/>
    </row>
    <row r="58" spans="1:9" x14ac:dyDescent="0.2">
      <c r="A58" s="40"/>
      <c r="B58" s="40"/>
      <c r="C58" s="41" t="s">
        <v>11</v>
      </c>
      <c r="D58" s="40"/>
      <c r="E58" s="40" t="s">
        <v>12</v>
      </c>
      <c r="F58" s="42" t="s">
        <v>13</v>
      </c>
      <c r="G58" s="43">
        <v>0</v>
      </c>
      <c r="H58" s="39" t="s">
        <v>12</v>
      </c>
      <c r="I58" s="39"/>
    </row>
    <row r="59" spans="1:9" x14ac:dyDescent="0.2">
      <c r="A59" s="40"/>
      <c r="B59" s="40"/>
      <c r="C59" s="44"/>
      <c r="D59" s="40"/>
      <c r="E59" s="40"/>
      <c r="F59" s="45"/>
      <c r="G59" s="45"/>
      <c r="H59" s="39" t="s">
        <v>12</v>
      </c>
      <c r="I59" s="39"/>
    </row>
    <row r="60" spans="1:9" x14ac:dyDescent="0.2">
      <c r="A60" s="40"/>
      <c r="B60" s="40"/>
      <c r="C60" s="41" t="s">
        <v>78</v>
      </c>
      <c r="D60" s="40"/>
      <c r="E60" s="40"/>
      <c r="F60" s="40"/>
      <c r="G60" s="40"/>
      <c r="H60" s="39" t="s">
        <v>12</v>
      </c>
      <c r="I60" s="39"/>
    </row>
    <row r="61" spans="1:9" x14ac:dyDescent="0.2">
      <c r="A61" s="47">
        <v>1</v>
      </c>
      <c r="B61" s="48" t="s">
        <v>79</v>
      </c>
      <c r="C61" s="48" t="s">
        <v>80</v>
      </c>
      <c r="D61" s="48" t="s">
        <v>81</v>
      </c>
      <c r="E61" s="49">
        <v>2500000</v>
      </c>
      <c r="F61" s="50">
        <v>2497.855</v>
      </c>
      <c r="G61" s="51">
        <v>4.0482400000000002E-2</v>
      </c>
      <c r="H61" s="39">
        <v>7.0711000000000004</v>
      </c>
      <c r="I61" s="39"/>
    </row>
    <row r="62" spans="1:9" x14ac:dyDescent="0.2">
      <c r="A62" s="47">
        <v>2</v>
      </c>
      <c r="B62" s="48" t="s">
        <v>82</v>
      </c>
      <c r="C62" s="48" t="s">
        <v>83</v>
      </c>
      <c r="D62" s="48" t="s">
        <v>81</v>
      </c>
      <c r="E62" s="49">
        <v>1040000</v>
      </c>
      <c r="F62" s="50">
        <v>1030.8324</v>
      </c>
      <c r="G62" s="51">
        <v>1.6706559999999999E-2</v>
      </c>
      <c r="H62" s="39">
        <v>6.6989999999999998</v>
      </c>
      <c r="I62" s="39"/>
    </row>
    <row r="63" spans="1:9" x14ac:dyDescent="0.2">
      <c r="A63" s="47">
        <v>3</v>
      </c>
      <c r="B63" s="48" t="s">
        <v>84</v>
      </c>
      <c r="C63" s="48" t="s">
        <v>85</v>
      </c>
      <c r="D63" s="48" t="s">
        <v>81</v>
      </c>
      <c r="E63" s="49">
        <v>1000000</v>
      </c>
      <c r="F63" s="50">
        <v>981.28599999999994</v>
      </c>
      <c r="G63" s="51">
        <v>1.5903569999999999E-2</v>
      </c>
      <c r="H63" s="39">
        <v>7.2092000000000001</v>
      </c>
      <c r="I63" s="39"/>
    </row>
    <row r="64" spans="1:9" x14ac:dyDescent="0.2">
      <c r="A64" s="40"/>
      <c r="B64" s="40"/>
      <c r="C64" s="41" t="s">
        <v>11</v>
      </c>
      <c r="D64" s="40"/>
      <c r="E64" s="40" t="s">
        <v>12</v>
      </c>
      <c r="F64" s="46">
        <v>4509.9733999999999</v>
      </c>
      <c r="G64" s="43">
        <v>7.3092530000000003E-2</v>
      </c>
      <c r="H64" s="39" t="s">
        <v>12</v>
      </c>
      <c r="I64" s="39"/>
    </row>
    <row r="65" spans="1:9" x14ac:dyDescent="0.2">
      <c r="A65" s="40"/>
      <c r="B65" s="40"/>
      <c r="C65" s="44"/>
      <c r="D65" s="40"/>
      <c r="E65" s="40"/>
      <c r="F65" s="45"/>
      <c r="G65" s="45"/>
      <c r="H65" s="39" t="s">
        <v>12</v>
      </c>
      <c r="I65" s="39"/>
    </row>
    <row r="66" spans="1:9" x14ac:dyDescent="0.2">
      <c r="A66" s="40"/>
      <c r="B66" s="40"/>
      <c r="C66" s="41" t="s">
        <v>86</v>
      </c>
      <c r="D66" s="40"/>
      <c r="E66" s="40"/>
      <c r="F66" s="45"/>
      <c r="G66" s="45"/>
      <c r="H66" s="39" t="s">
        <v>12</v>
      </c>
      <c r="I66" s="39"/>
    </row>
    <row r="67" spans="1:9" x14ac:dyDescent="0.2">
      <c r="A67" s="40"/>
      <c r="B67" s="40"/>
      <c r="C67" s="41" t="s">
        <v>11</v>
      </c>
      <c r="D67" s="40"/>
      <c r="E67" s="40" t="s">
        <v>12</v>
      </c>
      <c r="F67" s="42" t="s">
        <v>13</v>
      </c>
      <c r="G67" s="43">
        <v>0</v>
      </c>
      <c r="H67" s="39" t="s">
        <v>12</v>
      </c>
      <c r="I67" s="39"/>
    </row>
    <row r="68" spans="1:9" x14ac:dyDescent="0.2">
      <c r="A68" s="40"/>
      <c r="B68" s="40"/>
      <c r="C68" s="44"/>
      <c r="D68" s="40"/>
      <c r="E68" s="40"/>
      <c r="F68" s="45"/>
      <c r="G68" s="45"/>
      <c r="H68" s="39" t="s">
        <v>12</v>
      </c>
      <c r="I68" s="39"/>
    </row>
    <row r="69" spans="1:9" x14ac:dyDescent="0.2">
      <c r="A69" s="40"/>
      <c r="B69" s="40"/>
      <c r="C69" s="41" t="s">
        <v>87</v>
      </c>
      <c r="D69" s="40"/>
      <c r="E69" s="40"/>
      <c r="F69" s="46">
        <v>50259.520700000001</v>
      </c>
      <c r="G69" s="43">
        <v>0.81454936</v>
      </c>
      <c r="H69" s="39" t="s">
        <v>12</v>
      </c>
      <c r="I69" s="39"/>
    </row>
    <row r="70" spans="1:9" x14ac:dyDescent="0.2">
      <c r="A70" s="40"/>
      <c r="B70" s="40"/>
      <c r="C70" s="44"/>
      <c r="D70" s="40"/>
      <c r="E70" s="40"/>
      <c r="F70" s="45"/>
      <c r="G70" s="45"/>
      <c r="H70" s="39" t="s">
        <v>12</v>
      </c>
      <c r="I70" s="39"/>
    </row>
    <row r="71" spans="1:9" x14ac:dyDescent="0.2">
      <c r="A71" s="40"/>
      <c r="B71" s="40"/>
      <c r="C71" s="41" t="s">
        <v>88</v>
      </c>
      <c r="D71" s="40"/>
      <c r="E71" s="40"/>
      <c r="F71" s="45"/>
      <c r="G71" s="45"/>
      <c r="H71" s="39" t="s">
        <v>12</v>
      </c>
      <c r="I71" s="39"/>
    </row>
    <row r="72" spans="1:9" x14ac:dyDescent="0.2">
      <c r="A72" s="40"/>
      <c r="B72" s="40"/>
      <c r="C72" s="41" t="s">
        <v>89</v>
      </c>
      <c r="D72" s="40"/>
      <c r="E72" s="40"/>
      <c r="F72" s="45"/>
      <c r="G72" s="45"/>
      <c r="H72" s="39" t="s">
        <v>12</v>
      </c>
      <c r="I72" s="39"/>
    </row>
    <row r="73" spans="1:9" x14ac:dyDescent="0.2">
      <c r="A73" s="47">
        <v>1</v>
      </c>
      <c r="B73" s="48" t="s">
        <v>90</v>
      </c>
      <c r="C73" s="48" t="s">
        <v>91</v>
      </c>
      <c r="D73" s="48" t="s">
        <v>92</v>
      </c>
      <c r="E73" s="49">
        <v>400</v>
      </c>
      <c r="F73" s="50">
        <v>1943.53</v>
      </c>
      <c r="G73" s="51">
        <v>3.1498529999999997E-2</v>
      </c>
      <c r="H73" s="39">
        <v>6.7550999999999997</v>
      </c>
      <c r="I73" s="39"/>
    </row>
    <row r="74" spans="1:9" x14ac:dyDescent="0.2">
      <c r="A74" s="47">
        <v>2</v>
      </c>
      <c r="B74" s="48" t="s">
        <v>93</v>
      </c>
      <c r="C74" s="48" t="s">
        <v>94</v>
      </c>
      <c r="D74" s="48" t="s">
        <v>92</v>
      </c>
      <c r="E74" s="49">
        <v>200</v>
      </c>
      <c r="F74" s="50">
        <v>971.91899999999998</v>
      </c>
      <c r="G74" s="51">
        <v>1.575176E-2</v>
      </c>
      <c r="H74" s="39">
        <v>6.7601000000000004</v>
      </c>
      <c r="I74" s="39"/>
    </row>
    <row r="75" spans="1:9" x14ac:dyDescent="0.2">
      <c r="A75" s="47">
        <v>3</v>
      </c>
      <c r="B75" s="48" t="s">
        <v>95</v>
      </c>
      <c r="C75" s="48" t="s">
        <v>96</v>
      </c>
      <c r="D75" s="48" t="s">
        <v>97</v>
      </c>
      <c r="E75" s="49">
        <v>200</v>
      </c>
      <c r="F75" s="50">
        <v>967.22799999999995</v>
      </c>
      <c r="G75" s="51">
        <v>1.5675740000000001E-2</v>
      </c>
      <c r="H75" s="39">
        <v>6.6849999999999996</v>
      </c>
      <c r="I75" s="39"/>
    </row>
    <row r="76" spans="1:9" x14ac:dyDescent="0.2">
      <c r="A76" s="47">
        <v>4</v>
      </c>
      <c r="B76" s="48" t="s">
        <v>98</v>
      </c>
      <c r="C76" s="48" t="s">
        <v>99</v>
      </c>
      <c r="D76" s="48" t="s">
        <v>97</v>
      </c>
      <c r="E76" s="49">
        <v>100</v>
      </c>
      <c r="F76" s="50">
        <v>483.11399999999998</v>
      </c>
      <c r="G76" s="51">
        <v>7.8297599999999998E-3</v>
      </c>
      <c r="H76" s="39">
        <v>6.75</v>
      </c>
      <c r="I76" s="39"/>
    </row>
    <row r="77" spans="1:9" x14ac:dyDescent="0.2">
      <c r="A77" s="40"/>
      <c r="B77" s="40"/>
      <c r="C77" s="41" t="s">
        <v>11</v>
      </c>
      <c r="D77" s="40"/>
      <c r="E77" s="40" t="s">
        <v>12</v>
      </c>
      <c r="F77" s="46">
        <v>4365.7910000000002</v>
      </c>
      <c r="G77" s="43">
        <v>7.0755789999999999E-2</v>
      </c>
      <c r="H77" s="39" t="s">
        <v>12</v>
      </c>
      <c r="I77" s="39"/>
    </row>
    <row r="78" spans="1:9" x14ac:dyDescent="0.2">
      <c r="A78" s="40"/>
      <c r="B78" s="40"/>
      <c r="C78" s="44"/>
      <c r="D78" s="40"/>
      <c r="E78" s="40"/>
      <c r="F78" s="45"/>
      <c r="G78" s="45"/>
      <c r="H78" s="39" t="s">
        <v>12</v>
      </c>
      <c r="I78" s="39"/>
    </row>
    <row r="79" spans="1:9" x14ac:dyDescent="0.2">
      <c r="A79" s="40"/>
      <c r="B79" s="40"/>
      <c r="C79" s="41" t="s">
        <v>100</v>
      </c>
      <c r="D79" s="40"/>
      <c r="E79" s="40"/>
      <c r="F79" s="45"/>
      <c r="G79" s="45"/>
      <c r="H79" s="39" t="s">
        <v>12</v>
      </c>
      <c r="I79" s="39"/>
    </row>
    <row r="80" spans="1:9" x14ac:dyDescent="0.2">
      <c r="A80" s="40"/>
      <c r="B80" s="40"/>
      <c r="C80" s="41" t="s">
        <v>11</v>
      </c>
      <c r="D80" s="40"/>
      <c r="E80" s="40" t="s">
        <v>12</v>
      </c>
      <c r="F80" s="42" t="s">
        <v>13</v>
      </c>
      <c r="G80" s="43">
        <v>0</v>
      </c>
      <c r="H80" s="39" t="s">
        <v>12</v>
      </c>
      <c r="I80" s="39"/>
    </row>
    <row r="81" spans="1:15" x14ac:dyDescent="0.2">
      <c r="A81" s="40"/>
      <c r="B81" s="40"/>
      <c r="C81" s="44"/>
      <c r="D81" s="40"/>
      <c r="E81" s="40"/>
      <c r="F81" s="45"/>
      <c r="G81" s="45"/>
      <c r="H81" s="39" t="s">
        <v>12</v>
      </c>
      <c r="I81" s="39"/>
    </row>
    <row r="82" spans="1:15" x14ac:dyDescent="0.2">
      <c r="A82" s="40"/>
      <c r="B82" s="40"/>
      <c r="C82" s="41" t="s">
        <v>101</v>
      </c>
      <c r="D82" s="40"/>
      <c r="E82" s="40"/>
      <c r="F82" s="45"/>
      <c r="G82" s="45"/>
      <c r="H82" s="39" t="s">
        <v>12</v>
      </c>
      <c r="I82" s="39"/>
    </row>
    <row r="83" spans="1:15" x14ac:dyDescent="0.2">
      <c r="A83" s="40"/>
      <c r="B83" s="40"/>
      <c r="C83" s="41" t="s">
        <v>11</v>
      </c>
      <c r="D83" s="40"/>
      <c r="E83" s="40" t="s">
        <v>12</v>
      </c>
      <c r="F83" s="42" t="s">
        <v>13</v>
      </c>
      <c r="G83" s="43">
        <v>0</v>
      </c>
      <c r="H83" s="39" t="s">
        <v>12</v>
      </c>
      <c r="I83" s="39"/>
    </row>
    <row r="84" spans="1:15" x14ac:dyDescent="0.2">
      <c r="A84" s="40"/>
      <c r="B84" s="40"/>
      <c r="C84" s="44"/>
      <c r="D84" s="40"/>
      <c r="E84" s="40"/>
      <c r="F84" s="45"/>
      <c r="G84" s="45"/>
      <c r="H84" s="39" t="s">
        <v>12</v>
      </c>
      <c r="I84" s="39"/>
    </row>
    <row r="85" spans="1:15" x14ac:dyDescent="0.2">
      <c r="A85" s="40"/>
      <c r="B85" s="40"/>
      <c r="C85" s="41" t="s">
        <v>102</v>
      </c>
      <c r="D85" s="40"/>
      <c r="E85" s="40"/>
      <c r="F85" s="45"/>
      <c r="G85" s="45"/>
      <c r="H85" s="39" t="s">
        <v>12</v>
      </c>
      <c r="I85" s="39"/>
    </row>
    <row r="86" spans="1:15" x14ac:dyDescent="0.2">
      <c r="A86" s="47">
        <v>1</v>
      </c>
      <c r="B86" s="48"/>
      <c r="C86" s="48" t="s">
        <v>103</v>
      </c>
      <c r="D86" s="48"/>
      <c r="E86" s="52"/>
      <c r="F86" s="50">
        <v>4849.6001679929996</v>
      </c>
      <c r="G86" s="51">
        <v>7.8596819999999998E-2</v>
      </c>
      <c r="H86" s="39">
        <v>5.01</v>
      </c>
      <c r="I86" s="39"/>
    </row>
    <row r="87" spans="1:15" x14ac:dyDescent="0.2">
      <c r="A87" s="40"/>
      <c r="B87" s="40"/>
      <c r="C87" s="41" t="s">
        <v>11</v>
      </c>
      <c r="D87" s="40"/>
      <c r="E87" s="40" t="s">
        <v>12</v>
      </c>
      <c r="F87" s="46">
        <v>4849.6001679929996</v>
      </c>
      <c r="G87" s="43">
        <v>7.8596819999999998E-2</v>
      </c>
      <c r="H87" s="39" t="s">
        <v>12</v>
      </c>
      <c r="I87" s="39"/>
    </row>
    <row r="88" spans="1:15" x14ac:dyDescent="0.2">
      <c r="A88" s="40"/>
      <c r="B88" s="40"/>
      <c r="C88" s="44"/>
      <c r="D88" s="40"/>
      <c r="E88" s="40"/>
      <c r="F88" s="45"/>
      <c r="G88" s="45"/>
      <c r="H88" s="39" t="s">
        <v>12</v>
      </c>
      <c r="I88" s="39"/>
    </row>
    <row r="89" spans="1:15" x14ac:dyDescent="0.2">
      <c r="A89" s="40"/>
      <c r="B89" s="40"/>
      <c r="C89" s="41" t="s">
        <v>104</v>
      </c>
      <c r="D89" s="40"/>
      <c r="E89" s="40"/>
      <c r="F89" s="46">
        <v>9215.3911679930006</v>
      </c>
      <c r="G89" s="43">
        <v>0.14935261</v>
      </c>
      <c r="H89" s="39" t="s">
        <v>12</v>
      </c>
      <c r="I89" s="39"/>
    </row>
    <row r="90" spans="1:15" x14ac:dyDescent="0.2">
      <c r="A90" s="40"/>
      <c r="B90" s="40"/>
      <c r="C90" s="45"/>
      <c r="D90" s="40"/>
      <c r="E90" s="40"/>
      <c r="F90" s="40"/>
      <c r="G90" s="40"/>
      <c r="H90" s="39" t="s">
        <v>12</v>
      </c>
      <c r="I90" s="39"/>
    </row>
    <row r="91" spans="1:15" x14ac:dyDescent="0.2">
      <c r="A91" s="40"/>
      <c r="B91" s="40"/>
      <c r="C91" s="41" t="s">
        <v>105</v>
      </c>
      <c r="D91" s="40"/>
      <c r="E91" s="40"/>
      <c r="F91" s="40"/>
      <c r="G91" s="40"/>
      <c r="H91" s="39" t="s">
        <v>12</v>
      </c>
      <c r="I91" s="39"/>
    </row>
    <row r="92" spans="1:15" x14ac:dyDescent="0.2">
      <c r="A92" s="40"/>
      <c r="B92" s="40"/>
      <c r="C92" s="41" t="s">
        <v>106</v>
      </c>
      <c r="D92" s="40"/>
      <c r="E92" s="40"/>
      <c r="F92" s="40"/>
      <c r="G92" s="40"/>
      <c r="H92" s="39" t="s">
        <v>12</v>
      </c>
      <c r="I92" s="39"/>
    </row>
    <row r="93" spans="1:15" x14ac:dyDescent="0.2">
      <c r="A93" s="40"/>
      <c r="B93" s="40"/>
      <c r="C93" s="41" t="s">
        <v>11</v>
      </c>
      <c r="D93" s="40"/>
      <c r="E93" s="40" t="s">
        <v>12</v>
      </c>
      <c r="F93" s="42" t="s">
        <v>13</v>
      </c>
      <c r="G93" s="43">
        <v>0</v>
      </c>
      <c r="H93" s="39" t="s">
        <v>12</v>
      </c>
      <c r="I93" s="39"/>
    </row>
    <row r="94" spans="1:15" x14ac:dyDescent="0.2">
      <c r="A94" s="37"/>
      <c r="B94" s="37"/>
      <c r="C94" s="83"/>
      <c r="D94" s="37"/>
      <c r="E94" s="37"/>
      <c r="F94" s="60"/>
      <c r="G94" s="60"/>
      <c r="H94" s="39" t="s">
        <v>12</v>
      </c>
      <c r="I94" s="39" t="s">
        <v>12</v>
      </c>
    </row>
    <row r="95" spans="1:15" x14ac:dyDescent="0.2">
      <c r="A95" s="37"/>
      <c r="B95" s="37"/>
      <c r="C95" s="38" t="s">
        <v>601</v>
      </c>
      <c r="D95" s="37"/>
      <c r="E95" s="37"/>
      <c r="F95" s="60"/>
      <c r="G95" s="60"/>
      <c r="H95" s="39"/>
      <c r="I95" s="39" t="s">
        <v>12</v>
      </c>
      <c r="J95" s="73"/>
      <c r="K95" s="73"/>
      <c r="L95" s="73"/>
      <c r="M95" s="17"/>
      <c r="N95" s="17"/>
      <c r="O95" s="17"/>
    </row>
    <row r="96" spans="1:15" x14ac:dyDescent="0.2">
      <c r="A96" s="84">
        <v>1</v>
      </c>
      <c r="B96" s="65" t="s">
        <v>107</v>
      </c>
      <c r="C96" s="65" t="s">
        <v>108</v>
      </c>
      <c r="D96" s="65"/>
      <c r="E96" s="85">
        <v>2586.3710000000001</v>
      </c>
      <c r="F96" s="86">
        <v>309.60484593699999</v>
      </c>
      <c r="G96" s="27">
        <v>5.0177199999999998E-3</v>
      </c>
      <c r="H96" s="39"/>
      <c r="I96" s="39" t="s">
        <v>12</v>
      </c>
    </row>
    <row r="97" spans="1:9" x14ac:dyDescent="0.2">
      <c r="A97" s="37"/>
      <c r="B97" s="37"/>
      <c r="C97" s="38" t="s">
        <v>11</v>
      </c>
      <c r="D97" s="37"/>
      <c r="E97" s="37" t="s">
        <v>12</v>
      </c>
      <c r="F97" s="87">
        <f>SUM(F96)</f>
        <v>309.60484593699999</v>
      </c>
      <c r="G97" s="88">
        <f>SUM(G96)</f>
        <v>5.0177199999999998E-3</v>
      </c>
      <c r="H97" s="39"/>
      <c r="I97" s="39" t="s">
        <v>12</v>
      </c>
    </row>
    <row r="98" spans="1:9" x14ac:dyDescent="0.2">
      <c r="A98" s="40"/>
      <c r="B98" s="40"/>
      <c r="C98" s="44"/>
      <c r="D98" s="40"/>
      <c r="E98" s="40"/>
      <c r="F98" s="45"/>
      <c r="G98" s="45"/>
      <c r="H98" s="39" t="s">
        <v>12</v>
      </c>
      <c r="I98" s="39"/>
    </row>
    <row r="99" spans="1:9" x14ac:dyDescent="0.2">
      <c r="A99" s="40"/>
      <c r="B99" s="40"/>
      <c r="C99" s="41" t="s">
        <v>109</v>
      </c>
      <c r="D99" s="40"/>
      <c r="E99" s="40"/>
      <c r="F99" s="40"/>
      <c r="G99" s="40"/>
      <c r="H99" s="39" t="s">
        <v>12</v>
      </c>
      <c r="I99" s="39"/>
    </row>
    <row r="100" spans="1:9" x14ac:dyDescent="0.2">
      <c r="A100" s="40"/>
      <c r="B100" s="40"/>
      <c r="C100" s="41" t="s">
        <v>110</v>
      </c>
      <c r="D100" s="40"/>
      <c r="E100" s="40"/>
      <c r="F100" s="40"/>
      <c r="G100" s="40"/>
      <c r="H100" s="39" t="s">
        <v>12</v>
      </c>
      <c r="I100" s="39"/>
    </row>
    <row r="101" spans="1:9" x14ac:dyDescent="0.2">
      <c r="A101" s="40"/>
      <c r="B101" s="40"/>
      <c r="C101" s="41" t="s">
        <v>11</v>
      </c>
      <c r="D101" s="40"/>
      <c r="E101" s="40" t="s">
        <v>12</v>
      </c>
      <c r="F101" s="42" t="s">
        <v>13</v>
      </c>
      <c r="G101" s="43">
        <v>0</v>
      </c>
      <c r="H101" s="39" t="s">
        <v>12</v>
      </c>
      <c r="I101" s="39"/>
    </row>
    <row r="102" spans="1:9" x14ac:dyDescent="0.2">
      <c r="A102" s="40"/>
      <c r="B102" s="40"/>
      <c r="C102" s="44"/>
      <c r="D102" s="40"/>
      <c r="E102" s="40"/>
      <c r="F102" s="45"/>
      <c r="G102" s="45"/>
      <c r="H102" s="39" t="s">
        <v>12</v>
      </c>
      <c r="I102" s="39"/>
    </row>
    <row r="103" spans="1:9" x14ac:dyDescent="0.2">
      <c r="A103" s="40"/>
      <c r="B103" s="40"/>
      <c r="C103" s="41" t="s">
        <v>111</v>
      </c>
      <c r="D103" s="40"/>
      <c r="E103" s="40"/>
      <c r="F103" s="45"/>
      <c r="G103" s="45"/>
      <c r="H103" s="39" t="s">
        <v>12</v>
      </c>
      <c r="I103" s="39"/>
    </row>
    <row r="104" spans="1:9" x14ac:dyDescent="0.2">
      <c r="A104" s="40"/>
      <c r="B104" s="40"/>
      <c r="C104" s="41" t="s">
        <v>11</v>
      </c>
      <c r="D104" s="40"/>
      <c r="E104" s="40" t="s">
        <v>12</v>
      </c>
      <c r="F104" s="42" t="s">
        <v>13</v>
      </c>
      <c r="G104" s="43">
        <v>0</v>
      </c>
      <c r="H104" s="39" t="s">
        <v>12</v>
      </c>
      <c r="I104" s="39"/>
    </row>
    <row r="105" spans="1:9" x14ac:dyDescent="0.2">
      <c r="A105" s="40"/>
      <c r="B105" s="48"/>
      <c r="C105" s="48"/>
      <c r="D105" s="41"/>
      <c r="E105" s="40"/>
      <c r="F105" s="48"/>
      <c r="G105" s="52"/>
      <c r="H105" s="39" t="s">
        <v>12</v>
      </c>
      <c r="I105" s="39"/>
    </row>
    <row r="106" spans="1:9" x14ac:dyDescent="0.2">
      <c r="A106" s="52"/>
      <c r="B106" s="48"/>
      <c r="C106" s="48" t="s">
        <v>112</v>
      </c>
      <c r="D106" s="48"/>
      <c r="E106" s="52"/>
      <c r="F106" s="50">
        <v>1917.7257438500001</v>
      </c>
      <c r="G106" s="51">
        <v>3.108033E-2</v>
      </c>
      <c r="H106" s="39" t="s">
        <v>12</v>
      </c>
      <c r="I106" s="39"/>
    </row>
    <row r="107" spans="1:9" x14ac:dyDescent="0.2">
      <c r="A107" s="44"/>
      <c r="B107" s="44"/>
      <c r="C107" s="41" t="s">
        <v>113</v>
      </c>
      <c r="D107" s="45"/>
      <c r="E107" s="45"/>
      <c r="F107" s="46">
        <v>61702.242457779997</v>
      </c>
      <c r="G107" s="53">
        <v>1.0000000200000001</v>
      </c>
      <c r="H107" s="39" t="s">
        <v>12</v>
      </c>
      <c r="I107" s="39"/>
    </row>
    <row r="108" spans="1:9" x14ac:dyDescent="0.2">
      <c r="A108" s="54"/>
      <c r="B108" s="54"/>
      <c r="C108" s="54"/>
      <c r="D108" s="55"/>
      <c r="E108" s="55"/>
      <c r="F108" s="55"/>
      <c r="G108" s="55"/>
    </row>
    <row r="109" spans="1:9" x14ac:dyDescent="0.2">
      <c r="A109" s="56"/>
      <c r="B109" s="149" t="s">
        <v>602</v>
      </c>
      <c r="C109" s="149"/>
      <c r="D109" s="149"/>
      <c r="E109" s="149"/>
      <c r="F109" s="149"/>
      <c r="G109" s="149"/>
      <c r="H109" s="149"/>
    </row>
    <row r="110" spans="1:9" x14ac:dyDescent="0.2">
      <c r="A110" s="56"/>
      <c r="B110" s="149" t="s">
        <v>603</v>
      </c>
      <c r="C110" s="149"/>
      <c r="D110" s="149"/>
      <c r="E110" s="149"/>
      <c r="F110" s="149"/>
      <c r="G110" s="149"/>
      <c r="H110" s="149"/>
    </row>
    <row r="111" spans="1:9" x14ac:dyDescent="0.2">
      <c r="A111" s="56"/>
      <c r="B111" s="149" t="s">
        <v>604</v>
      </c>
      <c r="C111" s="149"/>
      <c r="D111" s="149"/>
      <c r="E111" s="149"/>
      <c r="F111" s="149"/>
      <c r="G111" s="149"/>
      <c r="H111" s="149"/>
    </row>
    <row r="112" spans="1:9" x14ac:dyDescent="0.2">
      <c r="A112" s="56"/>
      <c r="B112" s="56"/>
      <c r="C112" s="56"/>
      <c r="D112" s="58"/>
      <c r="E112" s="58"/>
      <c r="F112" s="58"/>
      <c r="G112" s="58"/>
    </row>
    <row r="113" spans="1:7" x14ac:dyDescent="0.2">
      <c r="A113" s="56"/>
      <c r="B113" s="150" t="s">
        <v>114</v>
      </c>
      <c r="C113" s="151"/>
      <c r="D113" s="152"/>
      <c r="E113" s="59"/>
      <c r="F113" s="58"/>
      <c r="G113" s="58"/>
    </row>
    <row r="114" spans="1:7" ht="25.5" customHeight="1" x14ac:dyDescent="0.2">
      <c r="A114" s="56"/>
      <c r="B114" s="153" t="s">
        <v>115</v>
      </c>
      <c r="C114" s="154"/>
      <c r="D114" s="38" t="s">
        <v>116</v>
      </c>
      <c r="E114" s="59"/>
      <c r="F114" s="58"/>
      <c r="G114" s="58"/>
    </row>
    <row r="115" spans="1:7" x14ac:dyDescent="0.2">
      <c r="A115" s="56"/>
      <c r="B115" s="153" t="s">
        <v>117</v>
      </c>
      <c r="C115" s="154"/>
      <c r="D115" s="38" t="s">
        <v>116</v>
      </c>
      <c r="E115" s="59"/>
      <c r="F115" s="58"/>
      <c r="G115" s="58"/>
    </row>
    <row r="116" spans="1:7" x14ac:dyDescent="0.2">
      <c r="A116" s="56"/>
      <c r="B116" s="153" t="s">
        <v>118</v>
      </c>
      <c r="C116" s="154"/>
      <c r="D116" s="60" t="s">
        <v>12</v>
      </c>
      <c r="E116" s="59"/>
      <c r="F116" s="58"/>
      <c r="G116" s="58"/>
    </row>
    <row r="117" spans="1:7" x14ac:dyDescent="0.2">
      <c r="A117" s="61"/>
      <c r="B117" s="62" t="s">
        <v>12</v>
      </c>
      <c r="C117" s="62" t="s">
        <v>605</v>
      </c>
      <c r="D117" s="62" t="s">
        <v>119</v>
      </c>
      <c r="E117" s="61"/>
      <c r="F117" s="61"/>
      <c r="G117" s="61"/>
    </row>
    <row r="118" spans="1:7" x14ac:dyDescent="0.2">
      <c r="A118" s="61"/>
      <c r="B118" s="63" t="s">
        <v>120</v>
      </c>
      <c r="C118" s="64">
        <v>46234</v>
      </c>
      <c r="D118" s="64">
        <v>46265</v>
      </c>
      <c r="E118" s="61"/>
      <c r="F118" s="61"/>
      <c r="G118" s="61"/>
    </row>
    <row r="119" spans="1:7" x14ac:dyDescent="0.2">
      <c r="A119" s="61"/>
      <c r="B119" s="65" t="s">
        <v>121</v>
      </c>
      <c r="C119" s="66">
        <v>44.006799999999998</v>
      </c>
      <c r="D119" s="66">
        <v>44.0655</v>
      </c>
      <c r="E119" s="61"/>
      <c r="F119" s="57"/>
      <c r="G119" s="67"/>
    </row>
    <row r="120" spans="1:7" x14ac:dyDescent="0.2">
      <c r="A120" s="61"/>
      <c r="B120" s="65" t="s">
        <v>606</v>
      </c>
      <c r="C120" s="66">
        <v>19.644500000000001</v>
      </c>
      <c r="D120" s="66">
        <v>19.6707</v>
      </c>
      <c r="E120" s="61"/>
      <c r="F120" s="57"/>
      <c r="G120" s="67"/>
    </row>
    <row r="121" spans="1:7" x14ac:dyDescent="0.2">
      <c r="A121" s="61"/>
      <c r="B121" s="65" t="s">
        <v>122</v>
      </c>
      <c r="C121" s="66">
        <v>42.441499999999998</v>
      </c>
      <c r="D121" s="66">
        <v>42.489600000000003</v>
      </c>
      <c r="E121" s="61"/>
      <c r="F121" s="57"/>
      <c r="G121" s="67"/>
    </row>
    <row r="122" spans="1:7" x14ac:dyDescent="0.2">
      <c r="A122" s="61"/>
      <c r="B122" s="65" t="s">
        <v>607</v>
      </c>
      <c r="C122" s="66">
        <v>18.9785</v>
      </c>
      <c r="D122" s="66">
        <v>19</v>
      </c>
      <c r="E122" s="61"/>
      <c r="F122" s="57"/>
      <c r="G122" s="67"/>
    </row>
    <row r="123" spans="1:7" x14ac:dyDescent="0.2">
      <c r="A123" s="61"/>
      <c r="B123" s="61"/>
      <c r="C123" s="61"/>
      <c r="D123" s="61"/>
      <c r="E123" s="61"/>
      <c r="F123" s="61"/>
      <c r="G123" s="61"/>
    </row>
    <row r="124" spans="1:7" x14ac:dyDescent="0.2">
      <c r="A124" s="61"/>
      <c r="B124" s="153" t="s">
        <v>608</v>
      </c>
      <c r="C124" s="154"/>
      <c r="D124" s="38" t="s">
        <v>116</v>
      </c>
      <c r="E124" s="61"/>
      <c r="F124" s="61"/>
      <c r="G124" s="61"/>
    </row>
    <row r="125" spans="1:7" x14ac:dyDescent="0.2">
      <c r="A125" s="61"/>
      <c r="B125" s="69"/>
      <c r="C125" s="69"/>
      <c r="D125" s="69"/>
      <c r="E125" s="61"/>
      <c r="F125" s="61"/>
      <c r="G125" s="61"/>
    </row>
    <row r="126" spans="1:7" x14ac:dyDescent="0.2">
      <c r="A126" s="61"/>
      <c r="B126" s="153" t="s">
        <v>124</v>
      </c>
      <c r="C126" s="154"/>
      <c r="D126" s="38" t="s">
        <v>116</v>
      </c>
      <c r="E126" s="72"/>
      <c r="F126" s="61"/>
      <c r="G126" s="61"/>
    </row>
    <row r="127" spans="1:7" x14ac:dyDescent="0.2">
      <c r="A127" s="61"/>
      <c r="B127" s="153" t="s">
        <v>125</v>
      </c>
      <c r="C127" s="154"/>
      <c r="D127" s="38" t="s">
        <v>116</v>
      </c>
      <c r="E127" s="72"/>
      <c r="F127" s="61"/>
      <c r="G127" s="61"/>
    </row>
    <row r="128" spans="1:7" x14ac:dyDescent="0.2">
      <c r="A128" s="61"/>
      <c r="B128" s="153" t="s">
        <v>609</v>
      </c>
      <c r="C128" s="154"/>
      <c r="D128" s="38" t="s">
        <v>116</v>
      </c>
      <c r="E128" s="72"/>
      <c r="F128" s="61"/>
      <c r="G128" s="61"/>
    </row>
    <row r="129" spans="1:12" x14ac:dyDescent="0.2">
      <c r="A129" s="69"/>
      <c r="B129" s="69"/>
      <c r="C129" s="69"/>
      <c r="D129" s="69"/>
      <c r="E129" s="69"/>
      <c r="F129" s="69"/>
      <c r="G129" s="69"/>
    </row>
    <row r="130" spans="1:12" s="8" customFormat="1" x14ac:dyDescent="0.2">
      <c r="B130" s="143" t="s">
        <v>610</v>
      </c>
      <c r="C130" s="144"/>
      <c r="D130" s="145"/>
      <c r="H130"/>
      <c r="I130" s="73"/>
      <c r="J130" s="73"/>
      <c r="K130" s="73"/>
      <c r="L130" s="73"/>
    </row>
    <row r="131" spans="1:12" s="8" customFormat="1" ht="38.25" x14ac:dyDescent="0.2">
      <c r="B131" s="146" t="s">
        <v>611</v>
      </c>
      <c r="C131" s="146"/>
      <c r="D131" s="12" t="s">
        <v>1</v>
      </c>
      <c r="H131"/>
      <c r="I131" s="73"/>
      <c r="J131" s="73"/>
      <c r="K131" s="73"/>
      <c r="L131" s="73"/>
    </row>
    <row r="132" spans="1:12" s="8" customFormat="1" x14ac:dyDescent="0.2">
      <c r="B132" s="142" t="s">
        <v>612</v>
      </c>
      <c r="C132" s="142"/>
      <c r="D132" s="13"/>
      <c r="H132"/>
      <c r="I132" s="73"/>
      <c r="J132" s="73"/>
      <c r="K132" s="73"/>
      <c r="L132" s="73"/>
    </row>
    <row r="133" spans="1:12" s="8" customFormat="1" x14ac:dyDescent="0.2">
      <c r="B133" s="140"/>
      <c r="C133" s="141"/>
      <c r="D133" s="14"/>
      <c r="H133"/>
      <c r="I133" s="73"/>
      <c r="J133" s="73"/>
      <c r="K133" s="73"/>
      <c r="L133" s="73"/>
    </row>
    <row r="134" spans="1:12" s="8" customFormat="1" x14ac:dyDescent="0.2">
      <c r="B134" s="142" t="s">
        <v>613</v>
      </c>
      <c r="C134" s="142"/>
      <c r="D134" s="76">
        <v>7.39</v>
      </c>
      <c r="H134"/>
      <c r="I134" s="73"/>
      <c r="J134" s="73"/>
      <c r="K134" s="73"/>
      <c r="L134" s="73"/>
    </row>
    <row r="135" spans="1:12" s="8" customFormat="1" x14ac:dyDescent="0.2">
      <c r="B135" s="140"/>
      <c r="C135" s="141"/>
      <c r="D135" s="14"/>
      <c r="H135"/>
      <c r="I135" s="73"/>
      <c r="J135" s="73"/>
      <c r="K135" s="73"/>
      <c r="L135" s="73"/>
    </row>
    <row r="136" spans="1:12" s="8" customFormat="1" x14ac:dyDescent="0.2">
      <c r="B136" s="142" t="s">
        <v>614</v>
      </c>
      <c r="C136" s="142"/>
      <c r="D136" s="76">
        <v>2.11</v>
      </c>
      <c r="H136"/>
      <c r="I136" s="73"/>
      <c r="J136" s="73"/>
      <c r="K136" s="73"/>
      <c r="L136" s="73"/>
    </row>
    <row r="137" spans="1:12" s="8" customFormat="1" x14ac:dyDescent="0.2">
      <c r="B137" s="142" t="s">
        <v>615</v>
      </c>
      <c r="C137" s="142"/>
      <c r="D137" s="76">
        <v>2.68</v>
      </c>
      <c r="H137"/>
      <c r="I137" s="73"/>
      <c r="J137" s="73"/>
      <c r="K137" s="73"/>
      <c r="L137" s="73"/>
    </row>
    <row r="138" spans="1:12" s="8" customFormat="1" x14ac:dyDescent="0.2">
      <c r="B138" s="140"/>
      <c r="C138" s="141"/>
      <c r="D138" s="14"/>
      <c r="I138" s="73"/>
      <c r="J138" s="73"/>
      <c r="K138" s="73"/>
      <c r="L138" s="73"/>
    </row>
    <row r="139" spans="1:12" s="8" customFormat="1" x14ac:dyDescent="0.2">
      <c r="B139" s="142" t="s">
        <v>616</v>
      </c>
      <c r="C139" s="142"/>
      <c r="D139" s="78" t="s">
        <v>728</v>
      </c>
      <c r="I139" s="73"/>
      <c r="J139" s="73"/>
      <c r="K139" s="73"/>
      <c r="L139" s="74"/>
    </row>
    <row r="140" spans="1:12" s="8" customFormat="1" x14ac:dyDescent="0.2">
      <c r="B140" s="140" t="s">
        <v>617</v>
      </c>
      <c r="C140" s="147"/>
      <c r="D140" s="141"/>
      <c r="I140" s="73"/>
      <c r="J140" s="73"/>
      <c r="K140" s="73"/>
      <c r="L140" s="73"/>
    </row>
    <row r="142" spans="1:12" x14ac:dyDescent="0.2">
      <c r="B142" s="19" t="s">
        <v>618</v>
      </c>
    </row>
    <row r="144" spans="1:12" ht="153.75" customHeight="1" x14ac:dyDescent="0.2"/>
    <row r="147" spans="2:4" x14ac:dyDescent="0.2">
      <c r="B147" s="16" t="s">
        <v>619</v>
      </c>
      <c r="C147" s="82"/>
      <c r="D147" s="16"/>
    </row>
    <row r="148" spans="2:4" x14ac:dyDescent="0.2">
      <c r="B148" s="16" t="s">
        <v>620</v>
      </c>
      <c r="D148" s="16"/>
    </row>
    <row r="149" spans="2:4" ht="165" customHeight="1" x14ac:dyDescent="0.2"/>
  </sheetData>
  <mergeCells count="25">
    <mergeCell ref="B139:C139"/>
    <mergeCell ref="B140:D140"/>
    <mergeCell ref="A1:I1"/>
    <mergeCell ref="A2:I2"/>
    <mergeCell ref="A3:I3"/>
    <mergeCell ref="B109:H109"/>
    <mergeCell ref="B110:H110"/>
    <mergeCell ref="B111:H111"/>
    <mergeCell ref="B113:D113"/>
    <mergeCell ref="B114:C114"/>
    <mergeCell ref="B115:C115"/>
    <mergeCell ref="B116:C116"/>
    <mergeCell ref="B124:C124"/>
    <mergeCell ref="B126:C126"/>
    <mergeCell ref="B127:C127"/>
    <mergeCell ref="B128:C128"/>
    <mergeCell ref="B135:C135"/>
    <mergeCell ref="B136:C136"/>
    <mergeCell ref="B137:C137"/>
    <mergeCell ref="B138:C138"/>
    <mergeCell ref="B130:D130"/>
    <mergeCell ref="B131:C131"/>
    <mergeCell ref="B132:C132"/>
    <mergeCell ref="B133:C133"/>
    <mergeCell ref="B134:C134"/>
  </mergeCells>
  <hyperlinks>
    <hyperlink ref="J1" location="Index!B2" display="Index" xr:uid="{5893D0F3-FEEC-4D6E-9060-17047BC99529}"/>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E43E7-C5D9-4F72-9FB8-1974A0A6F35D}">
  <sheetPr>
    <outlinePr summaryBelow="0" summaryRight="0"/>
  </sheetPr>
  <dimension ref="A1:Q145"/>
  <sheetViews>
    <sheetView showGridLines="0" workbookViewId="0">
      <selection sqref="A1:I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9.42578125" bestFit="1" customWidth="1"/>
    <col min="6" max="6" width="10.140625" bestFit="1" customWidth="1"/>
    <col min="7" max="7" width="14" bestFit="1" customWidth="1"/>
    <col min="8" max="8" width="8.85546875" bestFit="1" customWidth="1"/>
    <col min="9" max="9" width="8.5703125" customWidth="1"/>
  </cols>
  <sheetData>
    <row r="1" spans="1:10" ht="15" x14ac:dyDescent="0.2">
      <c r="A1" s="155" t="s">
        <v>0</v>
      </c>
      <c r="B1" s="155"/>
      <c r="C1" s="155"/>
      <c r="D1" s="155"/>
      <c r="E1" s="155"/>
      <c r="F1" s="155"/>
      <c r="G1" s="155"/>
      <c r="H1" s="155"/>
      <c r="I1" s="155"/>
      <c r="J1" s="34" t="s">
        <v>586</v>
      </c>
    </row>
    <row r="2" spans="1:10" ht="15" x14ac:dyDescent="0.2">
      <c r="A2" s="155" t="s">
        <v>739</v>
      </c>
      <c r="B2" s="155"/>
      <c r="C2" s="155"/>
      <c r="D2" s="155"/>
      <c r="E2" s="155"/>
      <c r="F2" s="155"/>
      <c r="G2" s="155"/>
      <c r="H2" s="155"/>
      <c r="I2" s="155"/>
    </row>
    <row r="3" spans="1:10" ht="15" x14ac:dyDescent="0.2">
      <c r="A3" s="155" t="s">
        <v>734</v>
      </c>
      <c r="B3" s="155"/>
      <c r="C3" s="155"/>
      <c r="D3" s="155"/>
      <c r="E3" s="155"/>
      <c r="F3" s="155"/>
      <c r="G3" s="155"/>
      <c r="H3" s="155"/>
      <c r="I3" s="155"/>
    </row>
    <row r="4" spans="1:10" s="36" customFormat="1" ht="45" x14ac:dyDescent="0.2">
      <c r="A4" s="138" t="s">
        <v>2</v>
      </c>
      <c r="B4" s="138" t="s">
        <v>3</v>
      </c>
      <c r="C4" s="138" t="s">
        <v>4</v>
      </c>
      <c r="D4" s="138" t="s">
        <v>5</v>
      </c>
      <c r="E4" s="138" t="s">
        <v>6</v>
      </c>
      <c r="F4" s="138" t="s">
        <v>7</v>
      </c>
      <c r="G4" s="138" t="s">
        <v>8</v>
      </c>
      <c r="H4" s="139" t="s">
        <v>727</v>
      </c>
      <c r="I4" s="138" t="s">
        <v>600</v>
      </c>
    </row>
    <row r="5" spans="1:10" x14ac:dyDescent="0.2">
      <c r="A5" s="37"/>
      <c r="B5" s="37"/>
      <c r="C5" s="38" t="s">
        <v>9</v>
      </c>
      <c r="D5" s="37"/>
      <c r="E5" s="37"/>
      <c r="F5" s="37"/>
      <c r="G5" s="37"/>
      <c r="H5" s="39" t="s">
        <v>12</v>
      </c>
      <c r="I5" s="39"/>
    </row>
    <row r="6" spans="1:10" x14ac:dyDescent="0.2">
      <c r="A6" s="37"/>
      <c r="B6" s="37"/>
      <c r="C6" s="38" t="s">
        <v>10</v>
      </c>
      <c r="D6" s="37"/>
      <c r="E6" s="37"/>
      <c r="F6" s="37"/>
      <c r="G6" s="37"/>
      <c r="H6" s="39" t="s">
        <v>12</v>
      </c>
      <c r="I6" s="39"/>
    </row>
    <row r="7" spans="1:10" x14ac:dyDescent="0.2">
      <c r="A7" s="40"/>
      <c r="B7" s="40"/>
      <c r="C7" s="41" t="s">
        <v>11</v>
      </c>
      <c r="D7" s="40"/>
      <c r="E7" s="40" t="s">
        <v>12</v>
      </c>
      <c r="F7" s="42" t="s">
        <v>13</v>
      </c>
      <c r="G7" s="43">
        <v>0</v>
      </c>
      <c r="H7" s="39" t="s">
        <v>12</v>
      </c>
      <c r="I7" s="39"/>
    </row>
    <row r="8" spans="1:10" x14ac:dyDescent="0.2">
      <c r="A8" s="40"/>
      <c r="B8" s="40"/>
      <c r="C8" s="44"/>
      <c r="D8" s="40"/>
      <c r="E8" s="40"/>
      <c r="F8" s="45"/>
      <c r="G8" s="45"/>
      <c r="H8" s="39" t="s">
        <v>12</v>
      </c>
      <c r="I8" s="39"/>
    </row>
    <row r="9" spans="1:10" x14ac:dyDescent="0.2">
      <c r="A9" s="40"/>
      <c r="B9" s="40"/>
      <c r="C9" s="41" t="s">
        <v>14</v>
      </c>
      <c r="D9" s="40"/>
      <c r="E9" s="40"/>
      <c r="F9" s="40"/>
      <c r="G9" s="40"/>
      <c r="H9" s="39" t="s">
        <v>12</v>
      </c>
      <c r="I9" s="39"/>
    </row>
    <row r="10" spans="1:10" x14ac:dyDescent="0.2">
      <c r="A10" s="40"/>
      <c r="B10" s="40"/>
      <c r="C10" s="41" t="s">
        <v>11</v>
      </c>
      <c r="D10" s="40"/>
      <c r="E10" s="40" t="s">
        <v>12</v>
      </c>
      <c r="F10" s="42" t="s">
        <v>13</v>
      </c>
      <c r="G10" s="43">
        <v>0</v>
      </c>
      <c r="H10" s="39" t="s">
        <v>12</v>
      </c>
      <c r="I10" s="39"/>
    </row>
    <row r="11" spans="1:10" x14ac:dyDescent="0.2">
      <c r="A11" s="40"/>
      <c r="B11" s="40"/>
      <c r="C11" s="44"/>
      <c r="D11" s="40"/>
      <c r="E11" s="40"/>
      <c r="F11" s="45"/>
      <c r="G11" s="45"/>
      <c r="H11" s="39" t="s">
        <v>12</v>
      </c>
      <c r="I11" s="39"/>
    </row>
    <row r="12" spans="1:10" x14ac:dyDescent="0.2">
      <c r="A12" s="40"/>
      <c r="B12" s="40"/>
      <c r="C12" s="41" t="s">
        <v>15</v>
      </c>
      <c r="D12" s="40"/>
      <c r="E12" s="40"/>
      <c r="F12" s="40"/>
      <c r="G12" s="40"/>
      <c r="H12" s="39" t="s">
        <v>12</v>
      </c>
      <c r="I12" s="39"/>
    </row>
    <row r="13" spans="1:10" x14ac:dyDescent="0.2">
      <c r="A13" s="40"/>
      <c r="B13" s="40"/>
      <c r="C13" s="41" t="s">
        <v>11</v>
      </c>
      <c r="D13" s="40"/>
      <c r="E13" s="40" t="s">
        <v>12</v>
      </c>
      <c r="F13" s="42" t="s">
        <v>13</v>
      </c>
      <c r="G13" s="43">
        <v>0</v>
      </c>
      <c r="H13" s="39" t="s">
        <v>12</v>
      </c>
      <c r="I13" s="39"/>
    </row>
    <row r="14" spans="1:10" x14ac:dyDescent="0.2">
      <c r="A14" s="40"/>
      <c r="B14" s="40"/>
      <c r="C14" s="44"/>
      <c r="D14" s="40"/>
      <c r="E14" s="40"/>
      <c r="F14" s="45"/>
      <c r="G14" s="45"/>
      <c r="H14" s="39" t="s">
        <v>12</v>
      </c>
      <c r="I14" s="39"/>
    </row>
    <row r="15" spans="1:10" x14ac:dyDescent="0.2">
      <c r="A15" s="40"/>
      <c r="B15" s="40"/>
      <c r="C15" s="41" t="s">
        <v>16</v>
      </c>
      <c r="D15" s="40"/>
      <c r="E15" s="40"/>
      <c r="F15" s="40"/>
      <c r="G15" s="40"/>
      <c r="H15" s="39" t="s">
        <v>12</v>
      </c>
      <c r="I15" s="39"/>
    </row>
    <row r="16" spans="1:10" x14ac:dyDescent="0.2">
      <c r="A16" s="40"/>
      <c r="B16" s="40"/>
      <c r="C16" s="41" t="s">
        <v>11</v>
      </c>
      <c r="D16" s="40"/>
      <c r="E16" s="40" t="s">
        <v>12</v>
      </c>
      <c r="F16" s="42" t="s">
        <v>13</v>
      </c>
      <c r="G16" s="43">
        <v>0</v>
      </c>
      <c r="H16" s="39" t="s">
        <v>12</v>
      </c>
      <c r="I16" s="39"/>
    </row>
    <row r="17" spans="1:9" x14ac:dyDescent="0.2">
      <c r="A17" s="40"/>
      <c r="B17" s="40"/>
      <c r="C17" s="44"/>
      <c r="D17" s="40"/>
      <c r="E17" s="40"/>
      <c r="F17" s="45"/>
      <c r="G17" s="45"/>
      <c r="H17" s="39" t="s">
        <v>12</v>
      </c>
      <c r="I17" s="39"/>
    </row>
    <row r="18" spans="1:9" x14ac:dyDescent="0.2">
      <c r="A18" s="40"/>
      <c r="B18" s="40"/>
      <c r="C18" s="41" t="s">
        <v>17</v>
      </c>
      <c r="D18" s="40"/>
      <c r="E18" s="40"/>
      <c r="F18" s="45"/>
      <c r="G18" s="45"/>
      <c r="H18" s="39" t="s">
        <v>12</v>
      </c>
      <c r="I18" s="39"/>
    </row>
    <row r="19" spans="1:9" x14ac:dyDescent="0.2">
      <c r="A19" s="40"/>
      <c r="B19" s="40"/>
      <c r="C19" s="41" t="s">
        <v>11</v>
      </c>
      <c r="D19" s="40"/>
      <c r="E19" s="40" t="s">
        <v>12</v>
      </c>
      <c r="F19" s="42" t="s">
        <v>13</v>
      </c>
      <c r="G19" s="43">
        <v>0</v>
      </c>
      <c r="H19" s="39" t="s">
        <v>12</v>
      </c>
      <c r="I19" s="39"/>
    </row>
    <row r="20" spans="1:9" x14ac:dyDescent="0.2">
      <c r="A20" s="40"/>
      <c r="B20" s="40"/>
      <c r="C20" s="44"/>
      <c r="D20" s="40"/>
      <c r="E20" s="40"/>
      <c r="F20" s="45"/>
      <c r="G20" s="45"/>
      <c r="H20" s="39" t="s">
        <v>12</v>
      </c>
      <c r="I20" s="39"/>
    </row>
    <row r="21" spans="1:9" x14ac:dyDescent="0.2">
      <c r="A21" s="40"/>
      <c r="B21" s="40"/>
      <c r="C21" s="41" t="s">
        <v>18</v>
      </c>
      <c r="D21" s="40"/>
      <c r="E21" s="40"/>
      <c r="F21" s="45"/>
      <c r="G21" s="45"/>
      <c r="H21" s="39" t="s">
        <v>12</v>
      </c>
      <c r="I21" s="39"/>
    </row>
    <row r="22" spans="1:9" x14ac:dyDescent="0.2">
      <c r="A22" s="40"/>
      <c r="B22" s="40"/>
      <c r="C22" s="41" t="s">
        <v>11</v>
      </c>
      <c r="D22" s="40"/>
      <c r="E22" s="40" t="s">
        <v>12</v>
      </c>
      <c r="F22" s="42" t="s">
        <v>13</v>
      </c>
      <c r="G22" s="43">
        <v>0</v>
      </c>
      <c r="H22" s="39" t="s">
        <v>12</v>
      </c>
      <c r="I22" s="39"/>
    </row>
    <row r="23" spans="1:9" x14ac:dyDescent="0.2">
      <c r="A23" s="40"/>
      <c r="B23" s="40"/>
      <c r="C23" s="44"/>
      <c r="D23" s="40"/>
      <c r="E23" s="40"/>
      <c r="F23" s="45"/>
      <c r="G23" s="45"/>
      <c r="H23" s="39" t="s">
        <v>12</v>
      </c>
      <c r="I23" s="39"/>
    </row>
    <row r="24" spans="1:9" x14ac:dyDescent="0.2">
      <c r="A24" s="40"/>
      <c r="B24" s="40"/>
      <c r="C24" s="41" t="s">
        <v>19</v>
      </c>
      <c r="D24" s="40"/>
      <c r="E24" s="40"/>
      <c r="F24" s="46">
        <v>0</v>
      </c>
      <c r="G24" s="43">
        <v>0</v>
      </c>
      <c r="H24" s="39" t="s">
        <v>12</v>
      </c>
      <c r="I24" s="39"/>
    </row>
    <row r="25" spans="1:9" x14ac:dyDescent="0.2">
      <c r="A25" s="40"/>
      <c r="B25" s="40"/>
      <c r="C25" s="44"/>
      <c r="D25" s="40"/>
      <c r="E25" s="40"/>
      <c r="F25" s="45"/>
      <c r="G25" s="45"/>
      <c r="H25" s="39" t="s">
        <v>12</v>
      </c>
      <c r="I25" s="39"/>
    </row>
    <row r="26" spans="1:9" x14ac:dyDescent="0.2">
      <c r="A26" s="40"/>
      <c r="B26" s="40"/>
      <c r="C26" s="41" t="s">
        <v>20</v>
      </c>
      <c r="D26" s="40"/>
      <c r="E26" s="40"/>
      <c r="F26" s="45"/>
      <c r="G26" s="45"/>
      <c r="H26" s="39" t="s">
        <v>12</v>
      </c>
      <c r="I26" s="39"/>
    </row>
    <row r="27" spans="1:9" x14ac:dyDescent="0.2">
      <c r="A27" s="40"/>
      <c r="B27" s="40"/>
      <c r="C27" s="41" t="s">
        <v>10</v>
      </c>
      <c r="D27" s="40"/>
      <c r="E27" s="40"/>
      <c r="F27" s="45"/>
      <c r="G27" s="45"/>
      <c r="H27" s="39" t="s">
        <v>12</v>
      </c>
      <c r="I27" s="39"/>
    </row>
    <row r="28" spans="1:9" x14ac:dyDescent="0.2">
      <c r="A28" s="47">
        <v>1</v>
      </c>
      <c r="B28" s="48" t="s">
        <v>127</v>
      </c>
      <c r="C28" s="48" t="s">
        <v>128</v>
      </c>
      <c r="D28" s="48" t="s">
        <v>23</v>
      </c>
      <c r="E28" s="49">
        <v>2500</v>
      </c>
      <c r="F28" s="50">
        <v>2503.2750000000001</v>
      </c>
      <c r="G28" s="51">
        <v>9.5711279999999996E-2</v>
      </c>
      <c r="H28" s="39">
        <v>7.5774999999999997</v>
      </c>
      <c r="I28" s="39"/>
    </row>
    <row r="29" spans="1:9" x14ac:dyDescent="0.2">
      <c r="A29" s="47">
        <v>2</v>
      </c>
      <c r="B29" s="48" t="s">
        <v>129</v>
      </c>
      <c r="C29" s="48" t="s">
        <v>130</v>
      </c>
      <c r="D29" s="48" t="s">
        <v>26</v>
      </c>
      <c r="E29" s="49">
        <v>2000</v>
      </c>
      <c r="F29" s="50">
        <v>2002.758</v>
      </c>
      <c r="G29" s="51">
        <v>7.6574299999999998E-2</v>
      </c>
      <c r="H29" s="39">
        <v>7.39</v>
      </c>
      <c r="I29" s="39"/>
    </row>
    <row r="30" spans="1:9" x14ac:dyDescent="0.2">
      <c r="A30" s="47">
        <v>3</v>
      </c>
      <c r="B30" s="48" t="s">
        <v>47</v>
      </c>
      <c r="C30" s="48" t="s">
        <v>48</v>
      </c>
      <c r="D30" s="48" t="s">
        <v>23</v>
      </c>
      <c r="E30" s="49">
        <v>2000</v>
      </c>
      <c r="F30" s="50">
        <v>1998.6780000000001</v>
      </c>
      <c r="G30" s="51">
        <v>7.6418299999999995E-2</v>
      </c>
      <c r="H30" s="39">
        <v>7.3849999999999998</v>
      </c>
      <c r="I30" s="39"/>
    </row>
    <row r="31" spans="1:9" x14ac:dyDescent="0.2">
      <c r="A31" s="47">
        <v>4</v>
      </c>
      <c r="B31" s="48" t="s">
        <v>56</v>
      </c>
      <c r="C31" s="48" t="s">
        <v>57</v>
      </c>
      <c r="D31" s="48" t="s">
        <v>23</v>
      </c>
      <c r="E31" s="49">
        <v>150</v>
      </c>
      <c r="F31" s="50">
        <v>1503.84</v>
      </c>
      <c r="G31" s="51">
        <v>5.7498460000000001E-2</v>
      </c>
      <c r="H31" s="39">
        <v>7.1750999999999996</v>
      </c>
      <c r="I31" s="39"/>
    </row>
    <row r="32" spans="1:9" ht="25.5" x14ac:dyDescent="0.2">
      <c r="A32" s="47">
        <v>5</v>
      </c>
      <c r="B32" s="48" t="s">
        <v>131</v>
      </c>
      <c r="C32" s="48" t="s">
        <v>132</v>
      </c>
      <c r="D32" s="48" t="s">
        <v>23</v>
      </c>
      <c r="E32" s="49">
        <v>1000</v>
      </c>
      <c r="F32" s="50">
        <v>997.899</v>
      </c>
      <c r="G32" s="51">
        <v>3.8154100000000003E-2</v>
      </c>
      <c r="H32" s="39">
        <v>7.63</v>
      </c>
      <c r="I32" s="39"/>
    </row>
    <row r="33" spans="1:9" x14ac:dyDescent="0.2">
      <c r="A33" s="47">
        <v>6</v>
      </c>
      <c r="B33" s="48" t="s">
        <v>21</v>
      </c>
      <c r="C33" s="48" t="s">
        <v>22</v>
      </c>
      <c r="D33" s="48" t="s">
        <v>23</v>
      </c>
      <c r="E33" s="49">
        <v>1000</v>
      </c>
      <c r="F33" s="50">
        <v>997.53399999999999</v>
      </c>
      <c r="G33" s="51">
        <v>3.8140140000000003E-2</v>
      </c>
      <c r="H33" s="39">
        <v>7.4602000000000004</v>
      </c>
      <c r="I33" s="39"/>
    </row>
    <row r="34" spans="1:9" ht="25.5" x14ac:dyDescent="0.2">
      <c r="A34" s="47">
        <v>7</v>
      </c>
      <c r="B34" s="48" t="s">
        <v>133</v>
      </c>
      <c r="C34" s="48" t="s">
        <v>134</v>
      </c>
      <c r="D34" s="48" t="s">
        <v>26</v>
      </c>
      <c r="E34" s="49">
        <v>1000</v>
      </c>
      <c r="F34" s="50">
        <v>994.072</v>
      </c>
      <c r="G34" s="51">
        <v>3.8007770000000003E-2</v>
      </c>
      <c r="H34" s="39">
        <v>7.6562999999999999</v>
      </c>
      <c r="I34" s="39"/>
    </row>
    <row r="35" spans="1:9" ht="25.5" x14ac:dyDescent="0.2">
      <c r="A35" s="47">
        <v>8</v>
      </c>
      <c r="B35" s="48" t="s">
        <v>71</v>
      </c>
      <c r="C35" s="48" t="s">
        <v>72</v>
      </c>
      <c r="D35" s="48" t="s">
        <v>26</v>
      </c>
      <c r="E35" s="49">
        <v>1000</v>
      </c>
      <c r="F35" s="50">
        <v>992.59199999999998</v>
      </c>
      <c r="G35" s="51">
        <v>3.7951190000000003E-2</v>
      </c>
      <c r="H35" s="39">
        <v>7.6550000000000002</v>
      </c>
      <c r="I35" s="39"/>
    </row>
    <row r="36" spans="1:9" x14ac:dyDescent="0.2">
      <c r="A36" s="47">
        <v>9</v>
      </c>
      <c r="B36" s="48" t="s">
        <v>135</v>
      </c>
      <c r="C36" s="48" t="s">
        <v>136</v>
      </c>
      <c r="D36" s="48" t="s">
        <v>26</v>
      </c>
      <c r="E36" s="49">
        <v>1000</v>
      </c>
      <c r="F36" s="50">
        <v>992.33399999999995</v>
      </c>
      <c r="G36" s="51">
        <v>3.7941320000000001E-2</v>
      </c>
      <c r="H36" s="39">
        <v>7.4649999999999999</v>
      </c>
      <c r="I36" s="39"/>
    </row>
    <row r="37" spans="1:9" x14ac:dyDescent="0.2">
      <c r="A37" s="47">
        <v>10</v>
      </c>
      <c r="B37" s="48" t="s">
        <v>137</v>
      </c>
      <c r="C37" s="48" t="s">
        <v>138</v>
      </c>
      <c r="D37" s="48" t="s">
        <v>26</v>
      </c>
      <c r="E37" s="49">
        <v>1000</v>
      </c>
      <c r="F37" s="50">
        <v>985.07</v>
      </c>
      <c r="G37" s="51">
        <v>3.7663589999999997E-2</v>
      </c>
      <c r="H37" s="39">
        <v>7.9874999999999998</v>
      </c>
      <c r="I37" s="39"/>
    </row>
    <row r="38" spans="1:9" x14ac:dyDescent="0.2">
      <c r="A38" s="47">
        <v>11</v>
      </c>
      <c r="B38" s="48" t="s">
        <v>49</v>
      </c>
      <c r="C38" s="48" t="s">
        <v>733</v>
      </c>
      <c r="D38" s="48" t="s">
        <v>23</v>
      </c>
      <c r="E38" s="49">
        <v>10</v>
      </c>
      <c r="F38" s="50">
        <v>984.36199999999997</v>
      </c>
      <c r="G38" s="51">
        <v>3.763652E-2</v>
      </c>
      <c r="H38" s="39">
        <v>7.1649000000000003</v>
      </c>
      <c r="I38" s="39">
        <v>7.43</v>
      </c>
    </row>
    <row r="39" spans="1:9" x14ac:dyDescent="0.2">
      <c r="A39" s="47">
        <v>12</v>
      </c>
      <c r="B39" s="48" t="s">
        <v>54</v>
      </c>
      <c r="C39" s="48" t="s">
        <v>55</v>
      </c>
      <c r="D39" s="48" t="s">
        <v>23</v>
      </c>
      <c r="E39" s="49">
        <v>1000</v>
      </c>
      <c r="F39" s="50">
        <v>983.11599999999999</v>
      </c>
      <c r="G39" s="51">
        <v>3.7588879999999998E-2</v>
      </c>
      <c r="H39" s="39">
        <v>7.6</v>
      </c>
      <c r="I39" s="39"/>
    </row>
    <row r="40" spans="1:9" ht="25.5" x14ac:dyDescent="0.2">
      <c r="A40" s="47">
        <v>13</v>
      </c>
      <c r="B40" s="48" t="s">
        <v>27</v>
      </c>
      <c r="C40" s="48" t="s">
        <v>28</v>
      </c>
      <c r="D40" s="48" t="s">
        <v>23</v>
      </c>
      <c r="E40" s="49">
        <v>1000</v>
      </c>
      <c r="F40" s="50">
        <v>980.62699999999995</v>
      </c>
      <c r="G40" s="51">
        <v>3.749371E-2</v>
      </c>
      <c r="H40" s="39">
        <v>7.6749999999999998</v>
      </c>
      <c r="I40" s="39"/>
    </row>
    <row r="41" spans="1:9" x14ac:dyDescent="0.2">
      <c r="A41" s="47">
        <v>14</v>
      </c>
      <c r="B41" s="48" t="s">
        <v>139</v>
      </c>
      <c r="C41" s="48" t="s">
        <v>140</v>
      </c>
      <c r="D41" s="48" t="s">
        <v>26</v>
      </c>
      <c r="E41" s="49">
        <v>850</v>
      </c>
      <c r="F41" s="50">
        <v>841.38440000000003</v>
      </c>
      <c r="G41" s="51">
        <v>3.216985E-2</v>
      </c>
      <c r="H41" s="39">
        <v>7.66</v>
      </c>
      <c r="I41" s="39"/>
    </row>
    <row r="42" spans="1:9" x14ac:dyDescent="0.2">
      <c r="A42" s="47">
        <v>15</v>
      </c>
      <c r="B42" s="48" t="s">
        <v>69</v>
      </c>
      <c r="C42" s="48" t="s">
        <v>70</v>
      </c>
      <c r="D42" s="48" t="s">
        <v>26</v>
      </c>
      <c r="E42" s="49">
        <v>500</v>
      </c>
      <c r="F42" s="50">
        <v>500.06799999999998</v>
      </c>
      <c r="G42" s="51">
        <v>1.9119810000000001E-2</v>
      </c>
      <c r="H42" s="39">
        <v>7.4625000000000004</v>
      </c>
      <c r="I42" s="39"/>
    </row>
    <row r="43" spans="1:9" x14ac:dyDescent="0.2">
      <c r="A43" s="47">
        <v>16</v>
      </c>
      <c r="B43" s="48" t="s">
        <v>45</v>
      </c>
      <c r="C43" s="48" t="s">
        <v>46</v>
      </c>
      <c r="D43" s="48" t="s">
        <v>26</v>
      </c>
      <c r="E43" s="49">
        <v>500</v>
      </c>
      <c r="F43" s="50">
        <v>499.46749999999997</v>
      </c>
      <c r="G43" s="51">
        <v>1.9096849999999999E-2</v>
      </c>
      <c r="H43" s="39">
        <v>7.9912999999999998</v>
      </c>
      <c r="I43" s="39"/>
    </row>
    <row r="44" spans="1:9" ht="25.5" x14ac:dyDescent="0.2">
      <c r="A44" s="47">
        <v>17</v>
      </c>
      <c r="B44" s="48" t="s">
        <v>141</v>
      </c>
      <c r="C44" s="48" t="s">
        <v>142</v>
      </c>
      <c r="D44" s="48" t="s">
        <v>23</v>
      </c>
      <c r="E44" s="49">
        <v>500</v>
      </c>
      <c r="F44" s="50">
        <v>497.32</v>
      </c>
      <c r="G44" s="51">
        <v>1.9014739999999999E-2</v>
      </c>
      <c r="H44" s="39">
        <v>7.4326999999999996</v>
      </c>
      <c r="I44" s="39"/>
    </row>
    <row r="45" spans="1:9" ht="25.5" x14ac:dyDescent="0.2">
      <c r="A45" s="47">
        <v>18</v>
      </c>
      <c r="B45" s="48" t="s">
        <v>143</v>
      </c>
      <c r="C45" s="48" t="s">
        <v>144</v>
      </c>
      <c r="D45" s="48" t="s">
        <v>26</v>
      </c>
      <c r="E45" s="49">
        <v>500</v>
      </c>
      <c r="F45" s="50">
        <v>496.54599999999999</v>
      </c>
      <c r="G45" s="51">
        <v>1.8985149999999999E-2</v>
      </c>
      <c r="H45" s="39">
        <v>7.7050000000000001</v>
      </c>
      <c r="I45" s="39"/>
    </row>
    <row r="46" spans="1:9" x14ac:dyDescent="0.2">
      <c r="A46" s="47">
        <v>19</v>
      </c>
      <c r="B46" s="48" t="s">
        <v>145</v>
      </c>
      <c r="C46" s="48" t="s">
        <v>146</v>
      </c>
      <c r="D46" s="48" t="s">
        <v>26</v>
      </c>
      <c r="E46" s="49">
        <v>500</v>
      </c>
      <c r="F46" s="50">
        <v>495.66950000000003</v>
      </c>
      <c r="G46" s="51">
        <v>1.8951639999999999E-2</v>
      </c>
      <c r="H46" s="39">
        <v>8.16</v>
      </c>
      <c r="I46" s="39"/>
    </row>
    <row r="47" spans="1:9" x14ac:dyDescent="0.2">
      <c r="A47" s="47">
        <v>20</v>
      </c>
      <c r="B47" s="48" t="s">
        <v>147</v>
      </c>
      <c r="C47" s="48" t="s">
        <v>148</v>
      </c>
      <c r="D47" s="48" t="s">
        <v>26</v>
      </c>
      <c r="E47" s="49">
        <v>500</v>
      </c>
      <c r="F47" s="50">
        <v>494.6755</v>
      </c>
      <c r="G47" s="51">
        <v>1.8913630000000001E-2</v>
      </c>
      <c r="H47" s="39">
        <v>7.665</v>
      </c>
      <c r="I47" s="39"/>
    </row>
    <row r="48" spans="1:9" ht="25.5" x14ac:dyDescent="0.2">
      <c r="A48" s="47">
        <v>21</v>
      </c>
      <c r="B48" s="48" t="s">
        <v>149</v>
      </c>
      <c r="C48" s="48" t="s">
        <v>150</v>
      </c>
      <c r="D48" s="48" t="s">
        <v>26</v>
      </c>
      <c r="E48" s="49">
        <v>500</v>
      </c>
      <c r="F48" s="50">
        <v>494.53050000000002</v>
      </c>
      <c r="G48" s="51">
        <v>1.8908089999999999E-2</v>
      </c>
      <c r="H48" s="39">
        <v>7.6712999999999996</v>
      </c>
      <c r="I48" s="39"/>
    </row>
    <row r="49" spans="1:9" ht="25.5" x14ac:dyDescent="0.2">
      <c r="A49" s="47">
        <v>22</v>
      </c>
      <c r="B49" s="48" t="s">
        <v>63</v>
      </c>
      <c r="C49" s="48" t="s">
        <v>64</v>
      </c>
      <c r="D49" s="48" t="s">
        <v>26</v>
      </c>
      <c r="E49" s="49">
        <v>500</v>
      </c>
      <c r="F49" s="50">
        <v>493.04700000000003</v>
      </c>
      <c r="G49" s="51">
        <v>1.8851369999999999E-2</v>
      </c>
      <c r="H49" s="39">
        <v>7.6562999999999999</v>
      </c>
      <c r="I49" s="39"/>
    </row>
    <row r="50" spans="1:9" x14ac:dyDescent="0.2">
      <c r="A50" s="47">
        <v>23</v>
      </c>
      <c r="B50" s="48" t="s">
        <v>75</v>
      </c>
      <c r="C50" s="48" t="s">
        <v>76</v>
      </c>
      <c r="D50" s="48" t="s">
        <v>23</v>
      </c>
      <c r="E50" s="49">
        <v>400</v>
      </c>
      <c r="F50" s="50">
        <v>394.78480000000002</v>
      </c>
      <c r="G50" s="51">
        <v>1.5094369999999999E-2</v>
      </c>
      <c r="H50" s="39">
        <v>7.48</v>
      </c>
      <c r="I50" s="39"/>
    </row>
    <row r="51" spans="1:9" x14ac:dyDescent="0.2">
      <c r="A51" s="40"/>
      <c r="B51" s="40"/>
      <c r="C51" s="41" t="s">
        <v>11</v>
      </c>
      <c r="D51" s="40"/>
      <c r="E51" s="40" t="s">
        <v>12</v>
      </c>
      <c r="F51" s="46">
        <v>22123.6502</v>
      </c>
      <c r="G51" s="43">
        <v>0.84588505999999997</v>
      </c>
      <c r="H51" s="39" t="s">
        <v>12</v>
      </c>
      <c r="I51" s="39"/>
    </row>
    <row r="52" spans="1:9" x14ac:dyDescent="0.2">
      <c r="A52" s="40"/>
      <c r="B52" s="40"/>
      <c r="C52" s="44"/>
      <c r="D52" s="40"/>
      <c r="E52" s="40"/>
      <c r="F52" s="45"/>
      <c r="G52" s="45"/>
      <c r="H52" s="39" t="s">
        <v>12</v>
      </c>
      <c r="I52" s="39"/>
    </row>
    <row r="53" spans="1:9" x14ac:dyDescent="0.2">
      <c r="A53" s="40"/>
      <c r="B53" s="40"/>
      <c r="C53" s="41" t="s">
        <v>77</v>
      </c>
      <c r="D53" s="40"/>
      <c r="E53" s="40"/>
      <c r="F53" s="40"/>
      <c r="G53" s="40"/>
      <c r="H53" s="39" t="s">
        <v>12</v>
      </c>
      <c r="I53" s="39"/>
    </row>
    <row r="54" spans="1:9" x14ac:dyDescent="0.2">
      <c r="A54" s="40"/>
      <c r="B54" s="40"/>
      <c r="C54" s="41" t="s">
        <v>11</v>
      </c>
      <c r="D54" s="40"/>
      <c r="E54" s="40" t="s">
        <v>12</v>
      </c>
      <c r="F54" s="42" t="s">
        <v>13</v>
      </c>
      <c r="G54" s="43">
        <v>0</v>
      </c>
      <c r="H54" s="39" t="s">
        <v>12</v>
      </c>
      <c r="I54" s="39"/>
    </row>
    <row r="55" spans="1:9" x14ac:dyDescent="0.2">
      <c r="A55" s="40"/>
      <c r="B55" s="40"/>
      <c r="C55" s="44"/>
      <c r="D55" s="40"/>
      <c r="E55" s="40"/>
      <c r="F55" s="45"/>
      <c r="G55" s="45"/>
      <c r="H55" s="39" t="s">
        <v>12</v>
      </c>
      <c r="I55" s="39"/>
    </row>
    <row r="56" spans="1:9" x14ac:dyDescent="0.2">
      <c r="A56" s="40"/>
      <c r="B56" s="40"/>
      <c r="C56" s="41" t="s">
        <v>78</v>
      </c>
      <c r="D56" s="40"/>
      <c r="E56" s="40"/>
      <c r="F56" s="40"/>
      <c r="G56" s="40"/>
      <c r="H56" s="39" t="s">
        <v>12</v>
      </c>
      <c r="I56" s="39"/>
    </row>
    <row r="57" spans="1:9" x14ac:dyDescent="0.2">
      <c r="A57" s="47">
        <v>1</v>
      </c>
      <c r="B57" s="48" t="s">
        <v>82</v>
      </c>
      <c r="C57" s="48" t="s">
        <v>83</v>
      </c>
      <c r="D57" s="48" t="s">
        <v>81</v>
      </c>
      <c r="E57" s="49">
        <v>660000</v>
      </c>
      <c r="F57" s="50">
        <v>654.18209999999999</v>
      </c>
      <c r="G57" s="51">
        <v>2.5012280000000001E-2</v>
      </c>
      <c r="H57" s="39">
        <v>6.6989999999999998</v>
      </c>
      <c r="I57" s="39"/>
    </row>
    <row r="58" spans="1:9" x14ac:dyDescent="0.2">
      <c r="A58" s="47">
        <v>2</v>
      </c>
      <c r="B58" s="48" t="s">
        <v>84</v>
      </c>
      <c r="C58" s="48" t="s">
        <v>85</v>
      </c>
      <c r="D58" s="48" t="s">
        <v>81</v>
      </c>
      <c r="E58" s="49">
        <v>500000</v>
      </c>
      <c r="F58" s="50">
        <v>490.64299999999997</v>
      </c>
      <c r="G58" s="51">
        <v>1.875945E-2</v>
      </c>
      <c r="H58" s="39">
        <v>7.2092000000000001</v>
      </c>
      <c r="I58" s="39"/>
    </row>
    <row r="59" spans="1:9" x14ac:dyDescent="0.2">
      <c r="A59" s="47">
        <v>3</v>
      </c>
      <c r="B59" s="48" t="s">
        <v>151</v>
      </c>
      <c r="C59" s="48" t="s">
        <v>152</v>
      </c>
      <c r="D59" s="48" t="s">
        <v>81</v>
      </c>
      <c r="E59" s="49">
        <v>250000</v>
      </c>
      <c r="F59" s="50">
        <v>242.75325000000001</v>
      </c>
      <c r="G59" s="51">
        <v>9.2815299999999996E-3</v>
      </c>
      <c r="H59" s="39">
        <v>7.0327999999999999</v>
      </c>
      <c r="I59" s="39"/>
    </row>
    <row r="60" spans="1:9" x14ac:dyDescent="0.2">
      <c r="A60" s="40"/>
      <c r="B60" s="40"/>
      <c r="C60" s="41" t="s">
        <v>11</v>
      </c>
      <c r="D60" s="40"/>
      <c r="E60" s="40" t="s">
        <v>12</v>
      </c>
      <c r="F60" s="46">
        <v>1387.57835</v>
      </c>
      <c r="G60" s="43">
        <v>5.3053259999999998E-2</v>
      </c>
      <c r="H60" s="39" t="s">
        <v>12</v>
      </c>
      <c r="I60" s="39"/>
    </row>
    <row r="61" spans="1:9" x14ac:dyDescent="0.2">
      <c r="A61" s="40"/>
      <c r="B61" s="40"/>
      <c r="C61" s="44"/>
      <c r="D61" s="40"/>
      <c r="E61" s="40"/>
      <c r="F61" s="45"/>
      <c r="G61" s="45"/>
      <c r="H61" s="39" t="s">
        <v>12</v>
      </c>
      <c r="I61" s="39"/>
    </row>
    <row r="62" spans="1:9" x14ac:dyDescent="0.2">
      <c r="A62" s="40"/>
      <c r="B62" s="40"/>
      <c r="C62" s="41" t="s">
        <v>86</v>
      </c>
      <c r="D62" s="40"/>
      <c r="E62" s="40"/>
      <c r="F62" s="45"/>
      <c r="G62" s="45"/>
      <c r="H62" s="39" t="s">
        <v>12</v>
      </c>
      <c r="I62" s="39"/>
    </row>
    <row r="63" spans="1:9" x14ac:dyDescent="0.2">
      <c r="A63" s="40"/>
      <c r="B63" s="40"/>
      <c r="C63" s="41" t="s">
        <v>11</v>
      </c>
      <c r="D63" s="40"/>
      <c r="E63" s="40" t="s">
        <v>12</v>
      </c>
      <c r="F63" s="42" t="s">
        <v>13</v>
      </c>
      <c r="G63" s="43">
        <v>0</v>
      </c>
      <c r="H63" s="39" t="s">
        <v>12</v>
      </c>
      <c r="I63" s="39"/>
    </row>
    <row r="64" spans="1:9" x14ac:dyDescent="0.2">
      <c r="A64" s="40"/>
      <c r="B64" s="40"/>
      <c r="C64" s="44"/>
      <c r="D64" s="40"/>
      <c r="E64" s="40"/>
      <c r="F64" s="45"/>
      <c r="G64" s="45"/>
      <c r="H64" s="39" t="s">
        <v>12</v>
      </c>
      <c r="I64" s="39"/>
    </row>
    <row r="65" spans="1:9" x14ac:dyDescent="0.2">
      <c r="A65" s="40"/>
      <c r="B65" s="40"/>
      <c r="C65" s="41" t="s">
        <v>87</v>
      </c>
      <c r="D65" s="40"/>
      <c r="E65" s="40"/>
      <c r="F65" s="46">
        <v>23511.22855</v>
      </c>
      <c r="G65" s="43">
        <v>0.89893831999999996</v>
      </c>
      <c r="H65" s="39" t="s">
        <v>12</v>
      </c>
      <c r="I65" s="39"/>
    </row>
    <row r="66" spans="1:9" x14ac:dyDescent="0.2">
      <c r="A66" s="40"/>
      <c r="B66" s="40"/>
      <c r="C66" s="44"/>
      <c r="D66" s="40"/>
      <c r="E66" s="40"/>
      <c r="F66" s="45"/>
      <c r="G66" s="45"/>
      <c r="H66" s="39" t="s">
        <v>12</v>
      </c>
      <c r="I66" s="39"/>
    </row>
    <row r="67" spans="1:9" x14ac:dyDescent="0.2">
      <c r="A67" s="40"/>
      <c r="B67" s="40"/>
      <c r="C67" s="41" t="s">
        <v>88</v>
      </c>
      <c r="D67" s="40"/>
      <c r="E67" s="40"/>
      <c r="F67" s="45"/>
      <c r="G67" s="45"/>
      <c r="H67" s="39" t="s">
        <v>12</v>
      </c>
      <c r="I67" s="39"/>
    </row>
    <row r="68" spans="1:9" x14ac:dyDescent="0.2">
      <c r="A68" s="40"/>
      <c r="B68" s="40"/>
      <c r="C68" s="41" t="s">
        <v>89</v>
      </c>
      <c r="D68" s="40"/>
      <c r="E68" s="40"/>
      <c r="F68" s="45"/>
      <c r="G68" s="45"/>
      <c r="H68" s="39" t="s">
        <v>12</v>
      </c>
      <c r="I68" s="39"/>
    </row>
    <row r="69" spans="1:9" x14ac:dyDescent="0.2">
      <c r="A69" s="47">
        <v>1</v>
      </c>
      <c r="B69" s="48" t="s">
        <v>95</v>
      </c>
      <c r="C69" s="48" t="s">
        <v>96</v>
      </c>
      <c r="D69" s="48" t="s">
        <v>97</v>
      </c>
      <c r="E69" s="49">
        <v>100</v>
      </c>
      <c r="F69" s="50">
        <v>483.61399999999998</v>
      </c>
      <c r="G69" s="51">
        <v>1.8490699999999999E-2</v>
      </c>
      <c r="H69" s="39">
        <v>6.6849999999999996</v>
      </c>
      <c r="I69" s="39"/>
    </row>
    <row r="70" spans="1:9" x14ac:dyDescent="0.2">
      <c r="A70" s="40"/>
      <c r="B70" s="40"/>
      <c r="C70" s="41" t="s">
        <v>11</v>
      </c>
      <c r="D70" s="40"/>
      <c r="E70" s="40" t="s">
        <v>12</v>
      </c>
      <c r="F70" s="46">
        <v>483.61399999999998</v>
      </c>
      <c r="G70" s="43">
        <v>1.8490699999999999E-2</v>
      </c>
      <c r="H70" s="39" t="s">
        <v>12</v>
      </c>
      <c r="I70" s="39"/>
    </row>
    <row r="71" spans="1:9" x14ac:dyDescent="0.2">
      <c r="A71" s="40"/>
      <c r="B71" s="40"/>
      <c r="C71" s="44"/>
      <c r="D71" s="40"/>
      <c r="E71" s="40"/>
      <c r="F71" s="45"/>
      <c r="G71" s="45"/>
      <c r="H71" s="39" t="s">
        <v>12</v>
      </c>
      <c r="I71" s="39"/>
    </row>
    <row r="72" spans="1:9" x14ac:dyDescent="0.2">
      <c r="A72" s="40"/>
      <c r="B72" s="40"/>
      <c r="C72" s="41" t="s">
        <v>100</v>
      </c>
      <c r="D72" s="40"/>
      <c r="E72" s="40"/>
      <c r="F72" s="45"/>
      <c r="G72" s="45"/>
      <c r="H72" s="39" t="s">
        <v>12</v>
      </c>
      <c r="I72" s="39"/>
    </row>
    <row r="73" spans="1:9" x14ac:dyDescent="0.2">
      <c r="A73" s="40"/>
      <c r="B73" s="40"/>
      <c r="C73" s="41" t="s">
        <v>11</v>
      </c>
      <c r="D73" s="40"/>
      <c r="E73" s="40" t="s">
        <v>12</v>
      </c>
      <c r="F73" s="42" t="s">
        <v>13</v>
      </c>
      <c r="G73" s="43">
        <v>0</v>
      </c>
      <c r="H73" s="39" t="s">
        <v>12</v>
      </c>
      <c r="I73" s="39"/>
    </row>
    <row r="74" spans="1:9" x14ac:dyDescent="0.2">
      <c r="A74" s="40"/>
      <c r="B74" s="40"/>
      <c r="C74" s="44"/>
      <c r="D74" s="40"/>
      <c r="E74" s="40"/>
      <c r="F74" s="45"/>
      <c r="G74" s="45"/>
      <c r="H74" s="39" t="s">
        <v>12</v>
      </c>
      <c r="I74" s="39"/>
    </row>
    <row r="75" spans="1:9" x14ac:dyDescent="0.2">
      <c r="A75" s="40"/>
      <c r="B75" s="40"/>
      <c r="C75" s="41" t="s">
        <v>101</v>
      </c>
      <c r="D75" s="40"/>
      <c r="E75" s="40"/>
      <c r="F75" s="45"/>
      <c r="G75" s="45"/>
      <c r="H75" s="39" t="s">
        <v>12</v>
      </c>
      <c r="I75" s="39"/>
    </row>
    <row r="76" spans="1:9" x14ac:dyDescent="0.2">
      <c r="A76" s="40"/>
      <c r="B76" s="40"/>
      <c r="C76" s="41" t="s">
        <v>11</v>
      </c>
      <c r="D76" s="40"/>
      <c r="E76" s="40" t="s">
        <v>12</v>
      </c>
      <c r="F76" s="42" t="s">
        <v>13</v>
      </c>
      <c r="G76" s="43">
        <v>0</v>
      </c>
      <c r="H76" s="39" t="s">
        <v>12</v>
      </c>
      <c r="I76" s="39"/>
    </row>
    <row r="77" spans="1:9" x14ac:dyDescent="0.2">
      <c r="A77" s="40"/>
      <c r="B77" s="40"/>
      <c r="C77" s="44"/>
      <c r="D77" s="40"/>
      <c r="E77" s="40"/>
      <c r="F77" s="45"/>
      <c r="G77" s="45"/>
      <c r="H77" s="39" t="s">
        <v>12</v>
      </c>
      <c r="I77" s="39"/>
    </row>
    <row r="78" spans="1:9" x14ac:dyDescent="0.2">
      <c r="A78" s="40"/>
      <c r="B78" s="40"/>
      <c r="C78" s="41" t="s">
        <v>102</v>
      </c>
      <c r="D78" s="40"/>
      <c r="E78" s="40"/>
      <c r="F78" s="45"/>
      <c r="G78" s="45"/>
      <c r="H78" s="39" t="s">
        <v>12</v>
      </c>
      <c r="I78" s="39"/>
    </row>
    <row r="79" spans="1:9" x14ac:dyDescent="0.2">
      <c r="A79" s="47">
        <v>1</v>
      </c>
      <c r="B79" s="48"/>
      <c r="C79" s="48" t="s">
        <v>103</v>
      </c>
      <c r="D79" s="48"/>
      <c r="E79" s="52"/>
      <c r="F79" s="50">
        <v>1247.6762310050001</v>
      </c>
      <c r="G79" s="51">
        <v>4.7704179999999999E-2</v>
      </c>
      <c r="H79" s="39">
        <v>5.01</v>
      </c>
      <c r="I79" s="39"/>
    </row>
    <row r="80" spans="1:9" x14ac:dyDescent="0.2">
      <c r="A80" s="40"/>
      <c r="B80" s="40"/>
      <c r="C80" s="41" t="s">
        <v>11</v>
      </c>
      <c r="D80" s="40"/>
      <c r="E80" s="40" t="s">
        <v>12</v>
      </c>
      <c r="F80" s="46">
        <v>1247.6762310050001</v>
      </c>
      <c r="G80" s="43">
        <v>4.7704179999999999E-2</v>
      </c>
      <c r="H80" s="39" t="s">
        <v>12</v>
      </c>
      <c r="I80" s="39"/>
    </row>
    <row r="81" spans="1:16" x14ac:dyDescent="0.2">
      <c r="A81" s="40"/>
      <c r="B81" s="40"/>
      <c r="C81" s="44"/>
      <c r="D81" s="40"/>
      <c r="E81" s="40"/>
      <c r="F81" s="45"/>
      <c r="G81" s="45"/>
      <c r="H81" s="39" t="s">
        <v>12</v>
      </c>
      <c r="I81" s="39"/>
    </row>
    <row r="82" spans="1:16" x14ac:dyDescent="0.2">
      <c r="A82" s="40"/>
      <c r="B82" s="40"/>
      <c r="C82" s="41" t="s">
        <v>104</v>
      </c>
      <c r="D82" s="40"/>
      <c r="E82" s="40"/>
      <c r="F82" s="46">
        <v>1731.2902310049999</v>
      </c>
      <c r="G82" s="43">
        <v>6.6194879999999998E-2</v>
      </c>
      <c r="H82" s="39" t="s">
        <v>12</v>
      </c>
      <c r="I82" s="39"/>
    </row>
    <row r="83" spans="1:16" x14ac:dyDescent="0.2">
      <c r="A83" s="40"/>
      <c r="B83" s="40"/>
      <c r="C83" s="45"/>
      <c r="D83" s="40"/>
      <c r="E83" s="40"/>
      <c r="F83" s="40"/>
      <c r="G83" s="40"/>
      <c r="H83" s="39" t="s">
        <v>12</v>
      </c>
      <c r="I83" s="39"/>
    </row>
    <row r="84" spans="1:16" x14ac:dyDescent="0.2">
      <c r="A84" s="40"/>
      <c r="B84" s="40"/>
      <c r="C84" s="41" t="s">
        <v>105</v>
      </c>
      <c r="D84" s="40"/>
      <c r="E84" s="40"/>
      <c r="F84" s="40"/>
      <c r="G84" s="40"/>
      <c r="H84" s="39" t="s">
        <v>12</v>
      </c>
      <c r="I84" s="39"/>
    </row>
    <row r="85" spans="1:16" x14ac:dyDescent="0.2">
      <c r="A85" s="40"/>
      <c r="B85" s="40"/>
      <c r="C85" s="41" t="s">
        <v>106</v>
      </c>
      <c r="D85" s="40"/>
      <c r="E85" s="40"/>
      <c r="F85" s="40"/>
      <c r="G85" s="40"/>
      <c r="H85" s="39" t="s">
        <v>12</v>
      </c>
      <c r="I85" s="39"/>
    </row>
    <row r="86" spans="1:16" x14ac:dyDescent="0.2">
      <c r="A86" s="40"/>
      <c r="B86" s="40"/>
      <c r="C86" s="41" t="s">
        <v>11</v>
      </c>
      <c r="D86" s="40"/>
      <c r="E86" s="40" t="s">
        <v>12</v>
      </c>
      <c r="F86" s="42" t="s">
        <v>13</v>
      </c>
      <c r="G86" s="43">
        <v>0</v>
      </c>
      <c r="H86" s="39" t="s">
        <v>12</v>
      </c>
      <c r="I86" s="39"/>
    </row>
    <row r="87" spans="1:16" x14ac:dyDescent="0.2">
      <c r="A87" s="37"/>
      <c r="B87" s="37"/>
      <c r="C87" s="83"/>
      <c r="D87" s="37"/>
      <c r="E87" s="37"/>
      <c r="F87" s="60"/>
      <c r="G87" s="60"/>
      <c r="H87" s="39" t="s">
        <v>12</v>
      </c>
      <c r="I87" s="39"/>
    </row>
    <row r="88" spans="1:16" x14ac:dyDescent="0.2">
      <c r="A88" s="37"/>
      <c r="B88" s="37"/>
      <c r="C88" s="38" t="s">
        <v>601</v>
      </c>
      <c r="D88" s="37"/>
      <c r="E88" s="37"/>
      <c r="F88" s="60"/>
      <c r="G88" s="60"/>
      <c r="H88" s="39" t="s">
        <v>12</v>
      </c>
      <c r="I88" s="39"/>
      <c r="J88" s="73"/>
      <c r="K88" s="73"/>
      <c r="L88" s="73"/>
      <c r="M88" s="73"/>
      <c r="N88" s="17"/>
      <c r="O88" s="17"/>
      <c r="P88" s="17"/>
    </row>
    <row r="89" spans="1:16" x14ac:dyDescent="0.2">
      <c r="A89" s="84">
        <v>1</v>
      </c>
      <c r="B89" s="65" t="s">
        <v>107</v>
      </c>
      <c r="C89" s="65" t="s">
        <v>108</v>
      </c>
      <c r="D89" s="65"/>
      <c r="E89" s="85">
        <v>1167.5340000000001</v>
      </c>
      <c r="F89" s="86">
        <v>139.76114957799999</v>
      </c>
      <c r="G89" s="27">
        <v>5.3436899999999999E-3</v>
      </c>
      <c r="H89" s="39"/>
      <c r="I89" s="39"/>
    </row>
    <row r="90" spans="1:16" x14ac:dyDescent="0.2">
      <c r="A90" s="37"/>
      <c r="B90" s="37"/>
      <c r="C90" s="38" t="s">
        <v>11</v>
      </c>
      <c r="D90" s="37"/>
      <c r="E90" s="37" t="s">
        <v>12</v>
      </c>
      <c r="F90" s="87">
        <f>SUM(F89)</f>
        <v>139.76114957799999</v>
      </c>
      <c r="G90" s="88">
        <f>SUM(G89)</f>
        <v>5.3436899999999999E-3</v>
      </c>
      <c r="H90" s="39" t="s">
        <v>12</v>
      </c>
      <c r="I90" s="39"/>
    </row>
    <row r="91" spans="1:16" x14ac:dyDescent="0.2">
      <c r="A91" s="40"/>
      <c r="B91" s="40"/>
      <c r="C91" s="44"/>
      <c r="D91" s="40"/>
      <c r="E91" s="40"/>
      <c r="F91" s="45"/>
      <c r="G91" s="45"/>
      <c r="H91" s="39" t="s">
        <v>12</v>
      </c>
      <c r="I91" s="39"/>
    </row>
    <row r="92" spans="1:16" x14ac:dyDescent="0.2">
      <c r="A92" s="40"/>
      <c r="B92" s="40"/>
      <c r="C92" s="41" t="s">
        <v>109</v>
      </c>
      <c r="D92" s="40"/>
      <c r="E92" s="40"/>
      <c r="F92" s="40"/>
      <c r="G92" s="40"/>
      <c r="H92" s="39" t="s">
        <v>12</v>
      </c>
      <c r="I92" s="39"/>
    </row>
    <row r="93" spans="1:16" x14ac:dyDescent="0.2">
      <c r="A93" s="40"/>
      <c r="B93" s="40"/>
      <c r="C93" s="41" t="s">
        <v>110</v>
      </c>
      <c r="D93" s="40"/>
      <c r="E93" s="40"/>
      <c r="F93" s="40"/>
      <c r="G93" s="40"/>
      <c r="H93" s="39" t="s">
        <v>12</v>
      </c>
      <c r="I93" s="39"/>
    </row>
    <row r="94" spans="1:16" x14ac:dyDescent="0.2">
      <c r="A94" s="40"/>
      <c r="B94" s="40"/>
      <c r="C94" s="41" t="s">
        <v>11</v>
      </c>
      <c r="D94" s="40"/>
      <c r="E94" s="40" t="s">
        <v>12</v>
      </c>
      <c r="F94" s="42" t="s">
        <v>13</v>
      </c>
      <c r="G94" s="43">
        <v>0</v>
      </c>
      <c r="H94" s="39" t="s">
        <v>12</v>
      </c>
      <c r="I94" s="39"/>
    </row>
    <row r="95" spans="1:16" x14ac:dyDescent="0.2">
      <c r="A95" s="40"/>
      <c r="B95" s="40"/>
      <c r="C95" s="44"/>
      <c r="D95" s="40"/>
      <c r="E95" s="40"/>
      <c r="F95" s="45"/>
      <c r="G95" s="45"/>
      <c r="H95" s="39" t="s">
        <v>12</v>
      </c>
      <c r="I95" s="39"/>
    </row>
    <row r="96" spans="1:16" x14ac:dyDescent="0.2">
      <c r="A96" s="40"/>
      <c r="B96" s="40"/>
      <c r="C96" s="41" t="s">
        <v>111</v>
      </c>
      <c r="D96" s="40"/>
      <c r="E96" s="40"/>
      <c r="F96" s="45"/>
      <c r="G96" s="45"/>
      <c r="H96" s="39" t="s">
        <v>12</v>
      </c>
      <c r="I96" s="39"/>
    </row>
    <row r="97" spans="1:9" x14ac:dyDescent="0.2">
      <c r="A97" s="40"/>
      <c r="B97" s="40"/>
      <c r="C97" s="41" t="s">
        <v>11</v>
      </c>
      <c r="D97" s="40"/>
      <c r="E97" s="40" t="s">
        <v>12</v>
      </c>
      <c r="F97" s="42" t="s">
        <v>13</v>
      </c>
      <c r="G97" s="43">
        <v>0</v>
      </c>
      <c r="H97" s="39" t="s">
        <v>12</v>
      </c>
      <c r="I97" s="39"/>
    </row>
    <row r="98" spans="1:9" x14ac:dyDescent="0.2">
      <c r="A98" s="40"/>
      <c r="B98" s="40"/>
      <c r="C98" s="44"/>
      <c r="D98" s="40"/>
      <c r="E98" s="40"/>
      <c r="F98" s="45"/>
      <c r="G98" s="45"/>
      <c r="H98" s="39" t="s">
        <v>12</v>
      </c>
      <c r="I98" s="39"/>
    </row>
    <row r="99" spans="1:9" x14ac:dyDescent="0.2">
      <c r="A99" s="52"/>
      <c r="B99" s="48"/>
      <c r="C99" s="48" t="s">
        <v>112</v>
      </c>
      <c r="D99" s="48"/>
      <c r="E99" s="52"/>
      <c r="F99" s="50">
        <v>772.16064498000003</v>
      </c>
      <c r="G99" s="51">
        <v>2.952312E-2</v>
      </c>
      <c r="H99" s="39" t="s">
        <v>12</v>
      </c>
      <c r="I99" s="39"/>
    </row>
    <row r="100" spans="1:9" x14ac:dyDescent="0.2">
      <c r="A100" s="44"/>
      <c r="B100" s="44"/>
      <c r="C100" s="41" t="s">
        <v>113</v>
      </c>
      <c r="D100" s="45"/>
      <c r="E100" s="45"/>
      <c r="F100" s="46">
        <v>26154.440575563</v>
      </c>
      <c r="G100" s="53">
        <v>1.0000000099999999</v>
      </c>
      <c r="H100" s="39" t="s">
        <v>12</v>
      </c>
      <c r="I100" s="39"/>
    </row>
    <row r="101" spans="1:9" x14ac:dyDescent="0.2">
      <c r="A101" s="54"/>
      <c r="B101" s="54"/>
      <c r="C101" s="54"/>
      <c r="D101" s="55"/>
      <c r="E101" s="55"/>
      <c r="F101" s="55"/>
      <c r="G101" s="55"/>
    </row>
    <row r="102" spans="1:9" x14ac:dyDescent="0.2">
      <c r="A102" s="56"/>
      <c r="B102" s="149" t="s">
        <v>602</v>
      </c>
      <c r="C102" s="149"/>
      <c r="D102" s="149"/>
      <c r="E102" s="149"/>
      <c r="F102" s="149"/>
      <c r="G102" s="149"/>
      <c r="H102" s="149"/>
    </row>
    <row r="103" spans="1:9" x14ac:dyDescent="0.2">
      <c r="A103" s="56"/>
      <c r="B103" s="149" t="s">
        <v>603</v>
      </c>
      <c r="C103" s="149"/>
      <c r="D103" s="149"/>
      <c r="E103" s="149"/>
      <c r="F103" s="149"/>
      <c r="G103" s="149"/>
      <c r="H103" s="149"/>
    </row>
    <row r="104" spans="1:9" x14ac:dyDescent="0.2">
      <c r="A104" s="56"/>
      <c r="B104" s="149" t="s">
        <v>604</v>
      </c>
      <c r="C104" s="149"/>
      <c r="D104" s="149"/>
      <c r="E104" s="149"/>
      <c r="F104" s="149"/>
      <c r="G104" s="149"/>
      <c r="H104" s="149"/>
    </row>
    <row r="105" spans="1:9" x14ac:dyDescent="0.2">
      <c r="A105" s="56"/>
      <c r="B105" s="56"/>
      <c r="C105" s="56"/>
      <c r="D105" s="58"/>
      <c r="E105" s="58"/>
      <c r="F105" s="58"/>
      <c r="G105" s="58"/>
    </row>
    <row r="106" spans="1:9" x14ac:dyDescent="0.2">
      <c r="A106" s="56"/>
      <c r="B106" s="150" t="s">
        <v>114</v>
      </c>
      <c r="C106" s="151"/>
      <c r="D106" s="152"/>
      <c r="E106" s="59"/>
      <c r="F106" s="58"/>
      <c r="G106" s="58"/>
    </row>
    <row r="107" spans="1:9" ht="25.5" customHeight="1" x14ac:dyDescent="0.2">
      <c r="A107" s="56"/>
      <c r="B107" s="153" t="s">
        <v>115</v>
      </c>
      <c r="C107" s="154"/>
      <c r="D107" s="38" t="s">
        <v>116</v>
      </c>
      <c r="E107" s="59"/>
      <c r="F107" s="58"/>
      <c r="G107" s="58"/>
    </row>
    <row r="108" spans="1:9" x14ac:dyDescent="0.2">
      <c r="A108" s="56"/>
      <c r="B108" s="153" t="s">
        <v>117</v>
      </c>
      <c r="C108" s="154"/>
      <c r="D108" s="38" t="s">
        <v>116</v>
      </c>
      <c r="E108" s="59"/>
      <c r="F108" s="58"/>
      <c r="G108" s="58"/>
    </row>
    <row r="109" spans="1:9" x14ac:dyDescent="0.2">
      <c r="A109" s="56"/>
      <c r="B109" s="153" t="s">
        <v>118</v>
      </c>
      <c r="C109" s="154"/>
      <c r="D109" s="60" t="s">
        <v>12</v>
      </c>
      <c r="E109" s="59"/>
      <c r="F109" s="58"/>
      <c r="G109" s="58"/>
    </row>
    <row r="110" spans="1:9" x14ac:dyDescent="0.2">
      <c r="A110" s="61"/>
      <c r="B110" s="62" t="s">
        <v>12</v>
      </c>
      <c r="C110" s="62" t="s">
        <v>605</v>
      </c>
      <c r="D110" s="62" t="s">
        <v>119</v>
      </c>
      <c r="E110" s="61"/>
      <c r="F110" s="61"/>
      <c r="G110" s="61"/>
    </row>
    <row r="111" spans="1:9" x14ac:dyDescent="0.2">
      <c r="A111" s="61"/>
      <c r="B111" s="63" t="s">
        <v>120</v>
      </c>
      <c r="C111" s="64">
        <v>46234</v>
      </c>
      <c r="D111" s="64">
        <v>46265</v>
      </c>
      <c r="E111" s="61"/>
      <c r="F111" s="61"/>
      <c r="G111" s="61"/>
    </row>
    <row r="112" spans="1:9" x14ac:dyDescent="0.2">
      <c r="A112" s="61"/>
      <c r="B112" s="65" t="s">
        <v>121</v>
      </c>
      <c r="C112" s="66">
        <v>46.328299999999999</v>
      </c>
      <c r="D112" s="66">
        <v>46.402799999999999</v>
      </c>
      <c r="E112" s="61"/>
      <c r="F112" s="57"/>
      <c r="G112" s="67"/>
    </row>
    <row r="113" spans="1:14" x14ac:dyDescent="0.2">
      <c r="A113" s="61"/>
      <c r="B113" s="65" t="s">
        <v>606</v>
      </c>
      <c r="C113" s="66">
        <v>11.5335</v>
      </c>
      <c r="D113" s="66">
        <v>11.552099999999999</v>
      </c>
      <c r="E113" s="61"/>
      <c r="F113" s="57"/>
      <c r="G113" s="67"/>
    </row>
    <row r="114" spans="1:14" x14ac:dyDescent="0.2">
      <c r="A114" s="61"/>
      <c r="B114" s="65" t="s">
        <v>122</v>
      </c>
      <c r="C114" s="66">
        <v>45.604199999999999</v>
      </c>
      <c r="D114" s="66">
        <v>45.671599999999998</v>
      </c>
      <c r="E114" s="61"/>
      <c r="F114" s="57"/>
      <c r="G114" s="67"/>
    </row>
    <row r="115" spans="1:14" x14ac:dyDescent="0.2">
      <c r="A115" s="61"/>
      <c r="B115" s="65" t="s">
        <v>607</v>
      </c>
      <c r="C115" s="66">
        <v>11.557</v>
      </c>
      <c r="D115" s="66">
        <v>11.5741</v>
      </c>
      <c r="E115" s="61"/>
      <c r="F115" s="57"/>
      <c r="G115" s="67"/>
    </row>
    <row r="116" spans="1:14" x14ac:dyDescent="0.2">
      <c r="A116" s="61"/>
      <c r="B116" s="61"/>
      <c r="C116" s="61"/>
      <c r="D116" s="61"/>
      <c r="E116" s="61"/>
      <c r="F116" s="61"/>
      <c r="G116" s="61"/>
    </row>
    <row r="117" spans="1:14" x14ac:dyDescent="0.2">
      <c r="A117" s="61"/>
      <c r="B117" s="153" t="s">
        <v>608</v>
      </c>
      <c r="C117" s="154"/>
      <c r="D117" s="38" t="s">
        <v>116</v>
      </c>
      <c r="E117" s="61"/>
      <c r="F117" s="61"/>
      <c r="G117" s="61"/>
    </row>
    <row r="118" spans="1:14" x14ac:dyDescent="0.2">
      <c r="A118" s="61"/>
      <c r="B118" s="69"/>
      <c r="C118" s="69"/>
      <c r="D118" s="69"/>
      <c r="E118" s="61"/>
      <c r="F118" s="61"/>
      <c r="G118" s="61"/>
    </row>
    <row r="119" spans="1:14" x14ac:dyDescent="0.2">
      <c r="A119" s="61"/>
      <c r="B119" s="153" t="s">
        <v>124</v>
      </c>
      <c r="C119" s="154"/>
      <c r="D119" s="38" t="s">
        <v>116</v>
      </c>
      <c r="E119" s="72"/>
      <c r="F119" s="61"/>
      <c r="G119" s="61"/>
    </row>
    <row r="120" spans="1:14" x14ac:dyDescent="0.2">
      <c r="A120" s="61"/>
      <c r="B120" s="153" t="s">
        <v>125</v>
      </c>
      <c r="C120" s="154"/>
      <c r="D120" s="38" t="s">
        <v>116</v>
      </c>
      <c r="E120" s="72"/>
      <c r="F120" s="61"/>
      <c r="G120" s="61"/>
    </row>
    <row r="121" spans="1:14" x14ac:dyDescent="0.2">
      <c r="A121" s="61"/>
      <c r="B121" s="153" t="s">
        <v>609</v>
      </c>
      <c r="C121" s="154"/>
      <c r="D121" s="38" t="s">
        <v>116</v>
      </c>
      <c r="E121" s="72"/>
      <c r="F121" s="61"/>
      <c r="G121" s="61"/>
    </row>
    <row r="122" spans="1:14" x14ac:dyDescent="0.2">
      <c r="A122" s="69"/>
      <c r="B122" s="69"/>
      <c r="C122" s="69"/>
      <c r="D122" s="69"/>
      <c r="E122" s="69"/>
      <c r="F122" s="69"/>
      <c r="G122" s="69"/>
    </row>
    <row r="123" spans="1:14" s="8" customFormat="1" x14ac:dyDescent="0.2">
      <c r="B123" s="143" t="s">
        <v>610</v>
      </c>
      <c r="C123" s="144"/>
      <c r="D123" s="145"/>
      <c r="I123" s="36"/>
      <c r="J123" s="73"/>
      <c r="K123" s="73"/>
      <c r="L123" s="73"/>
      <c r="M123" s="73"/>
      <c r="N123" s="74"/>
    </row>
    <row r="124" spans="1:14" s="8" customFormat="1" ht="51" x14ac:dyDescent="0.2">
      <c r="B124" s="146" t="s">
        <v>611</v>
      </c>
      <c r="C124" s="146"/>
      <c r="D124" s="12" t="s">
        <v>126</v>
      </c>
      <c r="I124" s="36"/>
      <c r="J124" s="73"/>
      <c r="K124" s="73"/>
      <c r="L124" s="73"/>
      <c r="M124" s="73"/>
      <c r="N124" s="74"/>
    </row>
    <row r="125" spans="1:14" s="8" customFormat="1" x14ac:dyDescent="0.2">
      <c r="B125" s="142" t="s">
        <v>612</v>
      </c>
      <c r="C125" s="142"/>
      <c r="D125" s="13"/>
      <c r="I125" s="36"/>
      <c r="J125" s="73"/>
      <c r="K125" s="73"/>
      <c r="L125" s="73"/>
      <c r="M125" s="73"/>
      <c r="N125" s="74"/>
    </row>
    <row r="126" spans="1:14" s="8" customFormat="1" x14ac:dyDescent="0.2">
      <c r="B126" s="142"/>
      <c r="C126" s="142"/>
      <c r="D126" s="14"/>
      <c r="I126"/>
      <c r="J126" s="73"/>
      <c r="K126" s="73"/>
      <c r="L126" s="73"/>
      <c r="M126" s="73"/>
      <c r="N126" s="74"/>
    </row>
    <row r="127" spans="1:14" s="8" customFormat="1" x14ac:dyDescent="0.2">
      <c r="B127" s="142" t="s">
        <v>613</v>
      </c>
      <c r="C127" s="142"/>
      <c r="D127" s="76">
        <v>7.37</v>
      </c>
      <c r="I127"/>
      <c r="J127" s="73"/>
      <c r="K127" s="73"/>
      <c r="L127" s="73"/>
      <c r="M127" s="73"/>
      <c r="N127" s="74"/>
    </row>
    <row r="128" spans="1:14" s="8" customFormat="1" x14ac:dyDescent="0.2">
      <c r="B128" s="142"/>
      <c r="C128" s="142"/>
      <c r="D128" s="14"/>
      <c r="I128" s="36"/>
      <c r="J128" s="73"/>
      <c r="K128" s="73"/>
      <c r="L128" s="73"/>
      <c r="M128" s="73"/>
      <c r="N128" s="74"/>
    </row>
    <row r="129" spans="2:17" s="8" customFormat="1" x14ac:dyDescent="0.2">
      <c r="B129" s="142" t="s">
        <v>614</v>
      </c>
      <c r="C129" s="142"/>
      <c r="D129" s="76">
        <v>2.0222133468558394</v>
      </c>
      <c r="I129" s="36"/>
      <c r="J129" s="73"/>
      <c r="K129" s="73"/>
      <c r="L129" s="73"/>
      <c r="M129" s="73"/>
      <c r="N129" s="74"/>
    </row>
    <row r="130" spans="2:17" s="8" customFormat="1" x14ac:dyDescent="0.2">
      <c r="B130" s="142" t="s">
        <v>615</v>
      </c>
      <c r="C130" s="142"/>
      <c r="D130" s="76">
        <v>2.2760236042675737</v>
      </c>
      <c r="I130" s="36"/>
      <c r="J130" s="73"/>
      <c r="K130" s="73"/>
      <c r="L130" s="73"/>
      <c r="M130" s="73"/>
      <c r="N130" s="74"/>
    </row>
    <row r="131" spans="2:17" s="8" customFormat="1" x14ac:dyDescent="0.2">
      <c r="B131" s="142"/>
      <c r="C131" s="142"/>
      <c r="D131" s="14"/>
      <c r="I131" s="36"/>
      <c r="J131" s="73"/>
      <c r="K131" s="73"/>
      <c r="L131" s="73"/>
      <c r="M131" s="73"/>
      <c r="N131" s="74"/>
      <c r="Q131"/>
    </row>
    <row r="132" spans="2:17" s="8" customFormat="1" ht="13.5" customHeight="1" x14ac:dyDescent="0.2">
      <c r="B132" s="142" t="s">
        <v>616</v>
      </c>
      <c r="C132" s="142"/>
      <c r="D132" s="78" t="s">
        <v>728</v>
      </c>
      <c r="I132" s="36"/>
      <c r="J132" s="73"/>
      <c r="K132" s="73"/>
      <c r="L132" s="73"/>
      <c r="M132" s="73"/>
      <c r="N132" s="74"/>
    </row>
    <row r="133" spans="2:17" s="8" customFormat="1" x14ac:dyDescent="0.2">
      <c r="B133" s="140" t="s">
        <v>617</v>
      </c>
      <c r="C133" s="147"/>
      <c r="D133" s="141"/>
      <c r="I133" s="36"/>
      <c r="J133" s="73"/>
      <c r="K133" s="73"/>
      <c r="L133" s="73"/>
      <c r="M133" s="73"/>
      <c r="N133" s="74"/>
      <c r="Q133"/>
    </row>
    <row r="134" spans="2:17" x14ac:dyDescent="0.2">
      <c r="I134" s="36"/>
    </row>
    <row r="135" spans="2:17" x14ac:dyDescent="0.2">
      <c r="B135" s="16" t="s">
        <v>618</v>
      </c>
    </row>
    <row r="136" spans="2:17" ht="5.25" customHeight="1" x14ac:dyDescent="0.2"/>
    <row r="137" spans="2:17" ht="168" customHeight="1" x14ac:dyDescent="0.2"/>
    <row r="140" spans="2:17" x14ac:dyDescent="0.2">
      <c r="B140" s="16" t="s">
        <v>619</v>
      </c>
      <c r="C140" s="82"/>
      <c r="D140" s="16"/>
    </row>
    <row r="141" spans="2:17" x14ac:dyDescent="0.2">
      <c r="B141" s="16" t="s">
        <v>621</v>
      </c>
      <c r="D141" s="16"/>
    </row>
    <row r="143" spans="2:17" x14ac:dyDescent="0.2">
      <c r="I143" s="36"/>
    </row>
    <row r="144" spans="2:17" x14ac:dyDescent="0.2">
      <c r="I144" s="36"/>
    </row>
    <row r="145" spans="9:9" x14ac:dyDescent="0.2">
      <c r="I145" s="36"/>
    </row>
  </sheetData>
  <mergeCells count="25">
    <mergeCell ref="B130:C130"/>
    <mergeCell ref="B131:C131"/>
    <mergeCell ref="B132:C132"/>
    <mergeCell ref="B133:D133"/>
    <mergeCell ref="B125:C125"/>
    <mergeCell ref="B126:C126"/>
    <mergeCell ref="B127:C127"/>
    <mergeCell ref="B128:C128"/>
    <mergeCell ref="B129:C129"/>
    <mergeCell ref="B119:C119"/>
    <mergeCell ref="B120:C120"/>
    <mergeCell ref="B121:C121"/>
    <mergeCell ref="B123:D123"/>
    <mergeCell ref="B124:C124"/>
    <mergeCell ref="B106:D106"/>
    <mergeCell ref="B107:C107"/>
    <mergeCell ref="B108:C108"/>
    <mergeCell ref="B109:C109"/>
    <mergeCell ref="B117:C117"/>
    <mergeCell ref="B104:H104"/>
    <mergeCell ref="A1:I1"/>
    <mergeCell ref="A2:I2"/>
    <mergeCell ref="A3:I3"/>
    <mergeCell ref="B102:H102"/>
    <mergeCell ref="B103:H103"/>
  </mergeCells>
  <hyperlinks>
    <hyperlink ref="J1" location="Index!B2" display="Index" xr:uid="{EC490AAD-B374-4ACD-95DE-3171B5EC412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B04B-4321-43C4-AE03-9B306E0CF9D3}">
  <sheetPr>
    <outlinePr summaryBelow="0" summaryRight="0"/>
  </sheetPr>
  <dimension ref="A1:P159"/>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9.42578125" bestFit="1" customWidth="1"/>
    <col min="6" max="6" width="10.140625" bestFit="1" customWidth="1"/>
    <col min="7" max="7" width="14" bestFit="1" customWidth="1"/>
    <col min="8" max="8" width="8.85546875" bestFit="1" customWidth="1"/>
    <col min="9" max="9" width="5.7109375" bestFit="1" customWidth="1"/>
  </cols>
  <sheetData>
    <row r="1" spans="1:9" ht="15" x14ac:dyDescent="0.2">
      <c r="A1" s="148" t="s">
        <v>0</v>
      </c>
      <c r="B1" s="148"/>
      <c r="C1" s="148"/>
      <c r="D1" s="148"/>
      <c r="E1" s="148"/>
      <c r="F1" s="148"/>
      <c r="G1" s="148"/>
      <c r="H1" s="148"/>
      <c r="I1" s="34" t="s">
        <v>586</v>
      </c>
    </row>
    <row r="2" spans="1:9" ht="15" x14ac:dyDescent="0.2">
      <c r="A2" s="148" t="s">
        <v>153</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585</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x14ac:dyDescent="0.2">
      <c r="A28" s="40"/>
      <c r="B28" s="40"/>
      <c r="C28" s="41" t="s">
        <v>11</v>
      </c>
      <c r="D28" s="40"/>
      <c r="E28" s="40" t="s">
        <v>12</v>
      </c>
      <c r="F28" s="42" t="s">
        <v>13</v>
      </c>
      <c r="G28" s="43">
        <v>0</v>
      </c>
      <c r="H28" s="39" t="s">
        <v>12</v>
      </c>
    </row>
    <row r="29" spans="1:8" x14ac:dyDescent="0.2">
      <c r="A29" s="40"/>
      <c r="B29" s="40"/>
      <c r="C29" s="44"/>
      <c r="D29" s="40"/>
      <c r="E29" s="40"/>
      <c r="F29" s="45"/>
      <c r="G29" s="45"/>
      <c r="H29" s="39" t="s">
        <v>12</v>
      </c>
    </row>
    <row r="30" spans="1:8" x14ac:dyDescent="0.2">
      <c r="A30" s="40"/>
      <c r="B30" s="40"/>
      <c r="C30" s="41" t="s">
        <v>77</v>
      </c>
      <c r="D30" s="40"/>
      <c r="E30" s="40"/>
      <c r="F30" s="40"/>
      <c r="G30" s="40"/>
      <c r="H30" s="39" t="s">
        <v>12</v>
      </c>
    </row>
    <row r="31" spans="1:8" x14ac:dyDescent="0.2">
      <c r="A31" s="40"/>
      <c r="B31" s="40"/>
      <c r="C31" s="41" t="s">
        <v>11</v>
      </c>
      <c r="D31" s="40"/>
      <c r="E31" s="40" t="s">
        <v>12</v>
      </c>
      <c r="F31" s="42" t="s">
        <v>13</v>
      </c>
      <c r="G31" s="43">
        <v>0</v>
      </c>
      <c r="H31" s="39" t="s">
        <v>12</v>
      </c>
    </row>
    <row r="32" spans="1:8" x14ac:dyDescent="0.2">
      <c r="A32" s="40"/>
      <c r="B32" s="40"/>
      <c r="C32" s="44"/>
      <c r="D32" s="40"/>
      <c r="E32" s="40"/>
      <c r="F32" s="45"/>
      <c r="G32" s="45"/>
      <c r="H32" s="39" t="s">
        <v>12</v>
      </c>
    </row>
    <row r="33" spans="1:8" x14ac:dyDescent="0.2">
      <c r="A33" s="40"/>
      <c r="B33" s="40"/>
      <c r="C33" s="41" t="s">
        <v>78</v>
      </c>
      <c r="D33" s="40"/>
      <c r="E33" s="40"/>
      <c r="F33" s="40"/>
      <c r="G33" s="40"/>
      <c r="H33" s="39" t="s">
        <v>12</v>
      </c>
    </row>
    <row r="34" spans="1:8" x14ac:dyDescent="0.2">
      <c r="A34" s="40"/>
      <c r="B34" s="40"/>
      <c r="C34" s="41" t="s">
        <v>11</v>
      </c>
      <c r="D34" s="40"/>
      <c r="E34" s="40" t="s">
        <v>12</v>
      </c>
      <c r="F34" s="42" t="s">
        <v>13</v>
      </c>
      <c r="G34" s="43">
        <v>0</v>
      </c>
      <c r="H34" s="39" t="s">
        <v>12</v>
      </c>
    </row>
    <row r="35" spans="1:8" x14ac:dyDescent="0.2">
      <c r="A35" s="40"/>
      <c r="B35" s="40"/>
      <c r="C35" s="44"/>
      <c r="D35" s="40"/>
      <c r="E35" s="40"/>
      <c r="F35" s="45"/>
      <c r="G35" s="45"/>
      <c r="H35" s="39" t="s">
        <v>12</v>
      </c>
    </row>
    <row r="36" spans="1:8" x14ac:dyDescent="0.2">
      <c r="A36" s="40"/>
      <c r="B36" s="40"/>
      <c r="C36" s="41" t="s">
        <v>86</v>
      </c>
      <c r="D36" s="40"/>
      <c r="E36" s="40"/>
      <c r="F36" s="45"/>
      <c r="G36" s="45"/>
      <c r="H36" s="39" t="s">
        <v>12</v>
      </c>
    </row>
    <row r="37" spans="1:8" x14ac:dyDescent="0.2">
      <c r="A37" s="40"/>
      <c r="B37" s="40"/>
      <c r="C37" s="41" t="s">
        <v>11</v>
      </c>
      <c r="D37" s="40"/>
      <c r="E37" s="40" t="s">
        <v>12</v>
      </c>
      <c r="F37" s="42" t="s">
        <v>13</v>
      </c>
      <c r="G37" s="43">
        <v>0</v>
      </c>
      <c r="H37" s="39" t="s">
        <v>12</v>
      </c>
    </row>
    <row r="38" spans="1:8" x14ac:dyDescent="0.2">
      <c r="A38" s="40"/>
      <c r="B38" s="40"/>
      <c r="C38" s="44"/>
      <c r="D38" s="40"/>
      <c r="E38" s="40"/>
      <c r="F38" s="45"/>
      <c r="G38" s="45"/>
      <c r="H38" s="39" t="s">
        <v>12</v>
      </c>
    </row>
    <row r="39" spans="1:8" x14ac:dyDescent="0.2">
      <c r="A39" s="40"/>
      <c r="B39" s="40"/>
      <c r="C39" s="41" t="s">
        <v>87</v>
      </c>
      <c r="D39" s="40"/>
      <c r="E39" s="40"/>
      <c r="F39" s="46">
        <v>0</v>
      </c>
      <c r="G39" s="43">
        <v>0</v>
      </c>
      <c r="H39" s="39" t="s">
        <v>12</v>
      </c>
    </row>
    <row r="40" spans="1:8" x14ac:dyDescent="0.2">
      <c r="A40" s="40"/>
      <c r="B40" s="40"/>
      <c r="C40" s="44"/>
      <c r="D40" s="40"/>
      <c r="E40" s="40"/>
      <c r="F40" s="45"/>
      <c r="G40" s="45"/>
      <c r="H40" s="39" t="s">
        <v>12</v>
      </c>
    </row>
    <row r="41" spans="1:8" x14ac:dyDescent="0.2">
      <c r="A41" s="40"/>
      <c r="B41" s="40"/>
      <c r="C41" s="41" t="s">
        <v>88</v>
      </c>
      <c r="D41" s="40"/>
      <c r="E41" s="40"/>
      <c r="F41" s="45"/>
      <c r="G41" s="45"/>
      <c r="H41" s="39" t="s">
        <v>12</v>
      </c>
    </row>
    <row r="42" spans="1:8" x14ac:dyDescent="0.2">
      <c r="A42" s="40"/>
      <c r="B42" s="40"/>
      <c r="C42" s="41" t="s">
        <v>89</v>
      </c>
      <c r="D42" s="40"/>
      <c r="E42" s="40"/>
      <c r="F42" s="45"/>
      <c r="G42" s="45"/>
      <c r="H42" s="39" t="s">
        <v>12</v>
      </c>
    </row>
    <row r="43" spans="1:8" x14ac:dyDescent="0.2">
      <c r="A43" s="47">
        <v>1</v>
      </c>
      <c r="B43" s="48" t="s">
        <v>154</v>
      </c>
      <c r="C43" s="48" t="s">
        <v>155</v>
      </c>
      <c r="D43" s="48" t="s">
        <v>97</v>
      </c>
      <c r="E43" s="49">
        <v>2000</v>
      </c>
      <c r="F43" s="50">
        <v>9704.7900000000009</v>
      </c>
      <c r="G43" s="51">
        <v>5.6446429999999999E-2</v>
      </c>
      <c r="H43" s="39">
        <v>6.77</v>
      </c>
    </row>
    <row r="44" spans="1:8" x14ac:dyDescent="0.2">
      <c r="A44" s="47">
        <v>2</v>
      </c>
      <c r="B44" s="48" t="s">
        <v>156</v>
      </c>
      <c r="C44" s="48" t="s">
        <v>157</v>
      </c>
      <c r="D44" s="48" t="s">
        <v>158</v>
      </c>
      <c r="E44" s="49">
        <v>2000</v>
      </c>
      <c r="F44" s="50">
        <v>9673.26</v>
      </c>
      <c r="G44" s="51">
        <v>5.626304E-2</v>
      </c>
      <c r="H44" s="39">
        <v>7.0049999999999999</v>
      </c>
    </row>
    <row r="45" spans="1:8" x14ac:dyDescent="0.2">
      <c r="A45" s="47">
        <v>3</v>
      </c>
      <c r="B45" s="48" t="s">
        <v>159</v>
      </c>
      <c r="C45" s="48" t="s">
        <v>160</v>
      </c>
      <c r="D45" s="48" t="s">
        <v>97</v>
      </c>
      <c r="E45" s="49">
        <v>1500</v>
      </c>
      <c r="F45" s="50">
        <v>7292.9025000000001</v>
      </c>
      <c r="G45" s="51">
        <v>4.241806E-2</v>
      </c>
      <c r="H45" s="39">
        <v>6.91</v>
      </c>
    </row>
    <row r="46" spans="1:8" x14ac:dyDescent="0.2">
      <c r="A46" s="47">
        <v>4</v>
      </c>
      <c r="B46" s="48" t="s">
        <v>161</v>
      </c>
      <c r="C46" s="48" t="s">
        <v>162</v>
      </c>
      <c r="D46" s="48" t="s">
        <v>97</v>
      </c>
      <c r="E46" s="49">
        <v>1500</v>
      </c>
      <c r="F46" s="50">
        <v>7288.14</v>
      </c>
      <c r="G46" s="51">
        <v>4.239035E-2</v>
      </c>
      <c r="H46" s="39">
        <v>6.7580999999999998</v>
      </c>
    </row>
    <row r="47" spans="1:8" x14ac:dyDescent="0.2">
      <c r="A47" s="47">
        <v>5</v>
      </c>
      <c r="B47" s="48" t="s">
        <v>163</v>
      </c>
      <c r="C47" s="48" t="s">
        <v>164</v>
      </c>
      <c r="D47" s="48" t="s">
        <v>97</v>
      </c>
      <c r="E47" s="49">
        <v>1300</v>
      </c>
      <c r="F47" s="50">
        <v>6377.5725000000002</v>
      </c>
      <c r="G47" s="51">
        <v>3.7094179999999997E-2</v>
      </c>
      <c r="H47" s="39">
        <v>6.7374999999999998</v>
      </c>
    </row>
    <row r="48" spans="1:8" x14ac:dyDescent="0.2">
      <c r="A48" s="47">
        <v>6</v>
      </c>
      <c r="B48" s="48" t="s">
        <v>90</v>
      </c>
      <c r="C48" s="48" t="s">
        <v>91</v>
      </c>
      <c r="D48" s="48" t="s">
        <v>92</v>
      </c>
      <c r="E48" s="49">
        <v>1100</v>
      </c>
      <c r="F48" s="50">
        <v>5344.7075000000004</v>
      </c>
      <c r="G48" s="51">
        <v>3.1086679999999998E-2</v>
      </c>
      <c r="H48" s="39">
        <v>6.7550999999999997</v>
      </c>
    </row>
    <row r="49" spans="1:8" x14ac:dyDescent="0.2">
      <c r="A49" s="47">
        <v>7</v>
      </c>
      <c r="B49" s="48" t="s">
        <v>165</v>
      </c>
      <c r="C49" s="48" t="s">
        <v>166</v>
      </c>
      <c r="D49" s="48" t="s">
        <v>97</v>
      </c>
      <c r="E49" s="49">
        <v>1100</v>
      </c>
      <c r="F49" s="50">
        <v>5229.6639999999998</v>
      </c>
      <c r="G49" s="51">
        <v>3.041754E-2</v>
      </c>
      <c r="H49" s="39">
        <v>7.12</v>
      </c>
    </row>
    <row r="50" spans="1:8" x14ac:dyDescent="0.2">
      <c r="A50" s="47">
        <v>8</v>
      </c>
      <c r="B50" s="48" t="s">
        <v>167</v>
      </c>
      <c r="C50" s="48" t="s">
        <v>168</v>
      </c>
      <c r="D50" s="48" t="s">
        <v>97</v>
      </c>
      <c r="E50" s="49">
        <v>1000</v>
      </c>
      <c r="F50" s="50">
        <v>4861.7449999999999</v>
      </c>
      <c r="G50" s="51">
        <v>2.82776E-2</v>
      </c>
      <c r="H50" s="39">
        <v>6.74</v>
      </c>
    </row>
    <row r="51" spans="1:8" x14ac:dyDescent="0.2">
      <c r="A51" s="47">
        <v>9</v>
      </c>
      <c r="B51" s="48" t="s">
        <v>169</v>
      </c>
      <c r="C51" s="48" t="s">
        <v>170</v>
      </c>
      <c r="D51" s="48" t="s">
        <v>97</v>
      </c>
      <c r="E51" s="49">
        <v>1000</v>
      </c>
      <c r="F51" s="50">
        <v>4858.1149999999998</v>
      </c>
      <c r="G51" s="51">
        <v>2.8256489999999999E-2</v>
      </c>
      <c r="H51" s="39">
        <v>6.7900999999999998</v>
      </c>
    </row>
    <row r="52" spans="1:8" x14ac:dyDescent="0.2">
      <c r="A52" s="47">
        <v>10</v>
      </c>
      <c r="B52" s="48" t="s">
        <v>171</v>
      </c>
      <c r="C52" s="48" t="s">
        <v>172</v>
      </c>
      <c r="D52" s="48" t="s">
        <v>97</v>
      </c>
      <c r="E52" s="49">
        <v>1000</v>
      </c>
      <c r="F52" s="50">
        <v>4855.7650000000003</v>
      </c>
      <c r="G52" s="51">
        <v>2.8242819999999998E-2</v>
      </c>
      <c r="H52" s="39">
        <v>6.95</v>
      </c>
    </row>
    <row r="53" spans="1:8" x14ac:dyDescent="0.2">
      <c r="A53" s="47">
        <v>11</v>
      </c>
      <c r="B53" s="48" t="s">
        <v>173</v>
      </c>
      <c r="C53" s="48" t="s">
        <v>174</v>
      </c>
      <c r="D53" s="48" t="s">
        <v>97</v>
      </c>
      <c r="E53" s="49">
        <v>1000</v>
      </c>
      <c r="F53" s="50">
        <v>4852.32</v>
      </c>
      <c r="G53" s="51">
        <v>2.8222779999999999E-2</v>
      </c>
      <c r="H53" s="39">
        <v>6.9</v>
      </c>
    </row>
    <row r="54" spans="1:8" x14ac:dyDescent="0.2">
      <c r="A54" s="47">
        <v>12</v>
      </c>
      <c r="B54" s="48" t="s">
        <v>175</v>
      </c>
      <c r="C54" s="48" t="s">
        <v>176</v>
      </c>
      <c r="D54" s="48" t="s">
        <v>97</v>
      </c>
      <c r="E54" s="49">
        <v>1000</v>
      </c>
      <c r="F54" s="50">
        <v>4844.32</v>
      </c>
      <c r="G54" s="51">
        <v>2.817625E-2</v>
      </c>
      <c r="H54" s="39">
        <v>6.8998999999999997</v>
      </c>
    </row>
    <row r="55" spans="1:8" x14ac:dyDescent="0.2">
      <c r="A55" s="47">
        <v>13</v>
      </c>
      <c r="B55" s="48" t="s">
        <v>95</v>
      </c>
      <c r="C55" s="48" t="s">
        <v>96</v>
      </c>
      <c r="D55" s="48" t="s">
        <v>97</v>
      </c>
      <c r="E55" s="49">
        <v>1000</v>
      </c>
      <c r="F55" s="50">
        <v>4836.1400000000003</v>
      </c>
      <c r="G55" s="51">
        <v>2.8128670000000001E-2</v>
      </c>
      <c r="H55" s="39">
        <v>6.6849999999999996</v>
      </c>
    </row>
    <row r="56" spans="1:8" x14ac:dyDescent="0.2">
      <c r="A56" s="47">
        <v>14</v>
      </c>
      <c r="B56" s="48" t="s">
        <v>98</v>
      </c>
      <c r="C56" s="48" t="s">
        <v>99</v>
      </c>
      <c r="D56" s="48" t="s">
        <v>97</v>
      </c>
      <c r="E56" s="49">
        <v>1000</v>
      </c>
      <c r="F56" s="50">
        <v>4831.1400000000003</v>
      </c>
      <c r="G56" s="51">
        <v>2.8099590000000001E-2</v>
      </c>
      <c r="H56" s="39">
        <v>6.75</v>
      </c>
    </row>
    <row r="57" spans="1:8" x14ac:dyDescent="0.2">
      <c r="A57" s="47">
        <v>15</v>
      </c>
      <c r="B57" s="48" t="s">
        <v>177</v>
      </c>
      <c r="C57" s="48" t="s">
        <v>178</v>
      </c>
      <c r="D57" s="48" t="s">
        <v>97</v>
      </c>
      <c r="E57" s="49">
        <v>1000</v>
      </c>
      <c r="F57" s="50">
        <v>4830.1750000000002</v>
      </c>
      <c r="G57" s="51">
        <v>2.8093980000000001E-2</v>
      </c>
      <c r="H57" s="39">
        <v>6.7900999999999998</v>
      </c>
    </row>
    <row r="58" spans="1:8" x14ac:dyDescent="0.2">
      <c r="A58" s="47">
        <v>16</v>
      </c>
      <c r="B58" s="48" t="s">
        <v>179</v>
      </c>
      <c r="C58" s="48" t="s">
        <v>180</v>
      </c>
      <c r="D58" s="48" t="s">
        <v>97</v>
      </c>
      <c r="E58" s="49">
        <v>1000</v>
      </c>
      <c r="F58" s="50">
        <v>4822.88</v>
      </c>
      <c r="G58" s="51">
        <v>2.8051550000000001E-2</v>
      </c>
      <c r="H58" s="39">
        <v>6.77</v>
      </c>
    </row>
    <row r="59" spans="1:8" x14ac:dyDescent="0.2">
      <c r="A59" s="47">
        <v>17</v>
      </c>
      <c r="B59" s="48" t="s">
        <v>181</v>
      </c>
      <c r="C59" s="48" t="s">
        <v>182</v>
      </c>
      <c r="D59" s="48" t="s">
        <v>97</v>
      </c>
      <c r="E59" s="49">
        <v>1000</v>
      </c>
      <c r="F59" s="50">
        <v>4819.7299999999996</v>
      </c>
      <c r="G59" s="51">
        <v>2.8033220000000001E-2</v>
      </c>
      <c r="H59" s="39">
        <v>6.93</v>
      </c>
    </row>
    <row r="60" spans="1:8" x14ac:dyDescent="0.2">
      <c r="A60" s="47">
        <v>18</v>
      </c>
      <c r="B60" s="48" t="s">
        <v>183</v>
      </c>
      <c r="C60" s="48" t="s">
        <v>184</v>
      </c>
      <c r="D60" s="48" t="s">
        <v>97</v>
      </c>
      <c r="E60" s="49">
        <v>500</v>
      </c>
      <c r="F60" s="50">
        <v>2435.6374999999998</v>
      </c>
      <c r="G60" s="51">
        <v>1.416651E-2</v>
      </c>
      <c r="H60" s="39">
        <v>6.7450000000000001</v>
      </c>
    </row>
    <row r="61" spans="1:8" x14ac:dyDescent="0.2">
      <c r="A61" s="47">
        <v>19</v>
      </c>
      <c r="B61" s="48" t="s">
        <v>185</v>
      </c>
      <c r="C61" s="48" t="s">
        <v>186</v>
      </c>
      <c r="D61" s="48" t="s">
        <v>92</v>
      </c>
      <c r="E61" s="49">
        <v>500</v>
      </c>
      <c r="F61" s="50">
        <v>2426.3575000000001</v>
      </c>
      <c r="G61" s="51">
        <v>1.411254E-2</v>
      </c>
      <c r="H61" s="39">
        <v>6.7550999999999997</v>
      </c>
    </row>
    <row r="62" spans="1:8" x14ac:dyDescent="0.2">
      <c r="A62" s="47">
        <v>20</v>
      </c>
      <c r="B62" s="48" t="s">
        <v>187</v>
      </c>
      <c r="C62" s="48" t="s">
        <v>188</v>
      </c>
      <c r="D62" s="48" t="s">
        <v>97</v>
      </c>
      <c r="E62" s="49">
        <v>500</v>
      </c>
      <c r="F62" s="50">
        <v>2415.7325000000001</v>
      </c>
      <c r="G62" s="51">
        <v>1.4050740000000001E-2</v>
      </c>
      <c r="H62" s="39">
        <v>6.8823999999999996</v>
      </c>
    </row>
    <row r="63" spans="1:8" x14ac:dyDescent="0.2">
      <c r="A63" s="47">
        <v>21</v>
      </c>
      <c r="B63" s="48" t="s">
        <v>189</v>
      </c>
      <c r="C63" s="48" t="s">
        <v>190</v>
      </c>
      <c r="D63" s="48" t="s">
        <v>191</v>
      </c>
      <c r="E63" s="49">
        <v>500</v>
      </c>
      <c r="F63" s="50">
        <v>2409.0749999999998</v>
      </c>
      <c r="G63" s="51">
        <v>1.401202E-2</v>
      </c>
      <c r="H63" s="39">
        <v>6.72</v>
      </c>
    </row>
    <row r="64" spans="1:8" x14ac:dyDescent="0.2">
      <c r="A64" s="47">
        <v>22</v>
      </c>
      <c r="B64" s="48" t="s">
        <v>192</v>
      </c>
      <c r="C64" s="48" t="s">
        <v>193</v>
      </c>
      <c r="D64" s="48" t="s">
        <v>97</v>
      </c>
      <c r="E64" s="49">
        <v>500</v>
      </c>
      <c r="F64" s="50">
        <v>2367.4575</v>
      </c>
      <c r="G64" s="51">
        <v>1.3769959999999999E-2</v>
      </c>
      <c r="H64" s="39">
        <v>7.12</v>
      </c>
    </row>
    <row r="65" spans="1:8" x14ac:dyDescent="0.2">
      <c r="A65" s="47">
        <v>23</v>
      </c>
      <c r="B65" s="48" t="s">
        <v>194</v>
      </c>
      <c r="C65" s="48" t="s">
        <v>195</v>
      </c>
      <c r="D65" s="48" t="s">
        <v>191</v>
      </c>
      <c r="E65" s="49">
        <v>500</v>
      </c>
      <c r="F65" s="50">
        <v>2367.1950000000002</v>
      </c>
      <c r="G65" s="51">
        <v>1.376843E-2</v>
      </c>
      <c r="H65" s="39">
        <v>7.1349999999999998</v>
      </c>
    </row>
    <row r="66" spans="1:8" x14ac:dyDescent="0.2">
      <c r="A66" s="47">
        <v>24</v>
      </c>
      <c r="B66" s="48" t="s">
        <v>196</v>
      </c>
      <c r="C66" s="48" t="s">
        <v>197</v>
      </c>
      <c r="D66" s="48" t="s">
        <v>92</v>
      </c>
      <c r="E66" s="49">
        <v>400</v>
      </c>
      <c r="F66" s="50">
        <v>1932.8019999999999</v>
      </c>
      <c r="G66" s="51">
        <v>1.1241849999999999E-2</v>
      </c>
      <c r="H66" s="39">
        <v>6.75</v>
      </c>
    </row>
    <row r="67" spans="1:8" x14ac:dyDescent="0.2">
      <c r="A67" s="47">
        <v>25</v>
      </c>
      <c r="B67" s="48" t="s">
        <v>198</v>
      </c>
      <c r="C67" s="48" t="s">
        <v>199</v>
      </c>
      <c r="D67" s="48" t="s">
        <v>97</v>
      </c>
      <c r="E67" s="49">
        <v>300</v>
      </c>
      <c r="F67" s="50">
        <v>1457.9175</v>
      </c>
      <c r="G67" s="51">
        <v>8.4797599999999994E-3</v>
      </c>
      <c r="H67" s="39">
        <v>6.7538</v>
      </c>
    </row>
    <row r="68" spans="1:8" x14ac:dyDescent="0.2">
      <c r="A68" s="47">
        <v>26</v>
      </c>
      <c r="B68" s="48" t="s">
        <v>200</v>
      </c>
      <c r="C68" s="48" t="s">
        <v>201</v>
      </c>
      <c r="D68" s="48" t="s">
        <v>97</v>
      </c>
      <c r="E68" s="49">
        <v>200</v>
      </c>
      <c r="F68" s="50">
        <v>982.84699999999998</v>
      </c>
      <c r="G68" s="51">
        <v>5.7165799999999998E-3</v>
      </c>
      <c r="H68" s="39">
        <v>6.5000999999999998</v>
      </c>
    </row>
    <row r="69" spans="1:8" x14ac:dyDescent="0.2">
      <c r="A69" s="40"/>
      <c r="B69" s="40"/>
      <c r="C69" s="41" t="s">
        <v>11</v>
      </c>
      <c r="D69" s="40"/>
      <c r="E69" s="40" t="s">
        <v>12</v>
      </c>
      <c r="F69" s="46">
        <v>118118.38800000001</v>
      </c>
      <c r="G69" s="43">
        <v>0.68701762</v>
      </c>
      <c r="H69" s="39" t="s">
        <v>12</v>
      </c>
    </row>
    <row r="70" spans="1:8" x14ac:dyDescent="0.2">
      <c r="A70" s="40"/>
      <c r="B70" s="40"/>
      <c r="C70" s="44"/>
      <c r="D70" s="40"/>
      <c r="E70" s="40"/>
      <c r="F70" s="45"/>
      <c r="G70" s="45"/>
      <c r="H70" s="39" t="s">
        <v>12</v>
      </c>
    </row>
    <row r="71" spans="1:8" x14ac:dyDescent="0.2">
      <c r="A71" s="40"/>
      <c r="B71" s="40"/>
      <c r="C71" s="41" t="s">
        <v>100</v>
      </c>
      <c r="D71" s="40"/>
      <c r="E71" s="40"/>
      <c r="F71" s="45"/>
      <c r="G71" s="45"/>
      <c r="H71" s="39" t="s">
        <v>12</v>
      </c>
    </row>
    <row r="72" spans="1:8" x14ac:dyDescent="0.2">
      <c r="A72" s="47">
        <v>1</v>
      </c>
      <c r="B72" s="48" t="s">
        <v>202</v>
      </c>
      <c r="C72" s="48" t="s">
        <v>203</v>
      </c>
      <c r="D72" s="48" t="s">
        <v>97</v>
      </c>
      <c r="E72" s="49">
        <v>1600</v>
      </c>
      <c r="F72" s="50">
        <v>7761.7039999999997</v>
      </c>
      <c r="G72" s="51">
        <v>4.5144770000000001E-2</v>
      </c>
      <c r="H72" s="39">
        <v>6.875</v>
      </c>
    </row>
    <row r="73" spans="1:8" x14ac:dyDescent="0.2">
      <c r="A73" s="47">
        <v>2</v>
      </c>
      <c r="B73" s="48" t="s">
        <v>204</v>
      </c>
      <c r="C73" s="48" t="s">
        <v>205</v>
      </c>
      <c r="D73" s="48" t="s">
        <v>97</v>
      </c>
      <c r="E73" s="49">
        <v>1100</v>
      </c>
      <c r="F73" s="50">
        <v>5301.1805000000004</v>
      </c>
      <c r="G73" s="51">
        <v>3.0833510000000001E-2</v>
      </c>
      <c r="H73" s="39">
        <v>7.13</v>
      </c>
    </row>
    <row r="74" spans="1:8" x14ac:dyDescent="0.2">
      <c r="A74" s="47">
        <v>3</v>
      </c>
      <c r="B74" s="48" t="s">
        <v>206</v>
      </c>
      <c r="C74" s="48" t="s">
        <v>207</v>
      </c>
      <c r="D74" s="48" t="s">
        <v>97</v>
      </c>
      <c r="E74" s="49">
        <v>1000</v>
      </c>
      <c r="F74" s="50">
        <v>4824.1450000000004</v>
      </c>
      <c r="G74" s="51">
        <v>2.8058900000000001E-2</v>
      </c>
      <c r="H74" s="39">
        <v>7.4749999999999996</v>
      </c>
    </row>
    <row r="75" spans="1:8" x14ac:dyDescent="0.2">
      <c r="A75" s="47">
        <v>4</v>
      </c>
      <c r="B75" s="48" t="s">
        <v>208</v>
      </c>
      <c r="C75" s="48" t="s">
        <v>209</v>
      </c>
      <c r="D75" s="48" t="s">
        <v>97</v>
      </c>
      <c r="E75" s="49">
        <v>800</v>
      </c>
      <c r="F75" s="50">
        <v>3852.788</v>
      </c>
      <c r="G75" s="51">
        <v>2.2409149999999999E-2</v>
      </c>
      <c r="H75" s="39">
        <v>7.835</v>
      </c>
    </row>
    <row r="76" spans="1:8" x14ac:dyDescent="0.2">
      <c r="A76" s="47">
        <v>5</v>
      </c>
      <c r="B76" s="48" t="s">
        <v>210</v>
      </c>
      <c r="C76" s="48" t="s">
        <v>211</v>
      </c>
      <c r="D76" s="48" t="s">
        <v>97</v>
      </c>
      <c r="E76" s="49">
        <v>800</v>
      </c>
      <c r="F76" s="50">
        <v>3850.0320000000002</v>
      </c>
      <c r="G76" s="51">
        <v>2.2393119999999999E-2</v>
      </c>
      <c r="H76" s="39">
        <v>7.8550000000000004</v>
      </c>
    </row>
    <row r="77" spans="1:8" x14ac:dyDescent="0.2">
      <c r="A77" s="47">
        <v>6</v>
      </c>
      <c r="B77" s="48" t="s">
        <v>212</v>
      </c>
      <c r="C77" s="48" t="s">
        <v>213</v>
      </c>
      <c r="D77" s="48" t="s">
        <v>97</v>
      </c>
      <c r="E77" s="49">
        <v>800</v>
      </c>
      <c r="F77" s="50">
        <v>3844.7280000000001</v>
      </c>
      <c r="G77" s="51">
        <v>2.236227E-2</v>
      </c>
      <c r="H77" s="39">
        <v>7.6775000000000002</v>
      </c>
    </row>
    <row r="78" spans="1:8" x14ac:dyDescent="0.2">
      <c r="A78" s="47">
        <v>7</v>
      </c>
      <c r="B78" s="48" t="s">
        <v>214</v>
      </c>
      <c r="C78" s="48" t="s">
        <v>215</v>
      </c>
      <c r="D78" s="48" t="s">
        <v>97</v>
      </c>
      <c r="E78" s="49">
        <v>600</v>
      </c>
      <c r="F78" s="50">
        <v>2957.7240000000002</v>
      </c>
      <c r="G78" s="51">
        <v>1.720315E-2</v>
      </c>
      <c r="H78" s="39">
        <v>8.4151000000000007</v>
      </c>
    </row>
    <row r="79" spans="1:8" ht="25.5" x14ac:dyDescent="0.2">
      <c r="A79" s="47">
        <v>8</v>
      </c>
      <c r="B79" s="48" t="s">
        <v>216</v>
      </c>
      <c r="C79" s="48" t="s">
        <v>217</v>
      </c>
      <c r="D79" s="48" t="s">
        <v>97</v>
      </c>
      <c r="E79" s="49">
        <v>500</v>
      </c>
      <c r="F79" s="50">
        <v>2423.855</v>
      </c>
      <c r="G79" s="51">
        <v>1.409798E-2</v>
      </c>
      <c r="H79" s="39">
        <v>8.0749999999999993</v>
      </c>
    </row>
    <row r="80" spans="1:8" x14ac:dyDescent="0.2">
      <c r="A80" s="47">
        <v>9</v>
      </c>
      <c r="B80" s="48" t="s">
        <v>218</v>
      </c>
      <c r="C80" s="48" t="s">
        <v>219</v>
      </c>
      <c r="D80" s="48" t="s">
        <v>97</v>
      </c>
      <c r="E80" s="49">
        <v>500</v>
      </c>
      <c r="F80" s="50">
        <v>2420.5450000000001</v>
      </c>
      <c r="G80" s="51">
        <v>1.4078729999999999E-2</v>
      </c>
      <c r="H80" s="39">
        <v>7.73</v>
      </c>
    </row>
    <row r="81" spans="1:8" ht="25.5" x14ac:dyDescent="0.2">
      <c r="A81" s="47">
        <v>10</v>
      </c>
      <c r="B81" s="48" t="s">
        <v>220</v>
      </c>
      <c r="C81" s="48" t="s">
        <v>221</v>
      </c>
      <c r="D81" s="48" t="s">
        <v>97</v>
      </c>
      <c r="E81" s="49">
        <v>500</v>
      </c>
      <c r="F81" s="50">
        <v>2419.5025000000001</v>
      </c>
      <c r="G81" s="51">
        <v>1.4072670000000001E-2</v>
      </c>
      <c r="H81" s="39">
        <v>7.45</v>
      </c>
    </row>
    <row r="82" spans="1:8" x14ac:dyDescent="0.2">
      <c r="A82" s="47">
        <v>11</v>
      </c>
      <c r="B82" s="48" t="s">
        <v>222</v>
      </c>
      <c r="C82" s="48" t="s">
        <v>223</v>
      </c>
      <c r="D82" s="48" t="s">
        <v>97</v>
      </c>
      <c r="E82" s="49">
        <v>200</v>
      </c>
      <c r="F82" s="50">
        <v>946.51400000000001</v>
      </c>
      <c r="G82" s="51">
        <v>5.5052499999999997E-3</v>
      </c>
      <c r="H82" s="39">
        <v>7.3400999999999996</v>
      </c>
    </row>
    <row r="83" spans="1:8" x14ac:dyDescent="0.2">
      <c r="A83" s="47">
        <v>12</v>
      </c>
      <c r="B83" s="48" t="s">
        <v>224</v>
      </c>
      <c r="C83" s="48" t="s">
        <v>225</v>
      </c>
      <c r="D83" s="48" t="s">
        <v>97</v>
      </c>
      <c r="E83" s="49">
        <v>100</v>
      </c>
      <c r="F83" s="50">
        <v>485.59800000000001</v>
      </c>
      <c r="G83" s="51">
        <v>2.8244099999999999E-3</v>
      </c>
      <c r="H83" s="39">
        <v>7.6775000000000002</v>
      </c>
    </row>
    <row r="84" spans="1:8" x14ac:dyDescent="0.2">
      <c r="A84" s="40"/>
      <c r="B84" s="40"/>
      <c r="C84" s="41" t="s">
        <v>11</v>
      </c>
      <c r="D84" s="40"/>
      <c r="E84" s="40" t="s">
        <v>12</v>
      </c>
      <c r="F84" s="46">
        <v>41088.315999999999</v>
      </c>
      <c r="G84" s="43">
        <v>0.23898390999999999</v>
      </c>
      <c r="H84" s="39" t="s">
        <v>12</v>
      </c>
    </row>
    <row r="85" spans="1:8" x14ac:dyDescent="0.2">
      <c r="A85" s="40"/>
      <c r="B85" s="40"/>
      <c r="C85" s="44"/>
      <c r="D85" s="40"/>
      <c r="E85" s="40"/>
      <c r="F85" s="45"/>
      <c r="G85" s="45"/>
      <c r="H85" s="39" t="s">
        <v>12</v>
      </c>
    </row>
    <row r="86" spans="1:8" x14ac:dyDescent="0.2">
      <c r="A86" s="40"/>
      <c r="B86" s="40"/>
      <c r="C86" s="41" t="s">
        <v>101</v>
      </c>
      <c r="D86" s="40"/>
      <c r="E86" s="40"/>
      <c r="F86" s="45"/>
      <c r="G86" s="45"/>
      <c r="H86" s="39" t="s">
        <v>12</v>
      </c>
    </row>
    <row r="87" spans="1:8" x14ac:dyDescent="0.2">
      <c r="A87" s="47">
        <v>1</v>
      </c>
      <c r="B87" s="48" t="s">
        <v>226</v>
      </c>
      <c r="C87" s="48" t="s">
        <v>227</v>
      </c>
      <c r="D87" s="48" t="s">
        <v>81</v>
      </c>
      <c r="E87" s="49">
        <v>5000000</v>
      </c>
      <c r="F87" s="50">
        <v>4964.62</v>
      </c>
      <c r="G87" s="51">
        <v>2.8875959999999999E-2</v>
      </c>
      <c r="H87" s="39">
        <v>5.0999999999999996</v>
      </c>
    </row>
    <row r="88" spans="1:8" x14ac:dyDescent="0.2">
      <c r="A88" s="47">
        <v>2</v>
      </c>
      <c r="B88" s="48" t="s">
        <v>228</v>
      </c>
      <c r="C88" s="48" t="s">
        <v>229</v>
      </c>
      <c r="D88" s="48" t="s">
        <v>81</v>
      </c>
      <c r="E88" s="49">
        <v>2800000</v>
      </c>
      <c r="F88" s="50">
        <v>2788.2903999999999</v>
      </c>
      <c r="G88" s="51">
        <v>1.621767E-2</v>
      </c>
      <c r="H88" s="39">
        <v>5.1100000000000003</v>
      </c>
    </row>
    <row r="89" spans="1:8" x14ac:dyDescent="0.2">
      <c r="A89" s="47">
        <v>3</v>
      </c>
      <c r="B89" s="48" t="s">
        <v>230</v>
      </c>
      <c r="C89" s="48" t="s">
        <v>231</v>
      </c>
      <c r="D89" s="48" t="s">
        <v>81</v>
      </c>
      <c r="E89" s="49">
        <v>2500000</v>
      </c>
      <c r="F89" s="50">
        <v>2466.69</v>
      </c>
      <c r="G89" s="51">
        <v>1.434713E-2</v>
      </c>
      <c r="H89" s="39">
        <v>5.3</v>
      </c>
    </row>
    <row r="90" spans="1:8" x14ac:dyDescent="0.2">
      <c r="A90" s="47">
        <v>4</v>
      </c>
      <c r="B90" s="48" t="s">
        <v>232</v>
      </c>
      <c r="C90" s="48" t="s">
        <v>233</v>
      </c>
      <c r="D90" s="48" t="s">
        <v>81</v>
      </c>
      <c r="E90" s="49">
        <v>1000000</v>
      </c>
      <c r="F90" s="50">
        <v>990.745</v>
      </c>
      <c r="G90" s="51">
        <v>5.7625200000000001E-3</v>
      </c>
      <c r="H90" s="39">
        <v>5.2461000000000002</v>
      </c>
    </row>
    <row r="91" spans="1:8" x14ac:dyDescent="0.2">
      <c r="A91" s="40"/>
      <c r="B91" s="40"/>
      <c r="C91" s="41" t="s">
        <v>11</v>
      </c>
      <c r="D91" s="40"/>
      <c r="E91" s="40" t="s">
        <v>12</v>
      </c>
      <c r="F91" s="46">
        <v>11210.3454</v>
      </c>
      <c r="G91" s="43">
        <v>6.5203280000000002E-2</v>
      </c>
      <c r="H91" s="39" t="s">
        <v>12</v>
      </c>
    </row>
    <row r="92" spans="1:8" x14ac:dyDescent="0.2">
      <c r="A92" s="40"/>
      <c r="B92" s="40"/>
      <c r="C92" s="44"/>
      <c r="D92" s="40"/>
      <c r="E92" s="40"/>
      <c r="F92" s="45"/>
      <c r="G92" s="45"/>
      <c r="H92" s="39" t="s">
        <v>12</v>
      </c>
    </row>
    <row r="93" spans="1:8" x14ac:dyDescent="0.2">
      <c r="A93" s="40"/>
      <c r="B93" s="40"/>
      <c r="C93" s="41" t="s">
        <v>102</v>
      </c>
      <c r="D93" s="40"/>
      <c r="E93" s="40"/>
      <c r="F93" s="45"/>
      <c r="G93" s="45"/>
      <c r="H93" s="39" t="s">
        <v>12</v>
      </c>
    </row>
    <row r="94" spans="1:8" x14ac:dyDescent="0.2">
      <c r="A94" s="47">
        <v>1</v>
      </c>
      <c r="B94" s="48"/>
      <c r="C94" s="48" t="s">
        <v>103</v>
      </c>
      <c r="D94" s="48"/>
      <c r="E94" s="52"/>
      <c r="F94" s="50">
        <v>4154.794128003</v>
      </c>
      <c r="G94" s="51">
        <v>2.416573E-2</v>
      </c>
      <c r="H94" s="39">
        <v>5.01</v>
      </c>
    </row>
    <row r="95" spans="1:8" x14ac:dyDescent="0.2">
      <c r="A95" s="40"/>
      <c r="B95" s="40"/>
      <c r="C95" s="41" t="s">
        <v>11</v>
      </c>
      <c r="D95" s="40"/>
      <c r="E95" s="40" t="s">
        <v>12</v>
      </c>
      <c r="F95" s="46">
        <v>4154.794128003</v>
      </c>
      <c r="G95" s="43">
        <v>2.416573E-2</v>
      </c>
      <c r="H95" s="39" t="s">
        <v>12</v>
      </c>
    </row>
    <row r="96" spans="1:8" x14ac:dyDescent="0.2">
      <c r="A96" s="40"/>
      <c r="B96" s="40"/>
      <c r="C96" s="44"/>
      <c r="D96" s="40"/>
      <c r="E96" s="40"/>
      <c r="F96" s="45"/>
      <c r="G96" s="45"/>
      <c r="H96" s="39" t="s">
        <v>12</v>
      </c>
    </row>
    <row r="97" spans="1:16" x14ac:dyDescent="0.2">
      <c r="A97" s="40"/>
      <c r="B97" s="40"/>
      <c r="C97" s="41" t="s">
        <v>104</v>
      </c>
      <c r="D97" s="40"/>
      <c r="E97" s="40"/>
      <c r="F97" s="46">
        <v>174571.843528003</v>
      </c>
      <c r="G97" s="43">
        <v>1.0153705399999999</v>
      </c>
      <c r="H97" s="39" t="s">
        <v>12</v>
      </c>
    </row>
    <row r="98" spans="1:16" x14ac:dyDescent="0.2">
      <c r="A98" s="40"/>
      <c r="B98" s="40"/>
      <c r="C98" s="45"/>
      <c r="D98" s="40"/>
      <c r="E98" s="40"/>
      <c r="F98" s="40"/>
      <c r="G98" s="40"/>
      <c r="H98" s="39" t="s">
        <v>12</v>
      </c>
    </row>
    <row r="99" spans="1:16" x14ac:dyDescent="0.2">
      <c r="A99" s="40"/>
      <c r="B99" s="40"/>
      <c r="C99" s="41" t="s">
        <v>105</v>
      </c>
      <c r="D99" s="40"/>
      <c r="E99" s="40"/>
      <c r="F99" s="40"/>
      <c r="G99" s="40"/>
      <c r="H99" s="39" t="s">
        <v>12</v>
      </c>
    </row>
    <row r="100" spans="1:16" x14ac:dyDescent="0.2">
      <c r="A100" s="40"/>
      <c r="B100" s="40"/>
      <c r="C100" s="41" t="s">
        <v>106</v>
      </c>
      <c r="D100" s="40"/>
      <c r="E100" s="40"/>
      <c r="F100" s="40"/>
      <c r="G100" s="40"/>
      <c r="H100" s="39" t="s">
        <v>12</v>
      </c>
    </row>
    <row r="101" spans="1:16" x14ac:dyDescent="0.2">
      <c r="A101" s="40"/>
      <c r="B101" s="40"/>
      <c r="C101" s="41" t="s">
        <v>11</v>
      </c>
      <c r="D101" s="40"/>
      <c r="E101" s="40" t="s">
        <v>12</v>
      </c>
      <c r="F101" s="42" t="s">
        <v>13</v>
      </c>
      <c r="G101" s="43">
        <v>0</v>
      </c>
      <c r="H101" s="39" t="s">
        <v>12</v>
      </c>
    </row>
    <row r="102" spans="1:16" x14ac:dyDescent="0.2">
      <c r="A102" s="37"/>
      <c r="B102" s="37"/>
      <c r="C102" s="83"/>
      <c r="D102" s="37"/>
      <c r="E102" s="37"/>
      <c r="F102" s="60"/>
      <c r="G102" s="60"/>
      <c r="H102" s="39" t="s">
        <v>12</v>
      </c>
    </row>
    <row r="103" spans="1:16" x14ac:dyDescent="0.2">
      <c r="A103" s="37"/>
      <c r="B103" s="37"/>
      <c r="C103" s="38" t="s">
        <v>601</v>
      </c>
      <c r="D103" s="37"/>
      <c r="E103" s="37"/>
      <c r="F103" s="60"/>
      <c r="G103" s="60"/>
      <c r="H103" s="39" t="s">
        <v>12</v>
      </c>
      <c r="I103" s="73"/>
      <c r="J103" s="73"/>
      <c r="K103" s="73"/>
      <c r="L103" s="73"/>
      <c r="M103" s="73"/>
      <c r="N103" s="17"/>
      <c r="O103" s="17"/>
      <c r="P103" s="17"/>
    </row>
    <row r="104" spans="1:16" x14ac:dyDescent="0.2">
      <c r="A104" s="84">
        <v>1</v>
      </c>
      <c r="B104" s="65" t="s">
        <v>107</v>
      </c>
      <c r="C104" s="65" t="s">
        <v>108</v>
      </c>
      <c r="D104" s="65"/>
      <c r="E104" s="85">
        <v>4185.0569999999998</v>
      </c>
      <c r="F104" s="86">
        <v>500.97759668800001</v>
      </c>
      <c r="G104" s="27">
        <v>2.9138599999999999E-3</v>
      </c>
      <c r="H104" s="39"/>
    </row>
    <row r="105" spans="1:16" x14ac:dyDescent="0.2">
      <c r="A105" s="37"/>
      <c r="B105" s="37"/>
      <c r="C105" s="38" t="s">
        <v>11</v>
      </c>
      <c r="D105" s="37"/>
      <c r="E105" s="37" t="s">
        <v>12</v>
      </c>
      <c r="F105" s="87">
        <f>SUM(F104)</f>
        <v>500.97759668800001</v>
      </c>
      <c r="G105" s="88">
        <f>SUM(G104)</f>
        <v>2.9138599999999999E-3</v>
      </c>
      <c r="H105" s="39" t="s">
        <v>12</v>
      </c>
    </row>
    <row r="106" spans="1:16" x14ac:dyDescent="0.2">
      <c r="A106" s="40"/>
      <c r="B106" s="40"/>
      <c r="C106" s="44"/>
      <c r="D106" s="40"/>
      <c r="E106" s="40"/>
      <c r="F106" s="45"/>
      <c r="G106" s="45"/>
      <c r="H106" s="39" t="s">
        <v>12</v>
      </c>
    </row>
    <row r="107" spans="1:16" x14ac:dyDescent="0.2">
      <c r="A107" s="40"/>
      <c r="B107" s="40"/>
      <c r="C107" s="41" t="s">
        <v>109</v>
      </c>
      <c r="D107" s="40"/>
      <c r="E107" s="40"/>
      <c r="F107" s="40"/>
      <c r="G107" s="40"/>
      <c r="H107" s="39" t="s">
        <v>12</v>
      </c>
    </row>
    <row r="108" spans="1:16" x14ac:dyDescent="0.2">
      <c r="A108" s="40"/>
      <c r="B108" s="40"/>
      <c r="C108" s="41" t="s">
        <v>110</v>
      </c>
      <c r="D108" s="40"/>
      <c r="E108" s="40"/>
      <c r="F108" s="40"/>
      <c r="G108" s="40"/>
      <c r="H108" s="39" t="s">
        <v>12</v>
      </c>
    </row>
    <row r="109" spans="1:16" x14ac:dyDescent="0.2">
      <c r="A109" s="40"/>
      <c r="B109" s="40"/>
      <c r="C109" s="41" t="s">
        <v>11</v>
      </c>
      <c r="D109" s="40"/>
      <c r="E109" s="40" t="s">
        <v>12</v>
      </c>
      <c r="F109" s="42" t="s">
        <v>13</v>
      </c>
      <c r="G109" s="43">
        <v>0</v>
      </c>
      <c r="H109" s="39" t="s">
        <v>12</v>
      </c>
    </row>
    <row r="110" spans="1:16" x14ac:dyDescent="0.2">
      <c r="A110" s="40"/>
      <c r="B110" s="40"/>
      <c r="C110" s="44"/>
      <c r="D110" s="40"/>
      <c r="E110" s="40"/>
      <c r="F110" s="45"/>
      <c r="G110" s="45"/>
      <c r="H110" s="39" t="s">
        <v>12</v>
      </c>
    </row>
    <row r="111" spans="1:16" x14ac:dyDescent="0.2">
      <c r="A111" s="40"/>
      <c r="B111" s="40"/>
      <c r="C111" s="41" t="s">
        <v>111</v>
      </c>
      <c r="D111" s="40"/>
      <c r="E111" s="40"/>
      <c r="F111" s="45"/>
      <c r="G111" s="45"/>
      <c r="H111" s="39" t="s">
        <v>12</v>
      </c>
    </row>
    <row r="112" spans="1:16" x14ac:dyDescent="0.2">
      <c r="A112" s="40"/>
      <c r="B112" s="40"/>
      <c r="C112" s="41" t="s">
        <v>11</v>
      </c>
      <c r="D112" s="40"/>
      <c r="E112" s="40" t="s">
        <v>12</v>
      </c>
      <c r="F112" s="42" t="s">
        <v>13</v>
      </c>
      <c r="G112" s="43">
        <v>0</v>
      </c>
      <c r="H112" s="39" t="s">
        <v>12</v>
      </c>
    </row>
    <row r="113" spans="1:9" x14ac:dyDescent="0.2">
      <c r="A113" s="40"/>
      <c r="B113" s="48"/>
      <c r="C113" s="48"/>
      <c r="D113" s="41"/>
      <c r="E113" s="40"/>
      <c r="F113" s="48"/>
      <c r="G113" s="52"/>
      <c r="H113" s="39" t="s">
        <v>12</v>
      </c>
    </row>
    <row r="114" spans="1:9" x14ac:dyDescent="0.2">
      <c r="A114" s="52"/>
      <c r="B114" s="48"/>
      <c r="C114" s="48" t="s">
        <v>112</v>
      </c>
      <c r="D114" s="48"/>
      <c r="E114" s="52"/>
      <c r="F114" s="50">
        <v>-3143.61416014</v>
      </c>
      <c r="G114" s="51">
        <v>-1.8284350000000001E-2</v>
      </c>
      <c r="H114" s="39" t="s">
        <v>12</v>
      </c>
    </row>
    <row r="115" spans="1:9" x14ac:dyDescent="0.2">
      <c r="A115" s="44"/>
      <c r="B115" s="44"/>
      <c r="C115" s="41" t="s">
        <v>113</v>
      </c>
      <c r="D115" s="45"/>
      <c r="E115" s="45"/>
      <c r="F115" s="46">
        <v>171929.20696455101</v>
      </c>
      <c r="G115" s="53">
        <v>1.0000000499999999</v>
      </c>
      <c r="H115" s="39" t="s">
        <v>12</v>
      </c>
    </row>
    <row r="116" spans="1:9" x14ac:dyDescent="0.2">
      <c r="A116" s="54"/>
      <c r="B116" s="54"/>
      <c r="C116" s="54"/>
      <c r="D116" s="55"/>
      <c r="E116" s="55"/>
      <c r="F116" s="55"/>
      <c r="G116" s="55"/>
    </row>
    <row r="117" spans="1:9" x14ac:dyDescent="0.2">
      <c r="A117" s="56"/>
      <c r="B117" s="149" t="s">
        <v>602</v>
      </c>
      <c r="C117" s="149"/>
      <c r="D117" s="149"/>
      <c r="E117" s="149"/>
      <c r="F117" s="149"/>
      <c r="G117" s="149"/>
      <c r="H117" s="149"/>
    </row>
    <row r="118" spans="1:9" x14ac:dyDescent="0.2">
      <c r="A118" s="56"/>
      <c r="B118" s="149" t="s">
        <v>603</v>
      </c>
      <c r="C118" s="149"/>
      <c r="D118" s="149"/>
      <c r="E118" s="149"/>
      <c r="F118" s="149"/>
      <c r="G118" s="149"/>
      <c r="H118" s="149"/>
    </row>
    <row r="119" spans="1:9" x14ac:dyDescent="0.2">
      <c r="A119" s="56"/>
      <c r="B119" s="149" t="s">
        <v>604</v>
      </c>
      <c r="C119" s="149"/>
      <c r="D119" s="149"/>
      <c r="E119" s="149"/>
      <c r="F119" s="149"/>
      <c r="G119" s="149"/>
      <c r="H119" s="149"/>
    </row>
    <row r="120" spans="1:9" x14ac:dyDescent="0.2">
      <c r="A120" s="56"/>
      <c r="B120" s="159" t="s">
        <v>623</v>
      </c>
      <c r="C120" s="149"/>
      <c r="D120" s="149"/>
      <c r="E120" s="149"/>
      <c r="F120" s="149"/>
      <c r="G120" s="149"/>
      <c r="H120" s="149"/>
      <c r="I120" s="24"/>
    </row>
    <row r="121" spans="1:9" x14ac:dyDescent="0.2">
      <c r="A121" s="56"/>
      <c r="B121" s="56"/>
      <c r="C121" s="56"/>
      <c r="D121" s="58"/>
      <c r="E121" s="58"/>
      <c r="F121" s="58"/>
      <c r="G121" s="58"/>
    </row>
    <row r="122" spans="1:9" x14ac:dyDescent="0.2">
      <c r="A122" s="56"/>
      <c r="B122" s="150" t="s">
        <v>114</v>
      </c>
      <c r="C122" s="151"/>
      <c r="D122" s="152"/>
      <c r="E122" s="59"/>
      <c r="F122" s="58"/>
      <c r="G122" s="58"/>
    </row>
    <row r="123" spans="1:9" ht="25.5" customHeight="1" x14ac:dyDescent="0.2">
      <c r="A123" s="56"/>
      <c r="B123" s="153" t="s">
        <v>115</v>
      </c>
      <c r="C123" s="154"/>
      <c r="D123" s="38" t="s">
        <v>116</v>
      </c>
      <c r="E123" s="59"/>
      <c r="F123" s="58"/>
      <c r="G123" s="58"/>
    </row>
    <row r="124" spans="1:9" x14ac:dyDescent="0.2">
      <c r="A124" s="56"/>
      <c r="B124" s="153" t="s">
        <v>117</v>
      </c>
      <c r="C124" s="154"/>
      <c r="D124" s="38" t="s">
        <v>116</v>
      </c>
      <c r="E124" s="59"/>
      <c r="F124" s="58"/>
      <c r="G124" s="58"/>
    </row>
    <row r="125" spans="1:9" x14ac:dyDescent="0.2">
      <c r="A125" s="56"/>
      <c r="B125" s="153" t="s">
        <v>118</v>
      </c>
      <c r="C125" s="154"/>
      <c r="D125" s="60" t="s">
        <v>12</v>
      </c>
      <c r="E125" s="59"/>
      <c r="F125" s="58"/>
      <c r="G125" s="58"/>
    </row>
    <row r="126" spans="1:9" x14ac:dyDescent="0.2">
      <c r="A126" s="61"/>
      <c r="B126" s="62" t="s">
        <v>12</v>
      </c>
      <c r="C126" s="62" t="s">
        <v>605</v>
      </c>
      <c r="D126" s="62" t="s">
        <v>119</v>
      </c>
      <c r="E126" s="61"/>
      <c r="F126" s="61"/>
      <c r="G126" s="61"/>
    </row>
    <row r="127" spans="1:9" x14ac:dyDescent="0.2">
      <c r="A127" s="61"/>
      <c r="B127" s="63" t="s">
        <v>120</v>
      </c>
      <c r="C127" s="64">
        <v>46234</v>
      </c>
      <c r="D127" s="64">
        <v>46265</v>
      </c>
      <c r="E127" s="61"/>
      <c r="F127" s="61"/>
      <c r="G127" s="61"/>
    </row>
    <row r="128" spans="1:9" x14ac:dyDescent="0.2">
      <c r="A128" s="61"/>
      <c r="B128" s="65" t="s">
        <v>121</v>
      </c>
      <c r="C128" s="66">
        <v>16.175699999999999</v>
      </c>
      <c r="D128" s="66">
        <v>16.2744</v>
      </c>
      <c r="E128" s="61"/>
      <c r="F128" s="57"/>
      <c r="G128" s="67"/>
    </row>
    <row r="129" spans="1:14" x14ac:dyDescent="0.2">
      <c r="A129" s="61"/>
      <c r="B129" s="65" t="s">
        <v>606</v>
      </c>
      <c r="C129" s="66">
        <v>11.373200000000001</v>
      </c>
      <c r="D129" s="66">
        <v>11.442600000000001</v>
      </c>
      <c r="E129" s="61"/>
      <c r="F129" s="57"/>
      <c r="G129" s="67"/>
    </row>
    <row r="130" spans="1:14" x14ac:dyDescent="0.2">
      <c r="A130" s="61"/>
      <c r="B130" s="65" t="s">
        <v>122</v>
      </c>
      <c r="C130" s="66">
        <v>16.042400000000001</v>
      </c>
      <c r="D130" s="66">
        <v>16.137699999999999</v>
      </c>
      <c r="E130" s="61"/>
      <c r="F130" s="57"/>
      <c r="G130" s="67"/>
    </row>
    <row r="131" spans="1:14" x14ac:dyDescent="0.2">
      <c r="A131" s="61"/>
      <c r="B131" s="65" t="s">
        <v>607</v>
      </c>
      <c r="C131" s="66">
        <v>11.327199999999999</v>
      </c>
      <c r="D131" s="66">
        <v>11.394399999999999</v>
      </c>
      <c r="E131" s="61"/>
      <c r="F131" s="57"/>
      <c r="G131" s="67"/>
    </row>
    <row r="132" spans="1:14" x14ac:dyDescent="0.2">
      <c r="A132" s="61"/>
      <c r="B132" s="61"/>
      <c r="C132" s="61"/>
      <c r="D132" s="61"/>
      <c r="E132" s="61"/>
      <c r="F132" s="61"/>
      <c r="G132" s="61"/>
    </row>
    <row r="133" spans="1:14" x14ac:dyDescent="0.2">
      <c r="A133" s="61"/>
      <c r="B133" s="153" t="s">
        <v>608</v>
      </c>
      <c r="C133" s="154"/>
      <c r="D133" s="38" t="s">
        <v>116</v>
      </c>
      <c r="E133" s="61"/>
      <c r="F133" s="61"/>
      <c r="G133" s="61"/>
    </row>
    <row r="134" spans="1:14" x14ac:dyDescent="0.2">
      <c r="A134" s="61"/>
      <c r="B134" s="69"/>
      <c r="C134" s="69"/>
      <c r="D134" s="69"/>
      <c r="E134" s="61"/>
      <c r="F134" s="61"/>
      <c r="G134" s="61"/>
    </row>
    <row r="135" spans="1:14" x14ac:dyDescent="0.2">
      <c r="A135" s="61"/>
      <c r="B135" s="153" t="s">
        <v>124</v>
      </c>
      <c r="C135" s="154"/>
      <c r="D135" s="38" t="s">
        <v>116</v>
      </c>
      <c r="E135" s="72"/>
      <c r="F135" s="61"/>
      <c r="G135" s="61"/>
      <c r="I135" s="24"/>
    </row>
    <row r="136" spans="1:14" x14ac:dyDescent="0.2">
      <c r="A136" s="61"/>
      <c r="B136" s="153" t="s">
        <v>125</v>
      </c>
      <c r="C136" s="154"/>
      <c r="D136" s="38" t="s">
        <v>116</v>
      </c>
      <c r="E136" s="72"/>
      <c r="F136" s="61"/>
      <c r="G136" s="61"/>
      <c r="I136" s="24"/>
    </row>
    <row r="137" spans="1:14" x14ac:dyDescent="0.2">
      <c r="A137" s="61"/>
      <c r="B137" s="153" t="s">
        <v>609</v>
      </c>
      <c r="C137" s="154"/>
      <c r="D137" s="38" t="s">
        <v>116</v>
      </c>
      <c r="E137" s="72"/>
      <c r="F137" s="61"/>
      <c r="G137" s="61"/>
      <c r="I137" s="24"/>
    </row>
    <row r="138" spans="1:14" x14ac:dyDescent="0.2">
      <c r="A138" s="69"/>
      <c r="B138" s="69"/>
      <c r="C138" s="69"/>
      <c r="D138" s="69"/>
      <c r="E138" s="69"/>
      <c r="F138" s="69"/>
      <c r="G138" s="69"/>
      <c r="I138" s="24"/>
    </row>
    <row r="139" spans="1:14" s="8" customFormat="1" x14ac:dyDescent="0.2">
      <c r="B139" s="143" t="s">
        <v>610</v>
      </c>
      <c r="C139" s="144"/>
      <c r="D139" s="145"/>
      <c r="I139" s="24"/>
      <c r="J139" s="73"/>
      <c r="K139" s="73"/>
      <c r="L139" s="73"/>
      <c r="M139" s="73"/>
      <c r="N139" s="74"/>
    </row>
    <row r="140" spans="1:14" s="8" customFormat="1" ht="38.25" x14ac:dyDescent="0.2">
      <c r="B140" s="157" t="s">
        <v>611</v>
      </c>
      <c r="C140" s="158"/>
      <c r="D140" s="12" t="s">
        <v>153</v>
      </c>
      <c r="I140" s="24"/>
      <c r="J140" s="73"/>
      <c r="K140" s="73"/>
      <c r="L140" s="73"/>
      <c r="M140" s="73"/>
      <c r="N140" s="74"/>
    </row>
    <row r="141" spans="1:14" s="8" customFormat="1" x14ac:dyDescent="0.2">
      <c r="B141" s="140" t="s">
        <v>612</v>
      </c>
      <c r="C141" s="141"/>
      <c r="D141" s="13"/>
      <c r="I141" s="24"/>
      <c r="J141" s="73"/>
      <c r="K141" s="73"/>
      <c r="L141" s="73"/>
      <c r="M141" s="73"/>
      <c r="N141" s="74"/>
    </row>
    <row r="142" spans="1:14" s="8" customFormat="1" x14ac:dyDescent="0.2">
      <c r="B142" s="140"/>
      <c r="C142" s="141"/>
      <c r="D142" s="14"/>
      <c r="I142" s="24"/>
      <c r="J142" s="73"/>
      <c r="K142" s="73"/>
      <c r="L142" s="73"/>
      <c r="M142" s="73"/>
      <c r="N142" s="74"/>
    </row>
    <row r="143" spans="1:14" s="8" customFormat="1" x14ac:dyDescent="0.2">
      <c r="B143" s="140" t="s">
        <v>613</v>
      </c>
      <c r="C143" s="156"/>
      <c r="D143" s="76">
        <v>6.8847320300915547</v>
      </c>
      <c r="I143" s="24"/>
      <c r="J143" s="73"/>
      <c r="K143" s="73"/>
      <c r="L143" s="73"/>
      <c r="M143" s="73"/>
      <c r="N143" s="74"/>
    </row>
    <row r="144" spans="1:14" s="8" customFormat="1" x14ac:dyDescent="0.2">
      <c r="B144" s="140"/>
      <c r="C144" s="141"/>
      <c r="D144" s="14"/>
      <c r="I144" s="24"/>
      <c r="J144" s="73"/>
      <c r="K144" s="73"/>
      <c r="L144" s="73"/>
      <c r="M144" s="73"/>
      <c r="N144" s="74"/>
    </row>
    <row r="145" spans="2:16" s="8" customFormat="1" x14ac:dyDescent="0.2">
      <c r="B145" s="140" t="s">
        <v>614</v>
      </c>
      <c r="C145" s="156"/>
      <c r="D145" s="76">
        <v>0.45200888732103706</v>
      </c>
      <c r="I145" s="24"/>
      <c r="J145" s="73"/>
      <c r="K145" s="73"/>
      <c r="L145" s="73"/>
      <c r="M145" s="73"/>
      <c r="N145" s="74"/>
    </row>
    <row r="146" spans="2:16" s="8" customFormat="1" x14ac:dyDescent="0.2">
      <c r="B146" s="140" t="s">
        <v>615</v>
      </c>
      <c r="C146" s="156"/>
      <c r="D146" s="76">
        <v>0.45200888732103706</v>
      </c>
      <c r="I146" s="24"/>
      <c r="J146" s="73"/>
      <c r="K146" s="73"/>
      <c r="L146" s="73"/>
      <c r="M146" s="73"/>
      <c r="N146" s="74"/>
    </row>
    <row r="147" spans="2:16" s="8" customFormat="1" x14ac:dyDescent="0.2">
      <c r="B147" s="140"/>
      <c r="C147" s="141"/>
      <c r="D147" s="14"/>
      <c r="I147" s="24"/>
      <c r="J147" s="73"/>
      <c r="K147" s="73"/>
      <c r="L147" s="73"/>
      <c r="M147" s="73"/>
      <c r="N147" s="74"/>
    </row>
    <row r="148" spans="2:16" s="8" customFormat="1" ht="14.25" customHeight="1" x14ac:dyDescent="0.2">
      <c r="B148" s="142" t="s">
        <v>616</v>
      </c>
      <c r="C148" s="142"/>
      <c r="D148" s="78" t="s">
        <v>728</v>
      </c>
      <c r="I148" s="24"/>
      <c r="J148" s="73"/>
      <c r="K148" s="73"/>
      <c r="L148" s="73"/>
      <c r="M148" s="73"/>
      <c r="N148" s="74"/>
    </row>
    <row r="149" spans="2:16" s="8" customFormat="1" x14ac:dyDescent="0.2">
      <c r="B149" s="140" t="s">
        <v>617</v>
      </c>
      <c r="C149" s="147"/>
      <c r="D149" s="141"/>
      <c r="I149" s="24"/>
      <c r="J149" s="73"/>
      <c r="K149" s="73"/>
      <c r="L149" s="73"/>
      <c r="M149" s="73"/>
      <c r="N149" s="74"/>
      <c r="O149"/>
      <c r="P149"/>
    </row>
    <row r="150" spans="2:16" x14ac:dyDescent="0.2">
      <c r="I150" s="24"/>
    </row>
    <row r="151" spans="2:16" x14ac:dyDescent="0.2">
      <c r="B151" s="16" t="s">
        <v>618</v>
      </c>
      <c r="I151" s="24"/>
    </row>
    <row r="152" spans="2:16" x14ac:dyDescent="0.2">
      <c r="I152" s="24"/>
    </row>
    <row r="153" spans="2:16" ht="153.75" customHeight="1" x14ac:dyDescent="0.2">
      <c r="I153" s="24"/>
    </row>
    <row r="154" spans="2:16" x14ac:dyDescent="0.2">
      <c r="I154" s="24"/>
    </row>
    <row r="155" spans="2:16" x14ac:dyDescent="0.2">
      <c r="I155" s="24"/>
    </row>
    <row r="156" spans="2:16" x14ac:dyDescent="0.2">
      <c r="B156" s="16" t="s">
        <v>619</v>
      </c>
      <c r="C156" s="82"/>
      <c r="D156" s="16"/>
      <c r="I156" s="24"/>
    </row>
    <row r="157" spans="2:16" x14ac:dyDescent="0.2">
      <c r="B157" s="16" t="s">
        <v>622</v>
      </c>
      <c r="C157" s="82"/>
      <c r="D157" s="16"/>
      <c r="I157" s="24"/>
    </row>
    <row r="158" spans="2:16" x14ac:dyDescent="0.2">
      <c r="D158" s="16"/>
      <c r="I158" s="24"/>
    </row>
    <row r="159" spans="2:16" ht="165" customHeight="1" x14ac:dyDescent="0.2">
      <c r="I159" s="24"/>
    </row>
  </sheetData>
  <mergeCells count="26">
    <mergeCell ref="A1:H1"/>
    <mergeCell ref="A2:H2"/>
    <mergeCell ref="A3:H3"/>
    <mergeCell ref="B117:H117"/>
    <mergeCell ref="B118:H118"/>
    <mergeCell ref="B119:H119"/>
    <mergeCell ref="B120:H120"/>
    <mergeCell ref="B122:D122"/>
    <mergeCell ref="B123:C123"/>
    <mergeCell ref="B124:C124"/>
    <mergeCell ref="B125:C125"/>
    <mergeCell ref="B133:C133"/>
    <mergeCell ref="B135:C135"/>
    <mergeCell ref="B136:C136"/>
    <mergeCell ref="B137:C137"/>
    <mergeCell ref="B139:D139"/>
    <mergeCell ref="B140:C140"/>
    <mergeCell ref="B141:C141"/>
    <mergeCell ref="B142:C142"/>
    <mergeCell ref="B143:C143"/>
    <mergeCell ref="B149:D149"/>
    <mergeCell ref="B144:C144"/>
    <mergeCell ref="B145:C145"/>
    <mergeCell ref="B146:C146"/>
    <mergeCell ref="B147:C147"/>
    <mergeCell ref="B148:C148"/>
  </mergeCells>
  <hyperlinks>
    <hyperlink ref="I1" location="Index!B2" display="Index" xr:uid="{72C786BF-F7AC-4675-B01B-78F6687F9026}"/>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17D0-9397-4086-A1D3-96C9952D8F91}">
  <sheetPr>
    <outlinePr summaryBelow="0" summaryRight="0"/>
  </sheetPr>
  <dimension ref="A1:T183"/>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9.42578125" bestFit="1" customWidth="1"/>
    <col min="6" max="6" width="10.140625" bestFit="1" customWidth="1"/>
    <col min="7" max="7" width="14" bestFit="1" customWidth="1"/>
    <col min="8" max="8" width="8.85546875" bestFit="1" customWidth="1"/>
    <col min="9" max="9" width="5.7109375" bestFit="1" customWidth="1"/>
  </cols>
  <sheetData>
    <row r="1" spans="1:9" ht="15" x14ac:dyDescent="0.2">
      <c r="A1" s="148" t="s">
        <v>0</v>
      </c>
      <c r="B1" s="148"/>
      <c r="C1" s="148"/>
      <c r="D1" s="148"/>
      <c r="E1" s="148"/>
      <c r="F1" s="148"/>
      <c r="G1" s="148"/>
      <c r="H1" s="148"/>
      <c r="I1" s="34" t="s">
        <v>586</v>
      </c>
    </row>
    <row r="2" spans="1:9" ht="15" x14ac:dyDescent="0.2">
      <c r="A2" s="148" t="s">
        <v>736</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585</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x14ac:dyDescent="0.2">
      <c r="A28" s="47">
        <v>1</v>
      </c>
      <c r="B28" s="48" t="s">
        <v>235</v>
      </c>
      <c r="C28" s="48" t="s">
        <v>236</v>
      </c>
      <c r="D28" s="48" t="s">
        <v>26</v>
      </c>
      <c r="E28" s="49">
        <v>250</v>
      </c>
      <c r="F28" s="50">
        <v>2498.4699999999998</v>
      </c>
      <c r="G28" s="51">
        <v>5.5975049999999998E-2</v>
      </c>
      <c r="H28" s="39">
        <v>6.8</v>
      </c>
    </row>
    <row r="29" spans="1:8" ht="25.5" x14ac:dyDescent="0.2">
      <c r="A29" s="47">
        <v>2</v>
      </c>
      <c r="B29" s="48" t="s">
        <v>33</v>
      </c>
      <c r="C29" s="48" t="s">
        <v>34</v>
      </c>
      <c r="D29" s="48" t="s">
        <v>26</v>
      </c>
      <c r="E29" s="49">
        <v>1500</v>
      </c>
      <c r="F29" s="50">
        <v>1495.7415000000001</v>
      </c>
      <c r="G29" s="51">
        <v>3.3510190000000002E-2</v>
      </c>
      <c r="H29" s="39">
        <v>7.63</v>
      </c>
    </row>
    <row r="30" spans="1:8" x14ac:dyDescent="0.2">
      <c r="A30" s="47">
        <v>3</v>
      </c>
      <c r="B30" s="48" t="s">
        <v>73</v>
      </c>
      <c r="C30" s="48" t="s">
        <v>74</v>
      </c>
      <c r="D30" s="48" t="s">
        <v>26</v>
      </c>
      <c r="E30" s="49">
        <v>1500</v>
      </c>
      <c r="F30" s="50">
        <v>1488.3705</v>
      </c>
      <c r="G30" s="51">
        <v>3.3345060000000003E-2</v>
      </c>
      <c r="H30" s="39">
        <v>7.69</v>
      </c>
    </row>
    <row r="31" spans="1:8" x14ac:dyDescent="0.2">
      <c r="A31" s="47">
        <v>4</v>
      </c>
      <c r="B31" s="48" t="s">
        <v>75</v>
      </c>
      <c r="C31" s="48" t="s">
        <v>76</v>
      </c>
      <c r="D31" s="48" t="s">
        <v>23</v>
      </c>
      <c r="E31" s="49">
        <v>1500</v>
      </c>
      <c r="F31" s="50">
        <v>1480.443</v>
      </c>
      <c r="G31" s="51">
        <v>3.3167450000000001E-2</v>
      </c>
      <c r="H31" s="39">
        <v>7.48</v>
      </c>
    </row>
    <row r="32" spans="1:8" x14ac:dyDescent="0.2">
      <c r="A32" s="47">
        <v>5</v>
      </c>
      <c r="B32" s="48" t="s">
        <v>65</v>
      </c>
      <c r="C32" s="48" t="s">
        <v>66</v>
      </c>
      <c r="D32" s="48" t="s">
        <v>26</v>
      </c>
      <c r="E32" s="49">
        <v>1500</v>
      </c>
      <c r="F32" s="50">
        <v>1474.2165</v>
      </c>
      <c r="G32" s="51">
        <v>3.302795E-2</v>
      </c>
      <c r="H32" s="39">
        <v>8</v>
      </c>
    </row>
    <row r="33" spans="1:8" x14ac:dyDescent="0.2">
      <c r="A33" s="47">
        <v>6</v>
      </c>
      <c r="B33" s="48" t="s">
        <v>237</v>
      </c>
      <c r="C33" s="48" t="s">
        <v>238</v>
      </c>
      <c r="D33" s="48" t="s">
        <v>26</v>
      </c>
      <c r="E33" s="49">
        <v>1000</v>
      </c>
      <c r="F33" s="50">
        <v>1004.801</v>
      </c>
      <c r="G33" s="51">
        <v>2.251129E-2</v>
      </c>
      <c r="H33" s="39">
        <v>8.16</v>
      </c>
    </row>
    <row r="34" spans="1:8" x14ac:dyDescent="0.2">
      <c r="A34" s="47">
        <v>7</v>
      </c>
      <c r="B34" s="48" t="s">
        <v>239</v>
      </c>
      <c r="C34" s="48" t="s">
        <v>240</v>
      </c>
      <c r="D34" s="48" t="s">
        <v>241</v>
      </c>
      <c r="E34" s="49">
        <v>1000</v>
      </c>
      <c r="F34" s="50">
        <v>1003.364</v>
      </c>
      <c r="G34" s="51">
        <v>2.2479099999999998E-2</v>
      </c>
      <c r="H34" s="39">
        <v>7.6950000000000003</v>
      </c>
    </row>
    <row r="35" spans="1:8" x14ac:dyDescent="0.2">
      <c r="A35" s="47">
        <v>8</v>
      </c>
      <c r="B35" s="48" t="s">
        <v>67</v>
      </c>
      <c r="C35" s="48" t="s">
        <v>68</v>
      </c>
      <c r="D35" s="48" t="s">
        <v>26</v>
      </c>
      <c r="E35" s="49">
        <v>1000</v>
      </c>
      <c r="F35" s="50">
        <v>1000.799</v>
      </c>
      <c r="G35" s="51">
        <v>2.2421630000000001E-2</v>
      </c>
      <c r="H35" s="39">
        <v>7.58</v>
      </c>
    </row>
    <row r="36" spans="1:8" x14ac:dyDescent="0.2">
      <c r="A36" s="47">
        <v>9</v>
      </c>
      <c r="B36" s="48" t="s">
        <v>242</v>
      </c>
      <c r="C36" s="48" t="s">
        <v>243</v>
      </c>
      <c r="D36" s="48" t="s">
        <v>60</v>
      </c>
      <c r="E36" s="49">
        <v>1000</v>
      </c>
      <c r="F36" s="50">
        <v>995.096</v>
      </c>
      <c r="G36" s="51">
        <v>2.229387E-2</v>
      </c>
      <c r="H36" s="39">
        <v>8.6768999999999998</v>
      </c>
    </row>
    <row r="37" spans="1:8" x14ac:dyDescent="0.2">
      <c r="A37" s="47">
        <v>10</v>
      </c>
      <c r="B37" s="48" t="s">
        <v>244</v>
      </c>
      <c r="C37" s="48" t="s">
        <v>245</v>
      </c>
      <c r="D37" s="48" t="s">
        <v>23</v>
      </c>
      <c r="E37" s="49">
        <v>900</v>
      </c>
      <c r="F37" s="50">
        <v>901.44629999999995</v>
      </c>
      <c r="G37" s="51">
        <v>2.019576E-2</v>
      </c>
      <c r="H37" s="39">
        <v>7.2249999999999996</v>
      </c>
    </row>
    <row r="38" spans="1:8" x14ac:dyDescent="0.2">
      <c r="A38" s="47">
        <v>11</v>
      </c>
      <c r="B38" s="48" t="s">
        <v>246</v>
      </c>
      <c r="C38" s="48" t="s">
        <v>247</v>
      </c>
      <c r="D38" s="48" t="s">
        <v>23</v>
      </c>
      <c r="E38" s="49">
        <v>500</v>
      </c>
      <c r="F38" s="50">
        <v>500.48050000000001</v>
      </c>
      <c r="G38" s="51">
        <v>1.1212629999999999E-2</v>
      </c>
      <c r="H38" s="39">
        <v>7.4550000000000001</v>
      </c>
    </row>
    <row r="39" spans="1:8" x14ac:dyDescent="0.2">
      <c r="A39" s="47">
        <v>12</v>
      </c>
      <c r="B39" s="48" t="s">
        <v>47</v>
      </c>
      <c r="C39" s="48" t="s">
        <v>48</v>
      </c>
      <c r="D39" s="48" t="s">
        <v>23</v>
      </c>
      <c r="E39" s="49">
        <v>500</v>
      </c>
      <c r="F39" s="50">
        <v>499.66950000000003</v>
      </c>
      <c r="G39" s="51">
        <v>1.119446E-2</v>
      </c>
      <c r="H39" s="39">
        <v>7.3849999999999998</v>
      </c>
    </row>
    <row r="40" spans="1:8" ht="25.5" x14ac:dyDescent="0.2">
      <c r="A40" s="47">
        <v>13</v>
      </c>
      <c r="B40" s="48" t="s">
        <v>131</v>
      </c>
      <c r="C40" s="48" t="s">
        <v>132</v>
      </c>
      <c r="D40" s="48" t="s">
        <v>23</v>
      </c>
      <c r="E40" s="49">
        <v>500</v>
      </c>
      <c r="F40" s="50">
        <v>498.9495</v>
      </c>
      <c r="G40" s="51">
        <v>1.117833E-2</v>
      </c>
      <c r="H40" s="39">
        <v>7.63</v>
      </c>
    </row>
    <row r="41" spans="1:8" ht="25.5" x14ac:dyDescent="0.2">
      <c r="A41" s="47">
        <v>14</v>
      </c>
      <c r="B41" s="48" t="s">
        <v>248</v>
      </c>
      <c r="C41" s="48" t="s">
        <v>249</v>
      </c>
      <c r="D41" s="48" t="s">
        <v>23</v>
      </c>
      <c r="E41" s="49">
        <v>500</v>
      </c>
      <c r="F41" s="50">
        <v>498.74650000000003</v>
      </c>
      <c r="G41" s="51">
        <v>1.1173779999999999E-2</v>
      </c>
      <c r="H41" s="39">
        <v>7.71</v>
      </c>
    </row>
    <row r="42" spans="1:8" ht="25.5" x14ac:dyDescent="0.2">
      <c r="A42" s="47">
        <v>15</v>
      </c>
      <c r="B42" s="48" t="s">
        <v>133</v>
      </c>
      <c r="C42" s="48" t="s">
        <v>134</v>
      </c>
      <c r="D42" s="48" t="s">
        <v>26</v>
      </c>
      <c r="E42" s="49">
        <v>500</v>
      </c>
      <c r="F42" s="50">
        <v>497.036</v>
      </c>
      <c r="G42" s="51">
        <v>1.113546E-2</v>
      </c>
      <c r="H42" s="39">
        <v>7.6562999999999999</v>
      </c>
    </row>
    <row r="43" spans="1:8" ht="25.5" x14ac:dyDescent="0.2">
      <c r="A43" s="47">
        <v>16</v>
      </c>
      <c r="B43" s="48" t="s">
        <v>71</v>
      </c>
      <c r="C43" s="48" t="s">
        <v>72</v>
      </c>
      <c r="D43" s="48" t="s">
        <v>26</v>
      </c>
      <c r="E43" s="49">
        <v>500</v>
      </c>
      <c r="F43" s="50">
        <v>496.29599999999999</v>
      </c>
      <c r="G43" s="51">
        <v>1.1118879999999999E-2</v>
      </c>
      <c r="H43" s="39">
        <v>7.6550000000000002</v>
      </c>
    </row>
    <row r="44" spans="1:8" ht="25.5" x14ac:dyDescent="0.2">
      <c r="A44" s="47">
        <v>17</v>
      </c>
      <c r="B44" s="48" t="s">
        <v>250</v>
      </c>
      <c r="C44" s="48" t="s">
        <v>251</v>
      </c>
      <c r="D44" s="48" t="s">
        <v>26</v>
      </c>
      <c r="E44" s="49">
        <v>500</v>
      </c>
      <c r="F44" s="50">
        <v>492.15699999999998</v>
      </c>
      <c r="G44" s="51">
        <v>1.102615E-2</v>
      </c>
      <c r="H44" s="39">
        <v>7.6849999999999996</v>
      </c>
    </row>
    <row r="45" spans="1:8" x14ac:dyDescent="0.2">
      <c r="A45" s="47">
        <v>18</v>
      </c>
      <c r="B45" s="48" t="s">
        <v>252</v>
      </c>
      <c r="C45" s="48" t="s">
        <v>253</v>
      </c>
      <c r="D45" s="48" t="s">
        <v>254</v>
      </c>
      <c r="E45" s="49">
        <v>1000</v>
      </c>
      <c r="F45" s="50">
        <v>333.68599999999998</v>
      </c>
      <c r="G45" s="51">
        <v>7.4758100000000003E-3</v>
      </c>
      <c r="H45" s="39">
        <v>8.3699999999999992</v>
      </c>
    </row>
    <row r="46" spans="1:8" x14ac:dyDescent="0.2">
      <c r="A46" s="47">
        <v>19</v>
      </c>
      <c r="B46" s="48" t="s">
        <v>255</v>
      </c>
      <c r="C46" s="48" t="s">
        <v>256</v>
      </c>
      <c r="D46" s="48" t="s">
        <v>257</v>
      </c>
      <c r="E46" s="49">
        <v>300</v>
      </c>
      <c r="F46" s="50">
        <v>300.19260000000003</v>
      </c>
      <c r="G46" s="51">
        <v>6.7254400000000001E-3</v>
      </c>
      <c r="H46" s="39">
        <v>8.6750000000000007</v>
      </c>
    </row>
    <row r="47" spans="1:8" x14ac:dyDescent="0.2">
      <c r="A47" s="40"/>
      <c r="B47" s="40"/>
      <c r="C47" s="41" t="s">
        <v>11</v>
      </c>
      <c r="D47" s="40"/>
      <c r="E47" s="40" t="s">
        <v>12</v>
      </c>
      <c r="F47" s="46">
        <v>17459.9614</v>
      </c>
      <c r="G47" s="43">
        <v>0.39116828999999997</v>
      </c>
      <c r="H47" s="39" t="s">
        <v>12</v>
      </c>
    </row>
    <row r="48" spans="1:8" x14ac:dyDescent="0.2">
      <c r="A48" s="40"/>
      <c r="B48" s="40"/>
      <c r="C48" s="44"/>
      <c r="D48" s="40"/>
      <c r="E48" s="40"/>
      <c r="F48" s="45"/>
      <c r="G48" s="45"/>
      <c r="H48" s="39" t="s">
        <v>12</v>
      </c>
    </row>
    <row r="49" spans="1:8" x14ac:dyDescent="0.2">
      <c r="A49" s="40"/>
      <c r="B49" s="40"/>
      <c r="C49" s="41" t="s">
        <v>77</v>
      </c>
      <c r="D49" s="40"/>
      <c r="E49" s="40"/>
      <c r="F49" s="40"/>
      <c r="G49" s="40"/>
      <c r="H49" s="39" t="s">
        <v>12</v>
      </c>
    </row>
    <row r="50" spans="1:8" x14ac:dyDescent="0.2">
      <c r="A50" s="40"/>
      <c r="B50" s="40"/>
      <c r="C50" s="41" t="s">
        <v>11</v>
      </c>
      <c r="D50" s="40"/>
      <c r="E50" s="40" t="s">
        <v>12</v>
      </c>
      <c r="F50" s="42" t="s">
        <v>13</v>
      </c>
      <c r="G50" s="43">
        <v>0</v>
      </c>
      <c r="H50" s="39" t="s">
        <v>12</v>
      </c>
    </row>
    <row r="51" spans="1:8" x14ac:dyDescent="0.2">
      <c r="A51" s="40"/>
      <c r="B51" s="40"/>
      <c r="C51" s="44"/>
      <c r="D51" s="40"/>
      <c r="E51" s="40"/>
      <c r="F51" s="45"/>
      <c r="G51" s="45"/>
      <c r="H51" s="39" t="s">
        <v>12</v>
      </c>
    </row>
    <row r="52" spans="1:8" x14ac:dyDescent="0.2">
      <c r="A52" s="40"/>
      <c r="B52" s="40"/>
      <c r="C52" s="41" t="s">
        <v>78</v>
      </c>
      <c r="D52" s="40"/>
      <c r="E52" s="40"/>
      <c r="F52" s="40"/>
      <c r="G52" s="40"/>
      <c r="H52" s="39" t="s">
        <v>12</v>
      </c>
    </row>
    <row r="53" spans="1:8" x14ac:dyDescent="0.2">
      <c r="A53" s="40"/>
      <c r="B53" s="40"/>
      <c r="C53" s="41" t="s">
        <v>11</v>
      </c>
      <c r="D53" s="40"/>
      <c r="E53" s="40" t="s">
        <v>12</v>
      </c>
      <c r="F53" s="42" t="s">
        <v>13</v>
      </c>
      <c r="G53" s="43">
        <v>0</v>
      </c>
      <c r="H53" s="39" t="s">
        <v>12</v>
      </c>
    </row>
    <row r="54" spans="1:8" x14ac:dyDescent="0.2">
      <c r="A54" s="40"/>
      <c r="B54" s="40"/>
      <c r="C54" s="44"/>
      <c r="D54" s="40"/>
      <c r="E54" s="40"/>
      <c r="F54" s="45"/>
      <c r="G54" s="45"/>
      <c r="H54" s="39" t="s">
        <v>12</v>
      </c>
    </row>
    <row r="55" spans="1:8" x14ac:dyDescent="0.2">
      <c r="A55" s="40"/>
      <c r="B55" s="40"/>
      <c r="C55" s="41" t="s">
        <v>86</v>
      </c>
      <c r="D55" s="40"/>
      <c r="E55" s="40"/>
      <c r="F55" s="45"/>
      <c r="G55" s="45"/>
      <c r="H55" s="39" t="s">
        <v>12</v>
      </c>
    </row>
    <row r="56" spans="1:8" x14ac:dyDescent="0.2">
      <c r="A56" s="40"/>
      <c r="B56" s="40"/>
      <c r="C56" s="41" t="s">
        <v>11</v>
      </c>
      <c r="D56" s="40"/>
      <c r="E56" s="40" t="s">
        <v>12</v>
      </c>
      <c r="F56" s="42" t="s">
        <v>13</v>
      </c>
      <c r="G56" s="43">
        <v>0</v>
      </c>
      <c r="H56" s="39" t="s">
        <v>12</v>
      </c>
    </row>
    <row r="57" spans="1:8" x14ac:dyDescent="0.2">
      <c r="A57" s="40"/>
      <c r="B57" s="40"/>
      <c r="C57" s="44"/>
      <c r="D57" s="40"/>
      <c r="E57" s="40"/>
      <c r="F57" s="45"/>
      <c r="G57" s="45"/>
      <c r="H57" s="39" t="s">
        <v>12</v>
      </c>
    </row>
    <row r="58" spans="1:8" x14ac:dyDescent="0.2">
      <c r="A58" s="40"/>
      <c r="B58" s="40"/>
      <c r="C58" s="41" t="s">
        <v>87</v>
      </c>
      <c r="D58" s="40"/>
      <c r="E58" s="40"/>
      <c r="F58" s="46">
        <v>17459.9614</v>
      </c>
      <c r="G58" s="43">
        <v>0.39116828999999997</v>
      </c>
      <c r="H58" s="39" t="s">
        <v>12</v>
      </c>
    </row>
    <row r="59" spans="1:8" x14ac:dyDescent="0.2">
      <c r="A59" s="40"/>
      <c r="B59" s="40"/>
      <c r="C59" s="44"/>
      <c r="D59" s="40"/>
      <c r="E59" s="40"/>
      <c r="F59" s="45"/>
      <c r="G59" s="45"/>
      <c r="H59" s="39" t="s">
        <v>12</v>
      </c>
    </row>
    <row r="60" spans="1:8" x14ac:dyDescent="0.2">
      <c r="A60" s="40"/>
      <c r="B60" s="40"/>
      <c r="C60" s="41" t="s">
        <v>88</v>
      </c>
      <c r="D60" s="40"/>
      <c r="E60" s="40"/>
      <c r="F60" s="45"/>
      <c r="G60" s="45"/>
      <c r="H60" s="39" t="s">
        <v>12</v>
      </c>
    </row>
    <row r="61" spans="1:8" x14ac:dyDescent="0.2">
      <c r="A61" s="40"/>
      <c r="B61" s="40"/>
      <c r="C61" s="41" t="s">
        <v>89</v>
      </c>
      <c r="D61" s="40"/>
      <c r="E61" s="40"/>
      <c r="F61" s="45"/>
      <c r="G61" s="45"/>
      <c r="H61" s="39" t="s">
        <v>12</v>
      </c>
    </row>
    <row r="62" spans="1:8" x14ac:dyDescent="0.2">
      <c r="A62" s="47">
        <v>1</v>
      </c>
      <c r="B62" s="48" t="s">
        <v>95</v>
      </c>
      <c r="C62" s="48" t="s">
        <v>96</v>
      </c>
      <c r="D62" s="48" t="s">
        <v>97</v>
      </c>
      <c r="E62" s="49">
        <v>600</v>
      </c>
      <c r="F62" s="50">
        <v>2901.6840000000002</v>
      </c>
      <c r="G62" s="51">
        <v>6.5008549999999998E-2</v>
      </c>
      <c r="H62" s="39">
        <v>6.6849999999999996</v>
      </c>
    </row>
    <row r="63" spans="1:8" x14ac:dyDescent="0.2">
      <c r="A63" s="47">
        <v>2</v>
      </c>
      <c r="B63" s="48" t="s">
        <v>90</v>
      </c>
      <c r="C63" s="48" t="s">
        <v>91</v>
      </c>
      <c r="D63" s="48" t="s">
        <v>92</v>
      </c>
      <c r="E63" s="49">
        <v>500</v>
      </c>
      <c r="F63" s="50">
        <v>2429.4124999999999</v>
      </c>
      <c r="G63" s="51">
        <v>5.4427910000000003E-2</v>
      </c>
      <c r="H63" s="39">
        <v>6.7550999999999997</v>
      </c>
    </row>
    <row r="64" spans="1:8" x14ac:dyDescent="0.2">
      <c r="A64" s="47">
        <v>3</v>
      </c>
      <c r="B64" s="48" t="s">
        <v>258</v>
      </c>
      <c r="C64" s="48" t="s">
        <v>259</v>
      </c>
      <c r="D64" s="48" t="s">
        <v>97</v>
      </c>
      <c r="E64" s="49">
        <v>500</v>
      </c>
      <c r="F64" s="50">
        <v>2419.4949999999999</v>
      </c>
      <c r="G64" s="51">
        <v>5.4205719999999999E-2</v>
      </c>
      <c r="H64" s="39">
        <v>6.71</v>
      </c>
    </row>
    <row r="65" spans="1:8" x14ac:dyDescent="0.2">
      <c r="A65" s="47">
        <v>4</v>
      </c>
      <c r="B65" s="48" t="s">
        <v>260</v>
      </c>
      <c r="C65" s="48" t="s">
        <v>261</v>
      </c>
      <c r="D65" s="48" t="s">
        <v>97</v>
      </c>
      <c r="E65" s="49">
        <v>500</v>
      </c>
      <c r="F65" s="50">
        <v>2414.2775000000001</v>
      </c>
      <c r="G65" s="51">
        <v>5.4088829999999997E-2</v>
      </c>
      <c r="H65" s="39">
        <v>6.7500999999999998</v>
      </c>
    </row>
    <row r="66" spans="1:8" x14ac:dyDescent="0.2">
      <c r="A66" s="47">
        <v>5</v>
      </c>
      <c r="B66" s="48" t="s">
        <v>165</v>
      </c>
      <c r="C66" s="48" t="s">
        <v>166</v>
      </c>
      <c r="D66" s="48" t="s">
        <v>97</v>
      </c>
      <c r="E66" s="49">
        <v>400</v>
      </c>
      <c r="F66" s="50">
        <v>1901.6959999999999</v>
      </c>
      <c r="G66" s="51">
        <v>4.2605089999999998E-2</v>
      </c>
      <c r="H66" s="39">
        <v>7.12</v>
      </c>
    </row>
    <row r="67" spans="1:8" x14ac:dyDescent="0.2">
      <c r="A67" s="47">
        <v>6</v>
      </c>
      <c r="B67" s="48" t="s">
        <v>163</v>
      </c>
      <c r="C67" s="48" t="s">
        <v>164</v>
      </c>
      <c r="D67" s="48" t="s">
        <v>97</v>
      </c>
      <c r="E67" s="49">
        <v>200</v>
      </c>
      <c r="F67" s="50">
        <v>981.16499999999996</v>
      </c>
      <c r="G67" s="51">
        <v>2.1981759999999999E-2</v>
      </c>
      <c r="H67" s="39">
        <v>6.7374999999999998</v>
      </c>
    </row>
    <row r="68" spans="1:8" x14ac:dyDescent="0.2">
      <c r="A68" s="47">
        <v>7</v>
      </c>
      <c r="B68" s="48" t="s">
        <v>262</v>
      </c>
      <c r="C68" s="48" t="s">
        <v>263</v>
      </c>
      <c r="D68" s="48" t="s">
        <v>97</v>
      </c>
      <c r="E68" s="49">
        <v>200</v>
      </c>
      <c r="F68" s="50">
        <v>973.23400000000004</v>
      </c>
      <c r="G68" s="51">
        <v>2.180408E-2</v>
      </c>
      <c r="H68" s="39">
        <v>6.7373000000000003</v>
      </c>
    </row>
    <row r="69" spans="1:8" x14ac:dyDescent="0.2">
      <c r="A69" s="47">
        <v>8</v>
      </c>
      <c r="B69" s="48" t="s">
        <v>264</v>
      </c>
      <c r="C69" s="48" t="s">
        <v>265</v>
      </c>
      <c r="D69" s="48" t="s">
        <v>97</v>
      </c>
      <c r="E69" s="49">
        <v>200</v>
      </c>
      <c r="F69" s="50">
        <v>971.78499999999997</v>
      </c>
      <c r="G69" s="51">
        <v>2.177161E-2</v>
      </c>
      <c r="H69" s="39">
        <v>6.7500999999999998</v>
      </c>
    </row>
    <row r="70" spans="1:8" x14ac:dyDescent="0.2">
      <c r="A70" s="47">
        <v>9</v>
      </c>
      <c r="B70" s="48" t="s">
        <v>266</v>
      </c>
      <c r="C70" s="48" t="s">
        <v>267</v>
      </c>
      <c r="D70" s="48" t="s">
        <v>191</v>
      </c>
      <c r="E70" s="49">
        <v>200</v>
      </c>
      <c r="F70" s="50">
        <v>964.95899999999995</v>
      </c>
      <c r="G70" s="51">
        <v>2.1618680000000001E-2</v>
      </c>
      <c r="H70" s="39">
        <v>6.7625000000000002</v>
      </c>
    </row>
    <row r="71" spans="1:8" x14ac:dyDescent="0.2">
      <c r="A71" s="40"/>
      <c r="B71" s="40"/>
      <c r="C71" s="41" t="s">
        <v>11</v>
      </c>
      <c r="D71" s="40"/>
      <c r="E71" s="40" t="s">
        <v>12</v>
      </c>
      <c r="F71" s="46">
        <v>15957.708000000001</v>
      </c>
      <c r="G71" s="43">
        <v>0.35751222999999999</v>
      </c>
      <c r="H71" s="39" t="s">
        <v>12</v>
      </c>
    </row>
    <row r="72" spans="1:8" x14ac:dyDescent="0.2">
      <c r="A72" s="40"/>
      <c r="B72" s="40"/>
      <c r="C72" s="44"/>
      <c r="D72" s="40"/>
      <c r="E72" s="40"/>
      <c r="F72" s="45"/>
      <c r="G72" s="45"/>
      <c r="H72" s="39" t="s">
        <v>12</v>
      </c>
    </row>
    <row r="73" spans="1:8" x14ac:dyDescent="0.2">
      <c r="A73" s="40"/>
      <c r="B73" s="40"/>
      <c r="C73" s="41" t="s">
        <v>100</v>
      </c>
      <c r="D73" s="40"/>
      <c r="E73" s="40"/>
      <c r="F73" s="45"/>
      <c r="G73" s="45"/>
      <c r="H73" s="39" t="s">
        <v>12</v>
      </c>
    </row>
    <row r="74" spans="1:8" x14ac:dyDescent="0.2">
      <c r="A74" s="47">
        <v>1</v>
      </c>
      <c r="B74" s="48" t="s">
        <v>204</v>
      </c>
      <c r="C74" s="48" t="s">
        <v>205</v>
      </c>
      <c r="D74" s="48" t="s">
        <v>97</v>
      </c>
      <c r="E74" s="49">
        <v>400</v>
      </c>
      <c r="F74" s="50">
        <v>1927.702</v>
      </c>
      <c r="G74" s="51">
        <v>4.3187719999999999E-2</v>
      </c>
      <c r="H74" s="39">
        <v>7.13</v>
      </c>
    </row>
    <row r="75" spans="1:8" x14ac:dyDescent="0.2">
      <c r="A75" s="47">
        <v>2</v>
      </c>
      <c r="B75" s="48" t="s">
        <v>214</v>
      </c>
      <c r="C75" s="48" t="s">
        <v>215</v>
      </c>
      <c r="D75" s="48" t="s">
        <v>97</v>
      </c>
      <c r="E75" s="49">
        <v>200</v>
      </c>
      <c r="F75" s="50">
        <v>985.90800000000002</v>
      </c>
      <c r="G75" s="51">
        <v>2.208802E-2</v>
      </c>
      <c r="H75" s="39">
        <v>8.4151000000000007</v>
      </c>
    </row>
    <row r="76" spans="1:8" x14ac:dyDescent="0.2">
      <c r="A76" s="47">
        <v>3</v>
      </c>
      <c r="B76" s="48" t="s">
        <v>212</v>
      </c>
      <c r="C76" s="48" t="s">
        <v>213</v>
      </c>
      <c r="D76" s="48" t="s">
        <v>97</v>
      </c>
      <c r="E76" s="49">
        <v>200</v>
      </c>
      <c r="F76" s="50">
        <v>961.18200000000002</v>
      </c>
      <c r="G76" s="51">
        <v>2.1534069999999999E-2</v>
      </c>
      <c r="H76" s="39">
        <v>7.6775000000000002</v>
      </c>
    </row>
    <row r="77" spans="1:8" ht="25.5" x14ac:dyDescent="0.2">
      <c r="A77" s="47">
        <v>4</v>
      </c>
      <c r="B77" s="48" t="s">
        <v>216</v>
      </c>
      <c r="C77" s="48" t="s">
        <v>217</v>
      </c>
      <c r="D77" s="48" t="s">
        <v>97</v>
      </c>
      <c r="E77" s="49">
        <v>100</v>
      </c>
      <c r="F77" s="50">
        <v>484.77100000000002</v>
      </c>
      <c r="G77" s="51">
        <v>1.0860679999999999E-2</v>
      </c>
      <c r="H77" s="39">
        <v>8.0749999999999993</v>
      </c>
    </row>
    <row r="78" spans="1:8" x14ac:dyDescent="0.2">
      <c r="A78" s="40"/>
      <c r="B78" s="40"/>
      <c r="C78" s="41" t="s">
        <v>11</v>
      </c>
      <c r="D78" s="40"/>
      <c r="E78" s="40" t="s">
        <v>12</v>
      </c>
      <c r="F78" s="46">
        <v>4359.5630000000001</v>
      </c>
      <c r="G78" s="43">
        <v>9.7670489999999999E-2</v>
      </c>
      <c r="H78" s="39" t="s">
        <v>12</v>
      </c>
    </row>
    <row r="79" spans="1:8" x14ac:dyDescent="0.2">
      <c r="A79" s="40"/>
      <c r="B79" s="40"/>
      <c r="C79" s="44"/>
      <c r="D79" s="40"/>
      <c r="E79" s="40"/>
      <c r="F79" s="45"/>
      <c r="G79" s="45"/>
      <c r="H79" s="39" t="s">
        <v>12</v>
      </c>
    </row>
    <row r="80" spans="1:8" x14ac:dyDescent="0.2">
      <c r="A80" s="40"/>
      <c r="B80" s="40"/>
      <c r="C80" s="41" t="s">
        <v>101</v>
      </c>
      <c r="D80" s="40"/>
      <c r="E80" s="40"/>
      <c r="F80" s="45"/>
      <c r="G80" s="45"/>
      <c r="H80" s="39" t="s">
        <v>12</v>
      </c>
    </row>
    <row r="81" spans="1:16" x14ac:dyDescent="0.2">
      <c r="A81" s="47">
        <v>1</v>
      </c>
      <c r="B81" s="48" t="s">
        <v>230</v>
      </c>
      <c r="C81" s="48" t="s">
        <v>231</v>
      </c>
      <c r="D81" s="48" t="s">
        <v>81</v>
      </c>
      <c r="E81" s="49">
        <v>2500000</v>
      </c>
      <c r="F81" s="50">
        <v>2466.69</v>
      </c>
      <c r="G81" s="51">
        <v>5.5263060000000003E-2</v>
      </c>
      <c r="H81" s="39">
        <v>5.3</v>
      </c>
    </row>
    <row r="82" spans="1:16" x14ac:dyDescent="0.2">
      <c r="A82" s="47">
        <v>2</v>
      </c>
      <c r="B82" s="48" t="s">
        <v>228</v>
      </c>
      <c r="C82" s="48" t="s">
        <v>229</v>
      </c>
      <c r="D82" s="48" t="s">
        <v>81</v>
      </c>
      <c r="E82" s="49">
        <v>700000</v>
      </c>
      <c r="F82" s="50">
        <v>697.07259999999997</v>
      </c>
      <c r="G82" s="51">
        <v>1.561703E-2</v>
      </c>
      <c r="H82" s="39">
        <v>5.1100000000000003</v>
      </c>
    </row>
    <row r="83" spans="1:16" x14ac:dyDescent="0.2">
      <c r="A83" s="40"/>
      <c r="B83" s="40"/>
      <c r="C83" s="41" t="s">
        <v>11</v>
      </c>
      <c r="D83" s="40"/>
      <c r="E83" s="40" t="s">
        <v>12</v>
      </c>
      <c r="F83" s="46">
        <v>3163.7626</v>
      </c>
      <c r="G83" s="43">
        <v>7.0880090000000007E-2</v>
      </c>
      <c r="H83" s="39" t="s">
        <v>12</v>
      </c>
    </row>
    <row r="84" spans="1:16" x14ac:dyDescent="0.2">
      <c r="A84" s="40"/>
      <c r="B84" s="40"/>
      <c r="C84" s="44"/>
      <c r="D84" s="40"/>
      <c r="E84" s="40"/>
      <c r="F84" s="45"/>
      <c r="G84" s="45"/>
      <c r="H84" s="39" t="s">
        <v>12</v>
      </c>
    </row>
    <row r="85" spans="1:16" x14ac:dyDescent="0.2">
      <c r="A85" s="40"/>
      <c r="B85" s="40"/>
      <c r="C85" s="41" t="s">
        <v>102</v>
      </c>
      <c r="D85" s="40"/>
      <c r="E85" s="40"/>
      <c r="F85" s="45"/>
      <c r="G85" s="45"/>
      <c r="H85" s="39" t="s">
        <v>12</v>
      </c>
    </row>
    <row r="86" spans="1:16" x14ac:dyDescent="0.2">
      <c r="A86" s="47">
        <v>1</v>
      </c>
      <c r="B86" s="48"/>
      <c r="C86" s="48" t="s">
        <v>103</v>
      </c>
      <c r="D86" s="48"/>
      <c r="E86" s="52"/>
      <c r="F86" s="50">
        <v>5256.9441099879996</v>
      </c>
      <c r="G86" s="51">
        <v>0.11777517</v>
      </c>
      <c r="H86" s="39">
        <v>5.01</v>
      </c>
    </row>
    <row r="87" spans="1:16" x14ac:dyDescent="0.2">
      <c r="A87" s="40"/>
      <c r="B87" s="40"/>
      <c r="C87" s="41" t="s">
        <v>11</v>
      </c>
      <c r="D87" s="40"/>
      <c r="E87" s="40" t="s">
        <v>12</v>
      </c>
      <c r="F87" s="46">
        <v>5256.9441099879996</v>
      </c>
      <c r="G87" s="43">
        <v>0.11777517</v>
      </c>
      <c r="H87" s="39" t="s">
        <v>12</v>
      </c>
    </row>
    <row r="88" spans="1:16" x14ac:dyDescent="0.2">
      <c r="A88" s="40"/>
      <c r="B88" s="40"/>
      <c r="C88" s="44"/>
      <c r="D88" s="40"/>
      <c r="E88" s="40"/>
      <c r="F88" s="45"/>
      <c r="G88" s="45"/>
      <c r="H88" s="39" t="s">
        <v>12</v>
      </c>
    </row>
    <row r="89" spans="1:16" x14ac:dyDescent="0.2">
      <c r="A89" s="40"/>
      <c r="B89" s="40"/>
      <c r="C89" s="41" t="s">
        <v>104</v>
      </c>
      <c r="D89" s="40"/>
      <c r="E89" s="40"/>
      <c r="F89" s="46">
        <v>28737.977709988001</v>
      </c>
      <c r="G89" s="43">
        <v>0.64383798000000003</v>
      </c>
      <c r="H89" s="39" t="s">
        <v>12</v>
      </c>
    </row>
    <row r="90" spans="1:16" x14ac:dyDescent="0.2">
      <c r="A90" s="40"/>
      <c r="B90" s="40"/>
      <c r="C90" s="45"/>
      <c r="D90" s="40"/>
      <c r="E90" s="40"/>
      <c r="F90" s="40"/>
      <c r="G90" s="40"/>
      <c r="H90" s="39" t="s">
        <v>12</v>
      </c>
    </row>
    <row r="91" spans="1:16" x14ac:dyDescent="0.2">
      <c r="A91" s="40"/>
      <c r="B91" s="40"/>
      <c r="C91" s="41" t="s">
        <v>105</v>
      </c>
      <c r="D91" s="40"/>
      <c r="E91" s="40"/>
      <c r="F91" s="40"/>
      <c r="G91" s="40"/>
      <c r="H91" s="39" t="s">
        <v>12</v>
      </c>
    </row>
    <row r="92" spans="1:16" x14ac:dyDescent="0.2">
      <c r="A92" s="40"/>
      <c r="B92" s="40"/>
      <c r="C92" s="41" t="s">
        <v>106</v>
      </c>
      <c r="D92" s="40"/>
      <c r="E92" s="40"/>
      <c r="F92" s="40"/>
      <c r="G92" s="40"/>
      <c r="H92" s="39" t="s">
        <v>12</v>
      </c>
    </row>
    <row r="93" spans="1:16" x14ac:dyDescent="0.2">
      <c r="A93" s="40"/>
      <c r="B93" s="40"/>
      <c r="C93" s="41" t="s">
        <v>11</v>
      </c>
      <c r="D93" s="40"/>
      <c r="E93" s="40" t="s">
        <v>12</v>
      </c>
      <c r="F93" s="42" t="s">
        <v>13</v>
      </c>
      <c r="G93" s="43">
        <v>0</v>
      </c>
      <c r="H93" s="39" t="s">
        <v>12</v>
      </c>
    </row>
    <row r="94" spans="1:16" x14ac:dyDescent="0.2">
      <c r="A94" s="37"/>
      <c r="B94" s="37"/>
      <c r="C94" s="83"/>
      <c r="D94" s="37"/>
      <c r="E94" s="37"/>
      <c r="F94" s="60"/>
      <c r="G94" s="60"/>
      <c r="H94" s="39" t="s">
        <v>12</v>
      </c>
    </row>
    <row r="95" spans="1:16" x14ac:dyDescent="0.2">
      <c r="A95" s="37"/>
      <c r="B95" s="37"/>
      <c r="C95" s="38" t="s">
        <v>601</v>
      </c>
      <c r="D95" s="37"/>
      <c r="E95" s="37"/>
      <c r="F95" s="60"/>
      <c r="G95" s="60"/>
      <c r="H95" s="39" t="s">
        <v>12</v>
      </c>
      <c r="I95" s="73"/>
      <c r="J95" s="73"/>
      <c r="K95" s="73"/>
      <c r="L95" s="73"/>
      <c r="M95" s="73"/>
      <c r="N95" s="17"/>
      <c r="O95" s="17"/>
      <c r="P95" s="17"/>
    </row>
    <row r="96" spans="1:16" x14ac:dyDescent="0.2">
      <c r="A96" s="84">
        <v>1</v>
      </c>
      <c r="B96" s="65" t="s">
        <v>107</v>
      </c>
      <c r="C96" s="65" t="s">
        <v>108</v>
      </c>
      <c r="D96" s="65"/>
      <c r="E96" s="85">
        <v>1158.5250000000001</v>
      </c>
      <c r="F96" s="86">
        <v>138.68271572</v>
      </c>
      <c r="G96" s="27">
        <v>3.1070099999999999E-3</v>
      </c>
      <c r="H96" s="39"/>
    </row>
    <row r="97" spans="1:8" x14ac:dyDescent="0.2">
      <c r="A97" s="37"/>
      <c r="B97" s="37"/>
      <c r="C97" s="38" t="s">
        <v>11</v>
      </c>
      <c r="D97" s="37"/>
      <c r="E97" s="37" t="s">
        <v>12</v>
      </c>
      <c r="F97" s="87">
        <f>SUM(F96)</f>
        <v>138.68271572</v>
      </c>
      <c r="G97" s="88">
        <f>SUM(G96)</f>
        <v>3.1070099999999999E-3</v>
      </c>
      <c r="H97" s="39" t="s">
        <v>12</v>
      </c>
    </row>
    <row r="98" spans="1:8" x14ac:dyDescent="0.2">
      <c r="A98" s="40"/>
      <c r="B98" s="40"/>
      <c r="C98" s="44"/>
      <c r="D98" s="40"/>
      <c r="E98" s="40"/>
      <c r="F98" s="45"/>
      <c r="G98" s="45"/>
      <c r="H98" s="39" t="s">
        <v>12</v>
      </c>
    </row>
    <row r="99" spans="1:8" x14ac:dyDescent="0.2">
      <c r="A99" s="40"/>
      <c r="B99" s="40"/>
      <c r="C99" s="41" t="s">
        <v>109</v>
      </c>
      <c r="D99" s="40"/>
      <c r="E99" s="40"/>
      <c r="F99" s="40"/>
      <c r="G99" s="40"/>
      <c r="H99" s="39" t="s">
        <v>12</v>
      </c>
    </row>
    <row r="100" spans="1:8" x14ac:dyDescent="0.2">
      <c r="A100" s="40"/>
      <c r="B100" s="40"/>
      <c r="C100" s="41" t="s">
        <v>110</v>
      </c>
      <c r="D100" s="40"/>
      <c r="E100" s="40"/>
      <c r="F100" s="40"/>
      <c r="G100" s="40"/>
      <c r="H100" s="39" t="s">
        <v>12</v>
      </c>
    </row>
    <row r="101" spans="1:8" x14ac:dyDescent="0.2">
      <c r="A101" s="40"/>
      <c r="B101" s="40"/>
      <c r="C101" s="41" t="s">
        <v>11</v>
      </c>
      <c r="D101" s="40"/>
      <c r="E101" s="40" t="s">
        <v>12</v>
      </c>
      <c r="F101" s="42" t="s">
        <v>13</v>
      </c>
      <c r="G101" s="43">
        <v>0</v>
      </c>
      <c r="H101" s="39" t="s">
        <v>12</v>
      </c>
    </row>
    <row r="102" spans="1:8" x14ac:dyDescent="0.2">
      <c r="A102" s="40"/>
      <c r="B102" s="40"/>
      <c r="C102" s="44"/>
      <c r="D102" s="40"/>
      <c r="E102" s="40"/>
      <c r="F102" s="45"/>
      <c r="G102" s="45"/>
      <c r="H102" s="39" t="s">
        <v>12</v>
      </c>
    </row>
    <row r="103" spans="1:8" x14ac:dyDescent="0.2">
      <c r="A103" s="40"/>
      <c r="B103" s="40"/>
      <c r="C103" s="41" t="s">
        <v>111</v>
      </c>
      <c r="D103" s="40"/>
      <c r="E103" s="40"/>
      <c r="F103" s="45"/>
      <c r="G103" s="45"/>
      <c r="H103" s="39" t="s">
        <v>12</v>
      </c>
    </row>
    <row r="104" spans="1:8" x14ac:dyDescent="0.2">
      <c r="A104" s="40"/>
      <c r="B104" s="40"/>
      <c r="C104" s="41" t="s">
        <v>11</v>
      </c>
      <c r="D104" s="40"/>
      <c r="E104" s="40" t="s">
        <v>12</v>
      </c>
      <c r="F104" s="42" t="s">
        <v>13</v>
      </c>
      <c r="G104" s="43">
        <v>0</v>
      </c>
      <c r="H104" s="39" t="s">
        <v>12</v>
      </c>
    </row>
    <row r="105" spans="1:8" x14ac:dyDescent="0.2">
      <c r="A105" s="40"/>
      <c r="B105" s="48"/>
      <c r="C105" s="48"/>
      <c r="D105" s="41"/>
      <c r="E105" s="40"/>
      <c r="F105" s="48"/>
      <c r="G105" s="52"/>
      <c r="H105" s="39" t="s">
        <v>12</v>
      </c>
    </row>
    <row r="106" spans="1:8" x14ac:dyDescent="0.2">
      <c r="A106" s="52"/>
      <c r="B106" s="48"/>
      <c r="C106" s="48" t="s">
        <v>112</v>
      </c>
      <c r="D106" s="48"/>
      <c r="E106" s="52"/>
      <c r="F106" s="50">
        <v>-1701.2030122900001</v>
      </c>
      <c r="G106" s="51">
        <v>-3.8113300000000003E-2</v>
      </c>
      <c r="H106" s="39" t="s">
        <v>12</v>
      </c>
    </row>
    <row r="107" spans="1:8" x14ac:dyDescent="0.2">
      <c r="A107" s="44"/>
      <c r="B107" s="44"/>
      <c r="C107" s="41" t="s">
        <v>113</v>
      </c>
      <c r="D107" s="45"/>
      <c r="E107" s="45"/>
      <c r="F107" s="46">
        <v>44635.418813418</v>
      </c>
      <c r="G107" s="53">
        <v>0.99999998000000001</v>
      </c>
      <c r="H107" s="39" t="s">
        <v>12</v>
      </c>
    </row>
    <row r="108" spans="1:8" x14ac:dyDescent="0.2">
      <c r="A108" s="54"/>
      <c r="B108" s="54"/>
      <c r="C108" s="54"/>
      <c r="D108" s="55"/>
      <c r="E108" s="55"/>
      <c r="F108" s="55"/>
      <c r="G108" s="55"/>
    </row>
    <row r="109" spans="1:8" x14ac:dyDescent="0.2">
      <c r="A109" s="56"/>
      <c r="B109" s="149" t="s">
        <v>602</v>
      </c>
      <c r="C109" s="149"/>
      <c r="D109" s="149"/>
      <c r="E109" s="149"/>
      <c r="F109" s="149"/>
      <c r="G109" s="149"/>
      <c r="H109" s="149"/>
    </row>
    <row r="110" spans="1:8" x14ac:dyDescent="0.2">
      <c r="A110" s="56"/>
      <c r="B110" s="149" t="s">
        <v>603</v>
      </c>
      <c r="C110" s="149"/>
      <c r="D110" s="149"/>
      <c r="E110" s="149"/>
      <c r="F110" s="149"/>
      <c r="G110" s="149"/>
      <c r="H110" s="149"/>
    </row>
    <row r="111" spans="1:8" x14ac:dyDescent="0.2">
      <c r="A111" s="56"/>
      <c r="B111" s="149" t="s">
        <v>604</v>
      </c>
      <c r="C111" s="149"/>
      <c r="D111" s="149"/>
      <c r="E111" s="149"/>
      <c r="F111" s="149"/>
      <c r="G111" s="149"/>
      <c r="H111" s="149"/>
    </row>
    <row r="112" spans="1:8" x14ac:dyDescent="0.2">
      <c r="A112" s="56"/>
      <c r="B112" s="56"/>
      <c r="C112" s="56"/>
      <c r="D112" s="58"/>
      <c r="E112" s="58"/>
      <c r="F112" s="58"/>
      <c r="G112" s="58"/>
    </row>
    <row r="113" spans="1:7" x14ac:dyDescent="0.2">
      <c r="A113" s="56"/>
      <c r="B113" s="150" t="s">
        <v>114</v>
      </c>
      <c r="C113" s="151"/>
      <c r="D113" s="152"/>
      <c r="E113" s="59"/>
      <c r="F113" s="58"/>
      <c r="G113" s="58"/>
    </row>
    <row r="114" spans="1:7" ht="25.5" customHeight="1" x14ac:dyDescent="0.2">
      <c r="A114" s="56"/>
      <c r="B114" s="153" t="s">
        <v>115</v>
      </c>
      <c r="C114" s="154"/>
      <c r="D114" s="38" t="s">
        <v>624</v>
      </c>
      <c r="E114" s="59"/>
      <c r="F114" s="58"/>
      <c r="G114" s="58"/>
    </row>
    <row r="115" spans="1:7" x14ac:dyDescent="0.2">
      <c r="A115" s="56"/>
      <c r="B115" s="153" t="s">
        <v>117</v>
      </c>
      <c r="C115" s="154"/>
      <c r="D115" s="38" t="s">
        <v>116</v>
      </c>
      <c r="E115" s="59"/>
      <c r="F115" s="58"/>
      <c r="G115" s="58"/>
    </row>
    <row r="116" spans="1:7" x14ac:dyDescent="0.2">
      <c r="A116" s="56"/>
      <c r="B116" s="153" t="s">
        <v>118</v>
      </c>
      <c r="C116" s="154"/>
      <c r="D116" s="60" t="s">
        <v>12</v>
      </c>
      <c r="E116" s="59"/>
      <c r="F116" s="58"/>
      <c r="G116" s="58"/>
    </row>
    <row r="117" spans="1:7" x14ac:dyDescent="0.2">
      <c r="A117" s="61"/>
      <c r="B117" s="62" t="s">
        <v>12</v>
      </c>
      <c r="C117" s="62" t="s">
        <v>605</v>
      </c>
      <c r="D117" s="62" t="s">
        <v>119</v>
      </c>
      <c r="E117" s="61"/>
      <c r="F117" s="61"/>
      <c r="G117" s="61"/>
    </row>
    <row r="118" spans="1:7" x14ac:dyDescent="0.2">
      <c r="A118" s="61"/>
      <c r="B118" s="63" t="s">
        <v>120</v>
      </c>
      <c r="C118" s="64">
        <v>46234</v>
      </c>
      <c r="D118" s="64">
        <v>46265</v>
      </c>
      <c r="E118" s="61"/>
      <c r="F118" s="61"/>
      <c r="G118" s="61"/>
    </row>
    <row r="119" spans="1:7" x14ac:dyDescent="0.2">
      <c r="A119" s="61"/>
      <c r="B119" s="65" t="s">
        <v>121</v>
      </c>
      <c r="C119" s="66">
        <v>3965.3326000000002</v>
      </c>
      <c r="D119" s="66">
        <v>3984.0203999999999</v>
      </c>
      <c r="E119" s="61"/>
      <c r="F119" s="57"/>
      <c r="G119" s="67"/>
    </row>
    <row r="120" spans="1:7" x14ac:dyDescent="0.2">
      <c r="A120" s="61"/>
      <c r="B120" s="65" t="s">
        <v>606</v>
      </c>
      <c r="C120" s="66">
        <v>1114.3074999999999</v>
      </c>
      <c r="D120" s="66">
        <v>1119.559</v>
      </c>
      <c r="E120" s="61"/>
      <c r="F120" s="57"/>
      <c r="G120" s="67"/>
    </row>
    <row r="121" spans="1:7" x14ac:dyDescent="0.2">
      <c r="A121" s="61"/>
      <c r="B121" s="65" t="s">
        <v>122</v>
      </c>
      <c r="C121" s="66">
        <v>3667.7950999999998</v>
      </c>
      <c r="D121" s="66">
        <v>3682.752</v>
      </c>
      <c r="E121" s="61"/>
      <c r="F121" s="57"/>
      <c r="G121" s="67"/>
    </row>
    <row r="122" spans="1:7" x14ac:dyDescent="0.2">
      <c r="A122" s="61"/>
      <c r="B122" s="65" t="s">
        <v>607</v>
      </c>
      <c r="C122" s="66">
        <v>1092.0866000000001</v>
      </c>
      <c r="D122" s="66">
        <v>1096.5400999999999</v>
      </c>
      <c r="E122" s="61"/>
      <c r="F122" s="57"/>
      <c r="G122" s="67"/>
    </row>
    <row r="123" spans="1:7" x14ac:dyDescent="0.2">
      <c r="A123" s="61"/>
      <c r="B123" s="61"/>
      <c r="C123" s="61"/>
      <c r="D123" s="61"/>
      <c r="E123" s="61"/>
      <c r="F123" s="61"/>
      <c r="G123" s="61"/>
    </row>
    <row r="124" spans="1:7" x14ac:dyDescent="0.2">
      <c r="A124" s="61"/>
      <c r="B124" s="153" t="s">
        <v>123</v>
      </c>
      <c r="C124" s="154"/>
      <c r="D124" s="38" t="s">
        <v>116</v>
      </c>
      <c r="E124" s="61"/>
      <c r="F124" s="61"/>
      <c r="G124" s="61"/>
    </row>
    <row r="125" spans="1:7" x14ac:dyDescent="0.2">
      <c r="A125" s="61"/>
      <c r="B125" s="69"/>
      <c r="C125" s="69"/>
      <c r="D125" s="69"/>
      <c r="E125" s="61"/>
      <c r="F125" s="61"/>
      <c r="G125" s="61"/>
    </row>
    <row r="126" spans="1:7" x14ac:dyDescent="0.2">
      <c r="A126" s="61"/>
      <c r="B126" s="153" t="s">
        <v>124</v>
      </c>
      <c r="C126" s="154"/>
      <c r="D126" s="38" t="s">
        <v>116</v>
      </c>
      <c r="E126" s="72"/>
      <c r="F126" s="61"/>
      <c r="G126" s="61"/>
    </row>
    <row r="127" spans="1:7" x14ac:dyDescent="0.2">
      <c r="A127" s="61"/>
      <c r="B127" s="153" t="s">
        <v>125</v>
      </c>
      <c r="C127" s="154"/>
      <c r="D127" s="38" t="s">
        <v>116</v>
      </c>
      <c r="E127" s="72"/>
      <c r="F127" s="61"/>
      <c r="G127" s="61"/>
    </row>
    <row r="128" spans="1:7" x14ac:dyDescent="0.2">
      <c r="A128" s="61"/>
      <c r="B128" s="153" t="s">
        <v>609</v>
      </c>
      <c r="C128" s="154"/>
      <c r="D128" s="38" t="s">
        <v>116</v>
      </c>
      <c r="E128" s="72"/>
      <c r="F128" s="61"/>
      <c r="G128" s="61"/>
    </row>
    <row r="129" spans="1:20" x14ac:dyDescent="0.2">
      <c r="A129" s="61"/>
      <c r="B129" s="57"/>
      <c r="C129" s="57"/>
      <c r="D129" s="137"/>
      <c r="E129" s="61"/>
      <c r="F129" s="61"/>
      <c r="G129" s="61"/>
      <c r="J129" s="36"/>
    </row>
    <row r="130" spans="1:20" s="8" customFormat="1" x14ac:dyDescent="0.2">
      <c r="B130" s="143" t="s">
        <v>610</v>
      </c>
      <c r="C130" s="144"/>
      <c r="D130" s="145"/>
      <c r="I130"/>
      <c r="J130" s="36"/>
      <c r="K130" s="73"/>
      <c r="L130" s="73"/>
      <c r="M130" s="73"/>
      <c r="N130" s="73"/>
      <c r="O130" s="74"/>
    </row>
    <row r="131" spans="1:20" s="8" customFormat="1" ht="51" x14ac:dyDescent="0.2">
      <c r="B131" s="146" t="s">
        <v>611</v>
      </c>
      <c r="C131" s="146"/>
      <c r="D131" s="12" t="s">
        <v>234</v>
      </c>
      <c r="I131"/>
      <c r="J131" s="36"/>
      <c r="K131" s="73"/>
      <c r="L131" s="73"/>
      <c r="M131" s="73"/>
      <c r="N131" s="73"/>
      <c r="O131" s="74"/>
    </row>
    <row r="132" spans="1:20" s="8" customFormat="1" x14ac:dyDescent="0.2">
      <c r="B132" s="142" t="s">
        <v>612</v>
      </c>
      <c r="C132" s="142"/>
      <c r="D132" s="13"/>
      <c r="I132"/>
      <c r="J132" s="36"/>
      <c r="K132" s="73"/>
      <c r="L132" s="73"/>
      <c r="M132" s="73"/>
      <c r="N132" s="73"/>
      <c r="O132" s="74"/>
    </row>
    <row r="133" spans="1:20" s="8" customFormat="1" x14ac:dyDescent="0.2">
      <c r="B133" s="142"/>
      <c r="C133" s="142"/>
      <c r="D133" s="14"/>
      <c r="I133"/>
      <c r="J133" s="36"/>
      <c r="K133" s="73"/>
      <c r="L133" s="73"/>
      <c r="M133" s="73"/>
      <c r="N133" s="73"/>
      <c r="O133" s="74"/>
    </row>
    <row r="134" spans="1:20" s="8" customFormat="1" x14ac:dyDescent="0.2">
      <c r="B134" s="142" t="s">
        <v>613</v>
      </c>
      <c r="C134" s="142"/>
      <c r="D134" s="76">
        <v>6.993798735801537</v>
      </c>
      <c r="I134"/>
      <c r="J134" s="36"/>
      <c r="K134" s="73"/>
      <c r="L134" s="73"/>
      <c r="M134" s="73"/>
      <c r="N134" s="73"/>
      <c r="O134" s="74"/>
    </row>
    <row r="135" spans="1:20" s="8" customFormat="1" x14ac:dyDescent="0.2">
      <c r="B135" s="142"/>
      <c r="C135" s="142"/>
      <c r="D135" s="14"/>
      <c r="I135"/>
      <c r="J135" s="36"/>
      <c r="K135" s="73"/>
      <c r="L135" s="73"/>
      <c r="M135" s="73"/>
      <c r="N135" s="73"/>
      <c r="O135" s="74"/>
      <c r="P135"/>
      <c r="Q135"/>
    </row>
    <row r="136" spans="1:20" s="8" customFormat="1" x14ac:dyDescent="0.2">
      <c r="B136" s="142" t="s">
        <v>614</v>
      </c>
      <c r="C136" s="142"/>
      <c r="D136" s="76">
        <v>0.74860949238326291</v>
      </c>
      <c r="I136"/>
      <c r="J136" s="36"/>
      <c r="K136" s="73"/>
      <c r="L136" s="73"/>
      <c r="M136" s="73"/>
      <c r="N136" s="73"/>
      <c r="O136" s="74"/>
      <c r="P136"/>
      <c r="Q136"/>
    </row>
    <row r="137" spans="1:20" s="8" customFormat="1" x14ac:dyDescent="0.2">
      <c r="B137" s="142" t="s">
        <v>625</v>
      </c>
      <c r="C137" s="142"/>
      <c r="D137" s="76">
        <v>0.78786209458284484</v>
      </c>
      <c r="I137"/>
      <c r="J137" s="36"/>
      <c r="K137" s="73"/>
      <c r="L137" s="73"/>
      <c r="M137" s="73"/>
      <c r="N137" s="73"/>
      <c r="O137"/>
      <c r="P137"/>
      <c r="Q137"/>
    </row>
    <row r="138" spans="1:20" s="8" customFormat="1" x14ac:dyDescent="0.2">
      <c r="B138" s="142"/>
      <c r="C138" s="142"/>
      <c r="D138" s="14"/>
      <c r="I138"/>
      <c r="J138" s="36"/>
      <c r="K138" s="73"/>
      <c r="L138" s="73"/>
      <c r="M138" s="73"/>
      <c r="N138" s="73"/>
      <c r="O138"/>
      <c r="P138"/>
      <c r="Q138"/>
    </row>
    <row r="139" spans="1:20" s="8" customFormat="1" x14ac:dyDescent="0.2">
      <c r="B139" s="142" t="s">
        <v>616</v>
      </c>
      <c r="C139" s="142"/>
      <c r="D139" s="78" t="s">
        <v>728</v>
      </c>
      <c r="I139"/>
      <c r="J139" s="36"/>
      <c r="K139" s="73"/>
      <c r="L139" s="73"/>
      <c r="M139" s="73"/>
      <c r="N139" s="73"/>
      <c r="O139" s="74"/>
    </row>
    <row r="140" spans="1:20" s="8" customFormat="1" x14ac:dyDescent="0.2">
      <c r="B140" s="140" t="s">
        <v>617</v>
      </c>
      <c r="C140" s="147"/>
      <c r="D140" s="141"/>
      <c r="I140"/>
      <c r="J140" s="36"/>
      <c r="K140" s="73"/>
      <c r="L140" s="73"/>
      <c r="M140" s="73"/>
      <c r="N140" s="73"/>
      <c r="O140"/>
      <c r="P140"/>
      <c r="Q140"/>
      <c r="R140"/>
      <c r="S140"/>
      <c r="T140"/>
    </row>
    <row r="141" spans="1:20" x14ac:dyDescent="0.2">
      <c r="A141" s="69"/>
      <c r="B141" s="69"/>
      <c r="C141" s="69"/>
      <c r="D141" s="69"/>
      <c r="E141" s="69"/>
      <c r="F141" s="69"/>
      <c r="G141" s="69"/>
      <c r="J141" s="36"/>
    </row>
    <row r="142" spans="1:20" s="8" customFormat="1" x14ac:dyDescent="0.2">
      <c r="B142" s="29" t="s">
        <v>729</v>
      </c>
      <c r="C142" s="29"/>
      <c r="D142" s="29"/>
      <c r="E142" s="29"/>
      <c r="F142" s="29"/>
      <c r="G142" s="29"/>
      <c r="H142" s="29"/>
      <c r="I142"/>
      <c r="J142" s="36"/>
      <c r="K142" s="73"/>
      <c r="L142" s="73"/>
      <c r="M142" s="73"/>
      <c r="N142" s="73"/>
      <c r="O142" s="74"/>
    </row>
    <row r="143" spans="1:20" s="8" customFormat="1" ht="6.75" customHeight="1" x14ac:dyDescent="0.2">
      <c r="B143" s="29"/>
      <c r="C143" s="29"/>
      <c r="D143" s="29"/>
      <c r="E143" s="29"/>
      <c r="F143" s="29"/>
      <c r="G143" s="29"/>
      <c r="H143" s="29"/>
      <c r="I143"/>
      <c r="J143" s="36"/>
      <c r="K143" s="73"/>
      <c r="L143" s="73"/>
      <c r="M143" s="73"/>
      <c r="N143" s="73"/>
      <c r="O143" s="74"/>
    </row>
    <row r="144" spans="1:20" ht="13.5" x14ac:dyDescent="0.25">
      <c r="B144" s="95" t="s">
        <v>626</v>
      </c>
      <c r="C144" s="95" t="s">
        <v>627</v>
      </c>
      <c r="D144" s="162" t="s">
        <v>628</v>
      </c>
      <c r="E144" s="162"/>
      <c r="F144" s="162"/>
      <c r="G144" s="160" t="s">
        <v>629</v>
      </c>
      <c r="H144" s="160"/>
      <c r="J144" s="36"/>
      <c r="K144" s="73"/>
      <c r="L144" s="73"/>
      <c r="M144" s="73"/>
      <c r="N144" s="73"/>
      <c r="P144" s="73"/>
    </row>
    <row r="145" spans="2:16" ht="13.5" x14ac:dyDescent="0.25">
      <c r="B145" s="94" t="s">
        <v>630</v>
      </c>
      <c r="C145" s="93" t="s">
        <v>631</v>
      </c>
      <c r="D145" s="161">
        <v>0</v>
      </c>
      <c r="E145" s="161"/>
      <c r="F145" s="161"/>
      <c r="G145" s="161">
        <v>0</v>
      </c>
      <c r="H145" s="161"/>
      <c r="J145" s="36"/>
      <c r="K145" s="73"/>
      <c r="L145" s="73"/>
      <c r="M145" s="73"/>
      <c r="N145" s="73"/>
      <c r="P145" s="73"/>
    </row>
    <row r="146" spans="2:16" ht="13.5" x14ac:dyDescent="0.25">
      <c r="B146" s="94" t="s">
        <v>632</v>
      </c>
      <c r="C146" s="93" t="s">
        <v>633</v>
      </c>
      <c r="D146" s="161">
        <v>0</v>
      </c>
      <c r="E146" s="161"/>
      <c r="F146" s="161"/>
      <c r="G146" s="161">
        <v>0</v>
      </c>
      <c r="H146" s="161"/>
      <c r="J146" s="36"/>
      <c r="K146" s="73"/>
      <c r="L146" s="73"/>
      <c r="M146" s="73"/>
      <c r="N146" s="73"/>
      <c r="P146" s="73"/>
    </row>
    <row r="147" spans="2:16" ht="13.5" x14ac:dyDescent="0.25">
      <c r="B147" s="94" t="s">
        <v>634</v>
      </c>
      <c r="C147" s="93" t="s">
        <v>635</v>
      </c>
      <c r="D147" s="161">
        <v>0</v>
      </c>
      <c r="E147" s="161"/>
      <c r="F147" s="161"/>
      <c r="G147" s="161">
        <v>0</v>
      </c>
      <c r="H147" s="161"/>
      <c r="J147" s="36"/>
      <c r="K147" s="73"/>
      <c r="L147" s="73"/>
      <c r="M147" s="73"/>
      <c r="N147" s="73"/>
      <c r="P147" s="73"/>
    </row>
    <row r="148" spans="2:16" ht="13.5" x14ac:dyDescent="0.25">
      <c r="B148" s="94"/>
      <c r="C148" s="94"/>
      <c r="D148" s="163"/>
      <c r="E148" s="163"/>
      <c r="F148" s="163"/>
      <c r="G148" s="163"/>
      <c r="H148" s="163"/>
      <c r="J148" s="36"/>
      <c r="K148" s="73"/>
      <c r="L148" s="73"/>
      <c r="M148" s="73"/>
      <c r="N148" s="73"/>
      <c r="P148" s="73"/>
    </row>
    <row r="149" spans="2:16" ht="13.5" x14ac:dyDescent="0.25">
      <c r="B149" s="160" t="s">
        <v>636</v>
      </c>
      <c r="C149" s="160"/>
      <c r="D149" s="160"/>
      <c r="E149" s="160"/>
      <c r="F149" s="160"/>
      <c r="G149" s="160"/>
      <c r="H149" s="160"/>
      <c r="J149" s="36"/>
      <c r="K149" s="73"/>
      <c r="L149" s="73"/>
      <c r="M149" s="73"/>
      <c r="N149" s="73"/>
      <c r="P149" s="73"/>
    </row>
    <row r="150" spans="2:16" ht="13.5" customHeight="1" x14ac:dyDescent="0.2">
      <c r="B150" s="178" t="s">
        <v>626</v>
      </c>
      <c r="C150" s="178" t="s">
        <v>627</v>
      </c>
      <c r="D150" s="178" t="s">
        <v>637</v>
      </c>
      <c r="E150" s="178"/>
      <c r="F150" s="178"/>
      <c r="G150" s="178"/>
      <c r="H150" s="179" t="s">
        <v>638</v>
      </c>
      <c r="I150" s="179" t="s">
        <v>639</v>
      </c>
      <c r="J150" s="165" t="s">
        <v>640</v>
      </c>
      <c r="K150" s="73"/>
      <c r="L150" s="73"/>
      <c r="M150" s="73"/>
      <c r="N150" s="73"/>
      <c r="O150" s="73"/>
      <c r="P150" s="73"/>
    </row>
    <row r="151" spans="2:16" ht="94.5" customHeight="1" x14ac:dyDescent="0.2">
      <c r="B151" s="178"/>
      <c r="C151" s="178"/>
      <c r="D151" s="90" t="s">
        <v>641</v>
      </c>
      <c r="E151" s="90" t="s">
        <v>642</v>
      </c>
      <c r="F151" s="90" t="s">
        <v>643</v>
      </c>
      <c r="G151" s="90" t="s">
        <v>644</v>
      </c>
      <c r="H151" s="179"/>
      <c r="I151" s="179"/>
      <c r="J151" s="166"/>
      <c r="K151" s="73"/>
      <c r="L151" s="73"/>
      <c r="M151" s="73"/>
      <c r="N151" s="73"/>
      <c r="O151" s="73"/>
      <c r="P151" s="73"/>
    </row>
    <row r="152" spans="2:16" ht="13.5" x14ac:dyDescent="0.25">
      <c r="B152" s="94" t="s">
        <v>630</v>
      </c>
      <c r="C152" s="93" t="s">
        <v>631</v>
      </c>
      <c r="D152" s="96">
        <v>1500</v>
      </c>
      <c r="E152" s="96">
        <v>99.850684900000005</v>
      </c>
      <c r="F152" s="135">
        <v>36.275342200000004</v>
      </c>
      <c r="G152" s="128">
        <v>1636.1260271000001</v>
      </c>
      <c r="H152" s="98">
        <v>726.67232000000001</v>
      </c>
      <c r="I152" s="98">
        <f>1250521/10^5</f>
        <v>12.50521</v>
      </c>
      <c r="J152" s="98">
        <f>H152+I152</f>
        <v>739.17753000000005</v>
      </c>
      <c r="K152" s="73"/>
      <c r="L152" s="73"/>
      <c r="M152" s="73"/>
      <c r="N152" s="73"/>
      <c r="O152" s="73"/>
      <c r="P152" s="73"/>
    </row>
    <row r="153" spans="2:16" ht="13.5" x14ac:dyDescent="0.25">
      <c r="B153" s="94" t="s">
        <v>632</v>
      </c>
      <c r="C153" s="93" t="s">
        <v>633</v>
      </c>
      <c r="D153" s="96">
        <v>2517.2199999999998</v>
      </c>
      <c r="E153" s="96">
        <v>183.25361600000002</v>
      </c>
      <c r="F153" s="135">
        <v>45.813405699999997</v>
      </c>
      <c r="G153" s="128">
        <v>2746.2870217</v>
      </c>
      <c r="H153" s="98">
        <v>1225.53333</v>
      </c>
      <c r="I153" s="98">
        <f>2109013/10^5</f>
        <v>21.090129999999998</v>
      </c>
      <c r="J153" s="98">
        <f>H153+I153</f>
        <v>1246.62346</v>
      </c>
      <c r="K153" s="73"/>
      <c r="L153" s="73"/>
      <c r="M153" s="73"/>
      <c r="N153" s="73"/>
      <c r="O153" s="73"/>
      <c r="P153" s="73"/>
    </row>
    <row r="154" spans="2:16" ht="14.25" customHeight="1" x14ac:dyDescent="0.25">
      <c r="B154" s="94" t="s">
        <v>634</v>
      </c>
      <c r="C154" s="93" t="s">
        <v>635</v>
      </c>
      <c r="D154" s="96">
        <v>4882.25</v>
      </c>
      <c r="E154" s="96">
        <v>323.21163799999999</v>
      </c>
      <c r="F154" s="135">
        <v>117.42144879999999</v>
      </c>
      <c r="G154" s="128">
        <v>5322.8830868000005</v>
      </c>
      <c r="H154" s="98">
        <v>2364.0489899999998</v>
      </c>
      <c r="I154" s="98">
        <f>4068280/10^5</f>
        <v>40.6828</v>
      </c>
      <c r="J154" s="98">
        <f>H154+I154</f>
        <v>2404.7317899999998</v>
      </c>
      <c r="K154" s="73"/>
      <c r="L154" s="73"/>
      <c r="M154" s="73"/>
      <c r="N154" s="73"/>
      <c r="O154" s="73"/>
      <c r="P154" s="73"/>
    </row>
    <row r="155" spans="2:16" ht="13.5" x14ac:dyDescent="0.25">
      <c r="B155" s="129"/>
      <c r="C155" s="130"/>
      <c r="D155" s="136"/>
      <c r="E155" s="136"/>
      <c r="F155" s="131"/>
      <c r="G155" s="132"/>
      <c r="H155" s="133"/>
      <c r="I155" s="133"/>
      <c r="J155" s="133"/>
      <c r="K155" s="73"/>
      <c r="L155" s="73"/>
      <c r="M155" s="73"/>
      <c r="N155" s="73"/>
      <c r="O155" s="73"/>
      <c r="P155" s="73"/>
    </row>
    <row r="156" spans="2:16" ht="13.5" customHeight="1" x14ac:dyDescent="0.2">
      <c r="B156" s="167" t="s">
        <v>626</v>
      </c>
      <c r="C156" s="167" t="s">
        <v>627</v>
      </c>
      <c r="D156" s="170" t="s">
        <v>637</v>
      </c>
      <c r="E156" s="171"/>
      <c r="F156" s="172"/>
      <c r="G156" s="173" t="s">
        <v>645</v>
      </c>
      <c r="H156" s="174"/>
      <c r="I156" s="175"/>
      <c r="J156" s="73"/>
      <c r="K156" s="73"/>
      <c r="L156" s="73"/>
      <c r="M156" s="73"/>
      <c r="N156" s="73"/>
      <c r="O156" s="73"/>
    </row>
    <row r="157" spans="2:16" ht="46.5" customHeight="1" x14ac:dyDescent="0.2">
      <c r="B157" s="168"/>
      <c r="C157" s="168"/>
      <c r="D157" s="165" t="s">
        <v>646</v>
      </c>
      <c r="E157" s="165" t="s">
        <v>647</v>
      </c>
      <c r="F157" s="165" t="s">
        <v>648</v>
      </c>
      <c r="G157" s="176" t="s">
        <v>649</v>
      </c>
      <c r="H157" s="177"/>
      <c r="I157" s="165" t="s">
        <v>650</v>
      </c>
      <c r="J157" s="73"/>
      <c r="K157" s="73"/>
      <c r="L157" s="73"/>
      <c r="M157" s="73"/>
      <c r="N157" s="73"/>
      <c r="O157" s="73"/>
    </row>
    <row r="158" spans="2:16" ht="21" customHeight="1" x14ac:dyDescent="0.2">
      <c r="B158" s="169"/>
      <c r="C158" s="169"/>
      <c r="D158" s="166"/>
      <c r="E158" s="166"/>
      <c r="F158" s="166"/>
      <c r="G158" s="90" t="s">
        <v>651</v>
      </c>
      <c r="H158" s="90" t="s">
        <v>652</v>
      </c>
      <c r="I158" s="166"/>
      <c r="J158" s="73"/>
      <c r="K158" s="73"/>
      <c r="L158" s="73"/>
      <c r="M158" s="73"/>
      <c r="N158" s="73"/>
      <c r="O158" s="73"/>
    </row>
    <row r="159" spans="2:16" ht="13.5" x14ac:dyDescent="0.25">
      <c r="B159" s="94" t="s">
        <v>653</v>
      </c>
      <c r="C159" s="93" t="s">
        <v>654</v>
      </c>
      <c r="D159" s="30">
        <v>293.30880000000002</v>
      </c>
      <c r="E159" s="127">
        <v>6.6912000000000003</v>
      </c>
      <c r="F159" s="128">
        <f>D159+E159</f>
        <v>300</v>
      </c>
      <c r="G159" s="98">
        <v>12.699082800000001</v>
      </c>
      <c r="H159" s="98">
        <v>8</v>
      </c>
      <c r="I159" s="98">
        <f>G159+H159</f>
        <v>20.699082799999999</v>
      </c>
      <c r="J159" s="73"/>
      <c r="K159" s="73"/>
      <c r="L159" s="73"/>
      <c r="M159" s="73"/>
      <c r="N159" s="73"/>
      <c r="O159" s="73"/>
    </row>
    <row r="160" spans="2:16" ht="6.75" customHeight="1" x14ac:dyDescent="0.25">
      <c r="B160" s="129"/>
      <c r="C160" s="130"/>
      <c r="D160" s="31"/>
      <c r="E160" s="131"/>
      <c r="F160" s="132"/>
      <c r="G160" s="133"/>
      <c r="H160" s="133"/>
      <c r="I160" s="133"/>
      <c r="J160" s="73"/>
      <c r="K160" s="73"/>
      <c r="L160" s="73"/>
      <c r="M160" s="73"/>
      <c r="N160" s="73"/>
      <c r="O160" s="73"/>
    </row>
    <row r="161" spans="2:16" ht="45" customHeight="1" x14ac:dyDescent="0.2">
      <c r="B161" s="164" t="s">
        <v>655</v>
      </c>
      <c r="C161" s="164"/>
      <c r="D161" s="164"/>
      <c r="E161" s="164"/>
      <c r="F161" s="164"/>
      <c r="G161" s="164"/>
      <c r="H161" s="164"/>
      <c r="I161" s="164"/>
      <c r="J161" s="134"/>
      <c r="K161" s="73"/>
      <c r="L161" s="73"/>
      <c r="M161" s="73"/>
      <c r="N161" s="73"/>
      <c r="O161" s="73"/>
    </row>
    <row r="162" spans="2:16" ht="13.5" x14ac:dyDescent="0.25">
      <c r="B162" s="18" t="s">
        <v>656</v>
      </c>
      <c r="I162" s="73"/>
      <c r="J162" s="36"/>
      <c r="K162" s="73"/>
      <c r="L162" s="73"/>
      <c r="M162" s="73"/>
      <c r="N162" s="73"/>
      <c r="O162" s="73"/>
      <c r="P162" s="73"/>
    </row>
    <row r="163" spans="2:16" x14ac:dyDescent="0.2">
      <c r="B163" s="73"/>
      <c r="C163" s="73"/>
      <c r="D163" s="73"/>
      <c r="E163" s="73"/>
      <c r="F163" s="73"/>
      <c r="G163" s="73"/>
      <c r="H163" s="73"/>
      <c r="I163" s="73"/>
      <c r="J163" s="36"/>
      <c r="K163" s="73"/>
      <c r="L163" s="73"/>
      <c r="M163" s="73"/>
      <c r="N163" s="73"/>
      <c r="O163" s="73"/>
      <c r="P163" s="73"/>
    </row>
    <row r="164" spans="2:16" x14ac:dyDescent="0.2">
      <c r="B164" s="100" t="s">
        <v>657</v>
      </c>
      <c r="C164" s="73"/>
      <c r="D164" s="73"/>
      <c r="E164" s="73"/>
      <c r="F164" s="73"/>
      <c r="G164" s="73"/>
      <c r="H164" s="73"/>
      <c r="I164" s="73"/>
      <c r="J164" s="36"/>
      <c r="K164" s="73"/>
      <c r="L164" s="73"/>
      <c r="M164" s="73"/>
      <c r="N164" s="73"/>
      <c r="O164" s="73"/>
      <c r="P164" s="73"/>
    </row>
    <row r="165" spans="2:16" x14ac:dyDescent="0.2">
      <c r="B165" s="73"/>
      <c r="C165" s="73"/>
      <c r="D165" s="73"/>
      <c r="E165" s="73"/>
      <c r="F165" s="73"/>
      <c r="G165" s="73"/>
      <c r="H165" s="73"/>
      <c r="I165" s="73"/>
      <c r="J165" s="36"/>
      <c r="K165" s="73"/>
      <c r="L165" s="73"/>
      <c r="M165" s="73"/>
      <c r="N165" s="73"/>
      <c r="O165" s="73"/>
      <c r="P165" s="73"/>
    </row>
    <row r="166" spans="2:16" x14ac:dyDescent="0.2">
      <c r="B166" s="100" t="s">
        <v>658</v>
      </c>
      <c r="C166" s="73"/>
      <c r="D166" s="73"/>
      <c r="E166" s="73"/>
      <c r="F166" s="73"/>
      <c r="G166" s="73"/>
      <c r="H166" s="73"/>
      <c r="I166" s="73"/>
      <c r="J166" s="36"/>
      <c r="K166" s="73"/>
      <c r="L166" s="73"/>
      <c r="M166" s="73"/>
      <c r="N166" s="73"/>
      <c r="O166" s="73"/>
      <c r="P166" s="73"/>
    </row>
    <row r="167" spans="2:16" x14ac:dyDescent="0.2">
      <c r="J167" s="36"/>
    </row>
    <row r="168" spans="2:16" x14ac:dyDescent="0.2">
      <c r="B168" s="100" t="s">
        <v>659</v>
      </c>
      <c r="J168" s="36"/>
      <c r="K168" s="73"/>
      <c r="L168" s="73"/>
      <c r="M168" s="73"/>
      <c r="N168" s="73"/>
      <c r="O168" s="73"/>
    </row>
    <row r="169" spans="2:16" x14ac:dyDescent="0.2">
      <c r="B169" s="100"/>
      <c r="J169" s="36"/>
      <c r="K169" s="73"/>
      <c r="L169" s="73"/>
      <c r="M169" s="73"/>
      <c r="N169" s="73"/>
      <c r="O169" s="73"/>
    </row>
    <row r="170" spans="2:16" x14ac:dyDescent="0.2">
      <c r="B170" s="100" t="s">
        <v>660</v>
      </c>
      <c r="J170" s="36"/>
      <c r="K170" s="73"/>
      <c r="L170" s="73"/>
      <c r="M170" s="73"/>
      <c r="N170" s="73"/>
      <c r="O170" s="73"/>
    </row>
    <row r="171" spans="2:16" x14ac:dyDescent="0.2">
      <c r="B171" s="100"/>
      <c r="J171" s="36"/>
      <c r="K171" s="73"/>
      <c r="L171" s="73"/>
      <c r="M171" s="73"/>
      <c r="N171" s="73"/>
      <c r="O171" s="73"/>
    </row>
    <row r="172" spans="2:16" x14ac:dyDescent="0.2">
      <c r="B172" s="100" t="s">
        <v>661</v>
      </c>
      <c r="J172" s="36"/>
      <c r="K172" s="73"/>
      <c r="L172" s="73"/>
      <c r="M172" s="73"/>
      <c r="N172" s="73"/>
      <c r="O172" s="73"/>
    </row>
    <row r="173" spans="2:16" x14ac:dyDescent="0.2">
      <c r="B173" s="100"/>
      <c r="J173" s="36"/>
      <c r="K173" s="73"/>
      <c r="L173" s="73"/>
      <c r="M173" s="73"/>
      <c r="N173" s="73"/>
      <c r="O173" s="73"/>
    </row>
    <row r="174" spans="2:16" x14ac:dyDescent="0.2">
      <c r="B174" s="100" t="s">
        <v>662</v>
      </c>
      <c r="J174" s="36"/>
    </row>
    <row r="175" spans="2:16" x14ac:dyDescent="0.2">
      <c r="J175" s="36"/>
    </row>
    <row r="176" spans="2:16" x14ac:dyDescent="0.2">
      <c r="B176" s="16" t="s">
        <v>618</v>
      </c>
    </row>
    <row r="178" spans="2:4" ht="153.75" customHeight="1" x14ac:dyDescent="0.2"/>
    <row r="181" spans="2:4" x14ac:dyDescent="0.2">
      <c r="B181" s="16" t="s">
        <v>619</v>
      </c>
      <c r="C181" s="82"/>
      <c r="D181" s="16"/>
    </row>
    <row r="182" spans="2:4" x14ac:dyDescent="0.2">
      <c r="B182" s="16" t="s">
        <v>663</v>
      </c>
      <c r="D182" s="16"/>
    </row>
    <row r="183" spans="2:4" ht="180" customHeight="1" x14ac:dyDescent="0.2"/>
  </sheetData>
  <mergeCells count="52">
    <mergeCell ref="B161:I161"/>
    <mergeCell ref="J150:J151"/>
    <mergeCell ref="B156:B158"/>
    <mergeCell ref="C156:C158"/>
    <mergeCell ref="D156:F156"/>
    <mergeCell ref="G156:I156"/>
    <mergeCell ref="D157:D158"/>
    <mergeCell ref="E157:E158"/>
    <mergeCell ref="F157:F158"/>
    <mergeCell ref="G157:H157"/>
    <mergeCell ref="I157:I158"/>
    <mergeCell ref="B150:B151"/>
    <mergeCell ref="C150:C151"/>
    <mergeCell ref="D150:G150"/>
    <mergeCell ref="H150:H151"/>
    <mergeCell ref="I150:I151"/>
    <mergeCell ref="D147:F147"/>
    <mergeCell ref="G147:H147"/>
    <mergeCell ref="D148:F148"/>
    <mergeCell ref="G148:H148"/>
    <mergeCell ref="B149:H149"/>
    <mergeCell ref="G144:H144"/>
    <mergeCell ref="D145:F145"/>
    <mergeCell ref="G145:H145"/>
    <mergeCell ref="D146:F146"/>
    <mergeCell ref="G146:H146"/>
    <mergeCell ref="D144:F144"/>
    <mergeCell ref="A1:H1"/>
    <mergeCell ref="A2:H2"/>
    <mergeCell ref="A3:H3"/>
    <mergeCell ref="B109:H109"/>
    <mergeCell ref="B110:H110"/>
    <mergeCell ref="B111:H111"/>
    <mergeCell ref="B113:D113"/>
    <mergeCell ref="B114:C114"/>
    <mergeCell ref="B115:C115"/>
    <mergeCell ref="B116:C116"/>
    <mergeCell ref="B124:C124"/>
    <mergeCell ref="B126:C126"/>
    <mergeCell ref="B127:C127"/>
    <mergeCell ref="B128:C128"/>
    <mergeCell ref="B130:D130"/>
    <mergeCell ref="B131:C131"/>
    <mergeCell ref="B132:C132"/>
    <mergeCell ref="B133:C133"/>
    <mergeCell ref="B134:C134"/>
    <mergeCell ref="B135:C135"/>
    <mergeCell ref="B136:C136"/>
    <mergeCell ref="B137:C137"/>
    <mergeCell ref="B138:C138"/>
    <mergeCell ref="B139:C139"/>
    <mergeCell ref="B140:D140"/>
  </mergeCells>
  <hyperlinks>
    <hyperlink ref="I1" location="Index!B2" display="Index" xr:uid="{F3E80223-0987-4D89-ABCE-8A283C30E36B}"/>
    <hyperlink ref="B164" r:id="rId1" xr:uid="{2483DF9D-FC67-4A8F-838B-514EA7344BCB}"/>
    <hyperlink ref="B166" r:id="rId2" xr:uid="{0039DCA9-9A0F-46B3-BC2F-64E149FA6418}"/>
    <hyperlink ref="B168" r:id="rId3" xr:uid="{6B174BC7-CDB3-458A-B5F5-5871CF2E4DB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DF93B-CF39-476E-A2F1-DCFACAB78B35}">
  <sheetPr>
    <outlinePr summaryBelow="0" summaryRight="0"/>
  </sheetPr>
  <dimension ref="A1:R217"/>
  <sheetViews>
    <sheetView showGridLines="0" workbookViewId="0">
      <selection sqref="A1:H1"/>
    </sheetView>
  </sheetViews>
  <sheetFormatPr defaultRowHeight="12.75" x14ac:dyDescent="0.2"/>
  <cols>
    <col min="1" max="1" width="6" bestFit="1" customWidth="1"/>
    <col min="2" max="2" width="24.42578125" customWidth="1"/>
    <col min="3" max="3" width="55.42578125" customWidth="1"/>
    <col min="4" max="4" width="11.28515625" bestFit="1" customWidth="1"/>
    <col min="5" max="5" width="10.5703125" bestFit="1" customWidth="1"/>
    <col min="6" max="6" width="10.28515625" bestFit="1" customWidth="1"/>
    <col min="7" max="7" width="14.140625" bestFit="1" customWidth="1"/>
    <col min="8" max="8" width="9" bestFit="1" customWidth="1"/>
    <col min="9" max="9" width="6.42578125" bestFit="1" customWidth="1"/>
  </cols>
  <sheetData>
    <row r="1" spans="1:9" ht="15" x14ac:dyDescent="0.2">
      <c r="A1" s="148" t="s">
        <v>0</v>
      </c>
      <c r="B1" s="148"/>
      <c r="C1" s="148"/>
      <c r="D1" s="148"/>
      <c r="E1" s="148"/>
      <c r="F1" s="148"/>
      <c r="G1" s="148"/>
      <c r="H1" s="148"/>
      <c r="I1" s="34" t="s">
        <v>586</v>
      </c>
    </row>
    <row r="2" spans="1:9" ht="15" x14ac:dyDescent="0.2">
      <c r="A2" s="148" t="s">
        <v>268</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585</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ht="25.5" x14ac:dyDescent="0.2">
      <c r="A28" s="47">
        <v>1</v>
      </c>
      <c r="B28" s="48" t="s">
        <v>269</v>
      </c>
      <c r="C28" s="48" t="s">
        <v>270</v>
      </c>
      <c r="D28" s="48" t="s">
        <v>26</v>
      </c>
      <c r="E28" s="49">
        <v>5000</v>
      </c>
      <c r="F28" s="50">
        <v>5000.2849999999999</v>
      </c>
      <c r="G28" s="51">
        <v>5.4981700000000001E-3</v>
      </c>
      <c r="H28" s="39">
        <v>6.28</v>
      </c>
    </row>
    <row r="29" spans="1:8" x14ac:dyDescent="0.2">
      <c r="A29" s="40"/>
      <c r="B29" s="40"/>
      <c r="C29" s="41" t="s">
        <v>11</v>
      </c>
      <c r="D29" s="40"/>
      <c r="E29" s="40" t="s">
        <v>12</v>
      </c>
      <c r="F29" s="46">
        <v>5000.2849999999999</v>
      </c>
      <c r="G29" s="43">
        <v>5.4981700000000001E-3</v>
      </c>
      <c r="H29" s="39" t="s">
        <v>12</v>
      </c>
    </row>
    <row r="30" spans="1:8" x14ac:dyDescent="0.2">
      <c r="A30" s="40"/>
      <c r="B30" s="40"/>
      <c r="C30" s="44"/>
      <c r="D30" s="40"/>
      <c r="E30" s="40"/>
      <c r="F30" s="45"/>
      <c r="G30" s="45"/>
      <c r="H30" s="39" t="s">
        <v>12</v>
      </c>
    </row>
    <row r="31" spans="1:8" x14ac:dyDescent="0.2">
      <c r="A31" s="40"/>
      <c r="B31" s="40"/>
      <c r="C31" s="41" t="s">
        <v>77</v>
      </c>
      <c r="D31" s="40"/>
      <c r="E31" s="40"/>
      <c r="F31" s="40"/>
      <c r="G31" s="40"/>
      <c r="H31" s="39" t="s">
        <v>12</v>
      </c>
    </row>
    <row r="32" spans="1:8" x14ac:dyDescent="0.2">
      <c r="A32" s="40"/>
      <c r="B32" s="40"/>
      <c r="C32" s="41" t="s">
        <v>11</v>
      </c>
      <c r="D32" s="40"/>
      <c r="E32" s="40" t="s">
        <v>12</v>
      </c>
      <c r="F32" s="42" t="s">
        <v>13</v>
      </c>
      <c r="G32" s="43">
        <v>0</v>
      </c>
      <c r="H32" s="39" t="s">
        <v>12</v>
      </c>
    </row>
    <row r="33" spans="1:8" x14ac:dyDescent="0.2">
      <c r="A33" s="40"/>
      <c r="B33" s="40"/>
      <c r="C33" s="44"/>
      <c r="D33" s="40"/>
      <c r="E33" s="40"/>
      <c r="F33" s="45"/>
      <c r="G33" s="45"/>
      <c r="H33" s="39" t="s">
        <v>12</v>
      </c>
    </row>
    <row r="34" spans="1:8" x14ac:dyDescent="0.2">
      <c r="A34" s="40"/>
      <c r="B34" s="40"/>
      <c r="C34" s="41" t="s">
        <v>78</v>
      </c>
      <c r="D34" s="40"/>
      <c r="E34" s="40"/>
      <c r="F34" s="40"/>
      <c r="G34" s="40"/>
      <c r="H34" s="39" t="s">
        <v>12</v>
      </c>
    </row>
    <row r="35" spans="1:8" x14ac:dyDescent="0.2">
      <c r="A35" s="40"/>
      <c r="B35" s="40"/>
      <c r="C35" s="41" t="s">
        <v>11</v>
      </c>
      <c r="D35" s="40"/>
      <c r="E35" s="40" t="s">
        <v>12</v>
      </c>
      <c r="F35" s="42" t="s">
        <v>13</v>
      </c>
      <c r="G35" s="43">
        <v>0</v>
      </c>
      <c r="H35" s="39" t="s">
        <v>12</v>
      </c>
    </row>
    <row r="36" spans="1:8" x14ac:dyDescent="0.2">
      <c r="A36" s="40"/>
      <c r="B36" s="40"/>
      <c r="C36" s="44"/>
      <c r="D36" s="40"/>
      <c r="E36" s="40"/>
      <c r="F36" s="45"/>
      <c r="G36" s="45"/>
      <c r="H36" s="39" t="s">
        <v>12</v>
      </c>
    </row>
    <row r="37" spans="1:8" x14ac:dyDescent="0.2">
      <c r="A37" s="40"/>
      <c r="B37" s="40"/>
      <c r="C37" s="41" t="s">
        <v>86</v>
      </c>
      <c r="D37" s="40"/>
      <c r="E37" s="40"/>
      <c r="F37" s="45"/>
      <c r="G37" s="45"/>
      <c r="H37" s="39" t="s">
        <v>12</v>
      </c>
    </row>
    <row r="38" spans="1:8" x14ac:dyDescent="0.2">
      <c r="A38" s="40"/>
      <c r="B38" s="40"/>
      <c r="C38" s="41" t="s">
        <v>11</v>
      </c>
      <c r="D38" s="40"/>
      <c r="E38" s="40" t="s">
        <v>12</v>
      </c>
      <c r="F38" s="42" t="s">
        <v>13</v>
      </c>
      <c r="G38" s="43">
        <v>0</v>
      </c>
      <c r="H38" s="39" t="s">
        <v>12</v>
      </c>
    </row>
    <row r="39" spans="1:8" x14ac:dyDescent="0.2">
      <c r="A39" s="40"/>
      <c r="B39" s="40"/>
      <c r="C39" s="44"/>
      <c r="D39" s="40"/>
      <c r="E39" s="40"/>
      <c r="F39" s="45"/>
      <c r="G39" s="45"/>
      <c r="H39" s="39" t="s">
        <v>12</v>
      </c>
    </row>
    <row r="40" spans="1:8" x14ac:dyDescent="0.2">
      <c r="A40" s="40"/>
      <c r="B40" s="40"/>
      <c r="C40" s="41" t="s">
        <v>87</v>
      </c>
      <c r="D40" s="40"/>
      <c r="E40" s="40"/>
      <c r="F40" s="46">
        <v>5000.2849999999999</v>
      </c>
      <c r="G40" s="43">
        <v>5.4981700000000001E-3</v>
      </c>
      <c r="H40" s="39" t="s">
        <v>12</v>
      </c>
    </row>
    <row r="41" spans="1:8" x14ac:dyDescent="0.2">
      <c r="A41" s="40"/>
      <c r="B41" s="40"/>
      <c r="C41" s="44"/>
      <c r="D41" s="40"/>
      <c r="E41" s="40"/>
      <c r="F41" s="45"/>
      <c r="G41" s="45"/>
      <c r="H41" s="39" t="s">
        <v>12</v>
      </c>
    </row>
    <row r="42" spans="1:8" x14ac:dyDescent="0.2">
      <c r="A42" s="40"/>
      <c r="B42" s="40"/>
      <c r="C42" s="41" t="s">
        <v>88</v>
      </c>
      <c r="D42" s="40"/>
      <c r="E42" s="40"/>
      <c r="F42" s="45"/>
      <c r="G42" s="45"/>
      <c r="H42" s="39" t="s">
        <v>12</v>
      </c>
    </row>
    <row r="43" spans="1:8" x14ac:dyDescent="0.2">
      <c r="A43" s="40"/>
      <c r="B43" s="40"/>
      <c r="C43" s="41" t="s">
        <v>89</v>
      </c>
      <c r="D43" s="40"/>
      <c r="E43" s="40"/>
      <c r="F43" s="45"/>
      <c r="G43" s="45"/>
      <c r="H43" s="39" t="s">
        <v>12</v>
      </c>
    </row>
    <row r="44" spans="1:8" x14ac:dyDescent="0.2">
      <c r="A44" s="47">
        <v>1</v>
      </c>
      <c r="B44" s="48" t="s">
        <v>271</v>
      </c>
      <c r="C44" s="48" t="s">
        <v>272</v>
      </c>
      <c r="D44" s="48" t="s">
        <v>191</v>
      </c>
      <c r="E44" s="49">
        <v>2500</v>
      </c>
      <c r="F44" s="50">
        <v>12470.9125</v>
      </c>
      <c r="G44" s="51">
        <v>1.371266E-2</v>
      </c>
      <c r="H44" s="39">
        <v>6.0827</v>
      </c>
    </row>
    <row r="45" spans="1:8" x14ac:dyDescent="0.2">
      <c r="A45" s="47">
        <v>2</v>
      </c>
      <c r="B45" s="48" t="s">
        <v>273</v>
      </c>
      <c r="C45" s="48" t="s">
        <v>274</v>
      </c>
      <c r="D45" s="48" t="s">
        <v>97</v>
      </c>
      <c r="E45" s="49">
        <v>2000</v>
      </c>
      <c r="F45" s="50">
        <v>9986.7199999999993</v>
      </c>
      <c r="G45" s="51">
        <v>1.0981110000000001E-2</v>
      </c>
      <c r="H45" s="39">
        <v>6.07</v>
      </c>
    </row>
    <row r="46" spans="1:8" x14ac:dyDescent="0.2">
      <c r="A46" s="47">
        <v>3</v>
      </c>
      <c r="B46" s="48" t="s">
        <v>275</v>
      </c>
      <c r="C46" s="48" t="s">
        <v>276</v>
      </c>
      <c r="D46" s="48" t="s">
        <v>97</v>
      </c>
      <c r="E46" s="49">
        <v>2000</v>
      </c>
      <c r="F46" s="50">
        <v>9985.06</v>
      </c>
      <c r="G46" s="51">
        <v>1.0979279999999999E-2</v>
      </c>
      <c r="H46" s="39">
        <v>6.07</v>
      </c>
    </row>
    <row r="47" spans="1:8" x14ac:dyDescent="0.2">
      <c r="A47" s="47">
        <v>4</v>
      </c>
      <c r="B47" s="48" t="s">
        <v>277</v>
      </c>
      <c r="C47" s="48" t="s">
        <v>278</v>
      </c>
      <c r="D47" s="48" t="s">
        <v>97</v>
      </c>
      <c r="E47" s="49">
        <v>2000</v>
      </c>
      <c r="F47" s="50">
        <v>9954.06</v>
      </c>
      <c r="G47" s="51">
        <v>1.09452E-2</v>
      </c>
      <c r="H47" s="39">
        <v>6.24</v>
      </c>
    </row>
    <row r="48" spans="1:8" x14ac:dyDescent="0.2">
      <c r="A48" s="47">
        <v>5</v>
      </c>
      <c r="B48" s="48" t="s">
        <v>279</v>
      </c>
      <c r="C48" s="48" t="s">
        <v>280</v>
      </c>
      <c r="D48" s="48" t="s">
        <v>97</v>
      </c>
      <c r="E48" s="49">
        <v>2000</v>
      </c>
      <c r="F48" s="50">
        <v>9942.26</v>
      </c>
      <c r="G48" s="51">
        <v>1.0932219999999999E-2</v>
      </c>
      <c r="H48" s="39">
        <v>6.2348999999999997</v>
      </c>
    </row>
    <row r="49" spans="1:8" x14ac:dyDescent="0.2">
      <c r="A49" s="47">
        <v>6</v>
      </c>
      <c r="B49" s="48" t="s">
        <v>281</v>
      </c>
      <c r="C49" s="48" t="s">
        <v>282</v>
      </c>
      <c r="D49" s="48" t="s">
        <v>191</v>
      </c>
      <c r="E49" s="49">
        <v>2000</v>
      </c>
      <c r="F49" s="50">
        <v>9899.51</v>
      </c>
      <c r="G49" s="51">
        <v>1.0885219999999999E-2</v>
      </c>
      <c r="H49" s="39">
        <v>6.2801999999999998</v>
      </c>
    </row>
    <row r="50" spans="1:8" x14ac:dyDescent="0.2">
      <c r="A50" s="47">
        <v>7</v>
      </c>
      <c r="B50" s="48" t="s">
        <v>283</v>
      </c>
      <c r="C50" s="48" t="s">
        <v>284</v>
      </c>
      <c r="D50" s="48" t="s">
        <v>97</v>
      </c>
      <c r="E50" s="49">
        <v>2000</v>
      </c>
      <c r="F50" s="50">
        <v>9891.7999999999993</v>
      </c>
      <c r="G50" s="51">
        <v>1.0876739999999999E-2</v>
      </c>
      <c r="H50" s="39">
        <v>6.4393000000000002</v>
      </c>
    </row>
    <row r="51" spans="1:8" x14ac:dyDescent="0.2">
      <c r="A51" s="47">
        <v>8</v>
      </c>
      <c r="B51" s="48" t="s">
        <v>285</v>
      </c>
      <c r="C51" s="48" t="s">
        <v>286</v>
      </c>
      <c r="D51" s="48" t="s">
        <v>97</v>
      </c>
      <c r="E51" s="49">
        <v>2000</v>
      </c>
      <c r="F51" s="50">
        <v>9876.2900000000009</v>
      </c>
      <c r="G51" s="51">
        <v>1.085968E-2</v>
      </c>
      <c r="H51" s="39">
        <v>6.4393000000000002</v>
      </c>
    </row>
    <row r="52" spans="1:8" x14ac:dyDescent="0.2">
      <c r="A52" s="47">
        <v>9</v>
      </c>
      <c r="B52" s="48" t="s">
        <v>287</v>
      </c>
      <c r="C52" s="48" t="s">
        <v>288</v>
      </c>
      <c r="D52" s="48" t="s">
        <v>97</v>
      </c>
      <c r="E52" s="49">
        <v>2000</v>
      </c>
      <c r="F52" s="50">
        <v>9856.85</v>
      </c>
      <c r="G52" s="51">
        <v>1.083831E-2</v>
      </c>
      <c r="H52" s="39">
        <v>6.3867000000000003</v>
      </c>
    </row>
    <row r="53" spans="1:8" x14ac:dyDescent="0.2">
      <c r="A53" s="47">
        <v>10</v>
      </c>
      <c r="B53" s="48" t="s">
        <v>289</v>
      </c>
      <c r="C53" s="48" t="s">
        <v>290</v>
      </c>
      <c r="D53" s="48" t="s">
        <v>97</v>
      </c>
      <c r="E53" s="49">
        <v>2000</v>
      </c>
      <c r="F53" s="50">
        <v>9854.1200000000008</v>
      </c>
      <c r="G53" s="51">
        <v>1.0835310000000001E-2</v>
      </c>
      <c r="H53" s="39">
        <v>6.51</v>
      </c>
    </row>
    <row r="54" spans="1:8" x14ac:dyDescent="0.2">
      <c r="A54" s="47">
        <v>11</v>
      </c>
      <c r="B54" s="48" t="s">
        <v>291</v>
      </c>
      <c r="C54" s="48" t="s">
        <v>292</v>
      </c>
      <c r="D54" s="48" t="s">
        <v>97</v>
      </c>
      <c r="E54" s="49">
        <v>1500</v>
      </c>
      <c r="F54" s="50">
        <v>7498.77</v>
      </c>
      <c r="G54" s="51">
        <v>8.2454299999999998E-3</v>
      </c>
      <c r="H54" s="39">
        <v>5.9950000000000001</v>
      </c>
    </row>
    <row r="55" spans="1:8" x14ac:dyDescent="0.2">
      <c r="A55" s="47">
        <v>12</v>
      </c>
      <c r="B55" s="48" t="s">
        <v>293</v>
      </c>
      <c r="C55" s="48" t="s">
        <v>294</v>
      </c>
      <c r="D55" s="48" t="s">
        <v>97</v>
      </c>
      <c r="E55" s="49">
        <v>1500</v>
      </c>
      <c r="F55" s="50">
        <v>7496.34</v>
      </c>
      <c r="G55" s="51">
        <v>8.24276E-3</v>
      </c>
      <c r="H55" s="39">
        <v>5.9444999999999997</v>
      </c>
    </row>
    <row r="56" spans="1:8" x14ac:dyDescent="0.2">
      <c r="A56" s="47">
        <v>13</v>
      </c>
      <c r="B56" s="48" t="s">
        <v>295</v>
      </c>
      <c r="C56" s="48" t="s">
        <v>296</v>
      </c>
      <c r="D56" s="48" t="s">
        <v>97</v>
      </c>
      <c r="E56" s="49">
        <v>1000</v>
      </c>
      <c r="F56" s="50">
        <v>4998.3500000000004</v>
      </c>
      <c r="G56" s="51">
        <v>5.4960399999999998E-3</v>
      </c>
      <c r="H56" s="39">
        <v>6.0350000000000001</v>
      </c>
    </row>
    <row r="57" spans="1:8" x14ac:dyDescent="0.2">
      <c r="A57" s="47">
        <v>14</v>
      </c>
      <c r="B57" s="48" t="s">
        <v>297</v>
      </c>
      <c r="C57" s="48" t="s">
        <v>298</v>
      </c>
      <c r="D57" s="48" t="s">
        <v>97</v>
      </c>
      <c r="E57" s="49">
        <v>1000</v>
      </c>
      <c r="F57" s="50">
        <v>4997.5349999999999</v>
      </c>
      <c r="G57" s="51">
        <v>5.4951499999999999E-3</v>
      </c>
      <c r="H57" s="39">
        <v>5.9999000000000002</v>
      </c>
    </row>
    <row r="58" spans="1:8" x14ac:dyDescent="0.2">
      <c r="A58" s="47">
        <v>15</v>
      </c>
      <c r="B58" s="48" t="s">
        <v>299</v>
      </c>
      <c r="C58" s="48" t="s">
        <v>300</v>
      </c>
      <c r="D58" s="48" t="s">
        <v>97</v>
      </c>
      <c r="E58" s="49">
        <v>1000</v>
      </c>
      <c r="F58" s="50">
        <v>4987.3950000000004</v>
      </c>
      <c r="G58" s="51">
        <v>5.4840000000000002E-3</v>
      </c>
      <c r="H58" s="39">
        <v>6.1498999999999997</v>
      </c>
    </row>
    <row r="59" spans="1:8" x14ac:dyDescent="0.2">
      <c r="A59" s="47">
        <v>16</v>
      </c>
      <c r="B59" s="48" t="s">
        <v>301</v>
      </c>
      <c r="C59" s="48" t="s">
        <v>302</v>
      </c>
      <c r="D59" s="48" t="s">
        <v>97</v>
      </c>
      <c r="E59" s="49">
        <v>1000</v>
      </c>
      <c r="F59" s="50">
        <v>4974.55</v>
      </c>
      <c r="G59" s="51">
        <v>5.4698699999999999E-3</v>
      </c>
      <c r="H59" s="39">
        <v>6.2244999999999999</v>
      </c>
    </row>
    <row r="60" spans="1:8" x14ac:dyDescent="0.2">
      <c r="A60" s="47">
        <v>17</v>
      </c>
      <c r="B60" s="48" t="s">
        <v>303</v>
      </c>
      <c r="C60" s="48" t="s">
        <v>304</v>
      </c>
      <c r="D60" s="48" t="s">
        <v>191</v>
      </c>
      <c r="E60" s="49">
        <v>1000</v>
      </c>
      <c r="F60" s="50">
        <v>4959.0450000000001</v>
      </c>
      <c r="G60" s="51">
        <v>5.4528199999999997E-3</v>
      </c>
      <c r="H60" s="39">
        <v>6.2801999999999998</v>
      </c>
    </row>
    <row r="61" spans="1:8" x14ac:dyDescent="0.2">
      <c r="A61" s="47">
        <v>18</v>
      </c>
      <c r="B61" s="48" t="s">
        <v>305</v>
      </c>
      <c r="C61" s="48" t="s">
        <v>306</v>
      </c>
      <c r="D61" s="48" t="s">
        <v>97</v>
      </c>
      <c r="E61" s="49">
        <v>1000</v>
      </c>
      <c r="F61" s="50">
        <v>4922.5550000000003</v>
      </c>
      <c r="G61" s="51">
        <v>5.4127000000000003E-3</v>
      </c>
      <c r="H61" s="39">
        <v>6.3807</v>
      </c>
    </row>
    <row r="62" spans="1:8" x14ac:dyDescent="0.2">
      <c r="A62" s="40"/>
      <c r="B62" s="40"/>
      <c r="C62" s="41" t="s">
        <v>11</v>
      </c>
      <c r="D62" s="40"/>
      <c r="E62" s="40" t="s">
        <v>12</v>
      </c>
      <c r="F62" s="46">
        <v>146552.1225</v>
      </c>
      <c r="G62" s="43">
        <v>0.1611445</v>
      </c>
      <c r="H62" s="39" t="s">
        <v>12</v>
      </c>
    </row>
    <row r="63" spans="1:8" x14ac:dyDescent="0.2">
      <c r="A63" s="40"/>
      <c r="B63" s="40"/>
      <c r="C63" s="44"/>
      <c r="D63" s="40"/>
      <c r="E63" s="40"/>
      <c r="F63" s="45"/>
      <c r="G63" s="45"/>
      <c r="H63" s="39" t="s">
        <v>12</v>
      </c>
    </row>
    <row r="64" spans="1:8" x14ac:dyDescent="0.2">
      <c r="A64" s="40"/>
      <c r="B64" s="40"/>
      <c r="C64" s="41" t="s">
        <v>100</v>
      </c>
      <c r="D64" s="40"/>
      <c r="E64" s="40"/>
      <c r="F64" s="45"/>
      <c r="G64" s="45"/>
      <c r="H64" s="39" t="s">
        <v>12</v>
      </c>
    </row>
    <row r="65" spans="1:8" x14ac:dyDescent="0.2">
      <c r="A65" s="47">
        <v>1</v>
      </c>
      <c r="B65" s="48" t="s">
        <v>307</v>
      </c>
      <c r="C65" s="48" t="s">
        <v>308</v>
      </c>
      <c r="D65" s="48" t="s">
        <v>97</v>
      </c>
      <c r="E65" s="49">
        <v>6000</v>
      </c>
      <c r="F65" s="50">
        <v>29665.8</v>
      </c>
      <c r="G65" s="51">
        <v>3.2619660000000002E-2</v>
      </c>
      <c r="H65" s="39">
        <v>6.4249000000000001</v>
      </c>
    </row>
    <row r="66" spans="1:8" x14ac:dyDescent="0.2">
      <c r="A66" s="47">
        <v>2</v>
      </c>
      <c r="B66" s="48" t="s">
        <v>309</v>
      </c>
      <c r="C66" s="48" t="s">
        <v>310</v>
      </c>
      <c r="D66" s="48" t="s">
        <v>97</v>
      </c>
      <c r="E66" s="49">
        <v>4000</v>
      </c>
      <c r="F66" s="50">
        <v>19966.14</v>
      </c>
      <c r="G66" s="51">
        <v>2.1954189999999998E-2</v>
      </c>
      <c r="H66" s="39">
        <v>6.1916000000000002</v>
      </c>
    </row>
    <row r="67" spans="1:8" x14ac:dyDescent="0.2">
      <c r="A67" s="47">
        <v>3</v>
      </c>
      <c r="B67" s="48" t="s">
        <v>311</v>
      </c>
      <c r="C67" s="48" t="s">
        <v>312</v>
      </c>
      <c r="D67" s="48" t="s">
        <v>97</v>
      </c>
      <c r="E67" s="49">
        <v>4000</v>
      </c>
      <c r="F67" s="50">
        <v>19966.080000000002</v>
      </c>
      <c r="G67" s="51">
        <v>2.1954129999999999E-2</v>
      </c>
      <c r="H67" s="39">
        <v>6.1999000000000004</v>
      </c>
    </row>
    <row r="68" spans="1:8" x14ac:dyDescent="0.2">
      <c r="A68" s="47">
        <v>4</v>
      </c>
      <c r="B68" s="48" t="s">
        <v>313</v>
      </c>
      <c r="C68" s="48" t="s">
        <v>314</v>
      </c>
      <c r="D68" s="48" t="s">
        <v>97</v>
      </c>
      <c r="E68" s="49">
        <v>4000</v>
      </c>
      <c r="F68" s="50">
        <v>19711.12</v>
      </c>
      <c r="G68" s="51">
        <v>2.167378E-2</v>
      </c>
      <c r="H68" s="39">
        <v>6.4451999999999998</v>
      </c>
    </row>
    <row r="69" spans="1:8" x14ac:dyDescent="0.2">
      <c r="A69" s="47">
        <v>5</v>
      </c>
      <c r="B69" s="48" t="s">
        <v>315</v>
      </c>
      <c r="C69" s="48" t="s">
        <v>316</v>
      </c>
      <c r="D69" s="48" t="s">
        <v>97</v>
      </c>
      <c r="E69" s="49">
        <v>4000</v>
      </c>
      <c r="F69" s="50">
        <v>19709.78</v>
      </c>
      <c r="G69" s="51">
        <v>2.1672299999999999E-2</v>
      </c>
      <c r="H69" s="39">
        <v>6.4753999999999996</v>
      </c>
    </row>
    <row r="70" spans="1:8" x14ac:dyDescent="0.2">
      <c r="A70" s="47">
        <v>6</v>
      </c>
      <c r="B70" s="48" t="s">
        <v>317</v>
      </c>
      <c r="C70" s="48" t="s">
        <v>318</v>
      </c>
      <c r="D70" s="48" t="s">
        <v>97</v>
      </c>
      <c r="E70" s="49">
        <v>3000</v>
      </c>
      <c r="F70" s="50">
        <v>14976.645</v>
      </c>
      <c r="G70" s="51">
        <v>1.6467889999999999E-2</v>
      </c>
      <c r="H70" s="39">
        <v>6.3250999999999999</v>
      </c>
    </row>
    <row r="71" spans="1:8" x14ac:dyDescent="0.2">
      <c r="A71" s="47">
        <v>7</v>
      </c>
      <c r="B71" s="48" t="s">
        <v>319</v>
      </c>
      <c r="C71" s="48" t="s">
        <v>320</v>
      </c>
      <c r="D71" s="48" t="s">
        <v>97</v>
      </c>
      <c r="E71" s="49">
        <v>3000</v>
      </c>
      <c r="F71" s="50">
        <v>14961.764999999999</v>
      </c>
      <c r="G71" s="51">
        <v>1.6451520000000001E-2</v>
      </c>
      <c r="H71" s="39">
        <v>6.22</v>
      </c>
    </row>
    <row r="72" spans="1:8" x14ac:dyDescent="0.2">
      <c r="A72" s="47">
        <v>8</v>
      </c>
      <c r="B72" s="48" t="s">
        <v>321</v>
      </c>
      <c r="C72" s="48" t="s">
        <v>322</v>
      </c>
      <c r="D72" s="48" t="s">
        <v>97</v>
      </c>
      <c r="E72" s="49">
        <v>3000</v>
      </c>
      <c r="F72" s="50">
        <v>14792.325000000001</v>
      </c>
      <c r="G72" s="51">
        <v>1.6265209999999999E-2</v>
      </c>
      <c r="H72" s="39">
        <v>6.57</v>
      </c>
    </row>
    <row r="73" spans="1:8" x14ac:dyDescent="0.2">
      <c r="A73" s="47">
        <v>9</v>
      </c>
      <c r="B73" s="48" t="s">
        <v>323</v>
      </c>
      <c r="C73" s="48" t="s">
        <v>324</v>
      </c>
      <c r="D73" s="48" t="s">
        <v>97</v>
      </c>
      <c r="E73" s="49">
        <v>2000</v>
      </c>
      <c r="F73" s="50">
        <v>9996.66</v>
      </c>
      <c r="G73" s="51">
        <v>1.099204E-2</v>
      </c>
      <c r="H73" s="39">
        <v>6.0986000000000002</v>
      </c>
    </row>
    <row r="74" spans="1:8" x14ac:dyDescent="0.2">
      <c r="A74" s="47">
        <v>10</v>
      </c>
      <c r="B74" s="48" t="s">
        <v>325</v>
      </c>
      <c r="C74" s="48" t="s">
        <v>326</v>
      </c>
      <c r="D74" s="48" t="s">
        <v>97</v>
      </c>
      <c r="E74" s="49">
        <v>2000</v>
      </c>
      <c r="F74" s="50">
        <v>9986.51</v>
      </c>
      <c r="G74" s="51">
        <v>1.098088E-2</v>
      </c>
      <c r="H74" s="39">
        <v>6.165</v>
      </c>
    </row>
    <row r="75" spans="1:8" x14ac:dyDescent="0.2">
      <c r="A75" s="47">
        <v>11</v>
      </c>
      <c r="B75" s="48" t="s">
        <v>327</v>
      </c>
      <c r="C75" s="48" t="s">
        <v>328</v>
      </c>
      <c r="D75" s="48" t="s">
        <v>191</v>
      </c>
      <c r="E75" s="49">
        <v>2000</v>
      </c>
      <c r="F75" s="50">
        <v>9986.41</v>
      </c>
      <c r="G75" s="51">
        <v>1.0980770000000001E-2</v>
      </c>
      <c r="H75" s="39">
        <v>6.2100999999999997</v>
      </c>
    </row>
    <row r="76" spans="1:8" x14ac:dyDescent="0.2">
      <c r="A76" s="47">
        <v>12</v>
      </c>
      <c r="B76" s="48" t="s">
        <v>329</v>
      </c>
      <c r="C76" s="48" t="s">
        <v>330</v>
      </c>
      <c r="D76" s="48" t="s">
        <v>97</v>
      </c>
      <c r="E76" s="49">
        <v>2000</v>
      </c>
      <c r="F76" s="50">
        <v>9984.76</v>
      </c>
      <c r="G76" s="51">
        <v>1.0978949999999999E-2</v>
      </c>
      <c r="H76" s="39">
        <v>6.1916000000000002</v>
      </c>
    </row>
    <row r="77" spans="1:8" x14ac:dyDescent="0.2">
      <c r="A77" s="47">
        <v>13</v>
      </c>
      <c r="B77" s="48" t="s">
        <v>331</v>
      </c>
      <c r="C77" s="48" t="s">
        <v>332</v>
      </c>
      <c r="D77" s="48" t="s">
        <v>97</v>
      </c>
      <c r="E77" s="49">
        <v>2000</v>
      </c>
      <c r="F77" s="50">
        <v>9983.25</v>
      </c>
      <c r="G77" s="51">
        <v>1.0977290000000001E-2</v>
      </c>
      <c r="H77" s="39">
        <v>6.125</v>
      </c>
    </row>
    <row r="78" spans="1:8" x14ac:dyDescent="0.2">
      <c r="A78" s="47">
        <v>14</v>
      </c>
      <c r="B78" s="48" t="s">
        <v>333</v>
      </c>
      <c r="C78" s="48" t="s">
        <v>334</v>
      </c>
      <c r="D78" s="48" t="s">
        <v>97</v>
      </c>
      <c r="E78" s="49">
        <v>2000</v>
      </c>
      <c r="F78" s="50">
        <v>9981.15</v>
      </c>
      <c r="G78" s="51">
        <v>1.097498E-2</v>
      </c>
      <c r="H78" s="39">
        <v>6.8949999999999996</v>
      </c>
    </row>
    <row r="79" spans="1:8" x14ac:dyDescent="0.2">
      <c r="A79" s="47">
        <v>15</v>
      </c>
      <c r="B79" s="48" t="s">
        <v>335</v>
      </c>
      <c r="C79" s="48" t="s">
        <v>336</v>
      </c>
      <c r="D79" s="48" t="s">
        <v>97</v>
      </c>
      <c r="E79" s="49">
        <v>2000</v>
      </c>
      <c r="F79" s="50">
        <v>9972.77</v>
      </c>
      <c r="G79" s="51">
        <v>1.096577E-2</v>
      </c>
      <c r="H79" s="39">
        <v>6.2305000000000001</v>
      </c>
    </row>
    <row r="80" spans="1:8" x14ac:dyDescent="0.2">
      <c r="A80" s="47">
        <v>16</v>
      </c>
      <c r="B80" s="48" t="s">
        <v>337</v>
      </c>
      <c r="C80" s="48" t="s">
        <v>338</v>
      </c>
      <c r="D80" s="48" t="s">
        <v>97</v>
      </c>
      <c r="E80" s="49">
        <v>2000</v>
      </c>
      <c r="F80" s="50">
        <v>9971.1200000000008</v>
      </c>
      <c r="G80" s="51">
        <v>1.096396E-2</v>
      </c>
      <c r="H80" s="39">
        <v>6.22</v>
      </c>
    </row>
    <row r="81" spans="1:8" x14ac:dyDescent="0.2">
      <c r="A81" s="47">
        <v>17</v>
      </c>
      <c r="B81" s="48" t="s">
        <v>339</v>
      </c>
      <c r="C81" s="48" t="s">
        <v>340</v>
      </c>
      <c r="D81" s="48" t="s">
        <v>97</v>
      </c>
      <c r="E81" s="49">
        <v>2000</v>
      </c>
      <c r="F81" s="50">
        <v>9970.02</v>
      </c>
      <c r="G81" s="51">
        <v>1.096275E-2</v>
      </c>
      <c r="H81" s="39">
        <v>6.8601000000000001</v>
      </c>
    </row>
    <row r="82" spans="1:8" x14ac:dyDescent="0.2">
      <c r="A82" s="47">
        <v>18</v>
      </c>
      <c r="B82" s="48" t="s">
        <v>341</v>
      </c>
      <c r="C82" s="48" t="s">
        <v>342</v>
      </c>
      <c r="D82" s="48" t="s">
        <v>97</v>
      </c>
      <c r="E82" s="49">
        <v>2000</v>
      </c>
      <c r="F82" s="50">
        <v>9961.18</v>
      </c>
      <c r="G82" s="51">
        <v>1.0953030000000001E-2</v>
      </c>
      <c r="H82" s="39">
        <v>6.1852999999999998</v>
      </c>
    </row>
    <row r="83" spans="1:8" x14ac:dyDescent="0.2">
      <c r="A83" s="47">
        <v>19</v>
      </c>
      <c r="B83" s="48" t="s">
        <v>343</v>
      </c>
      <c r="C83" s="48" t="s">
        <v>344</v>
      </c>
      <c r="D83" s="48" t="s">
        <v>97</v>
      </c>
      <c r="E83" s="49">
        <v>2000</v>
      </c>
      <c r="F83" s="50">
        <v>9901.73</v>
      </c>
      <c r="G83" s="51">
        <v>1.088766E-2</v>
      </c>
      <c r="H83" s="39">
        <v>7.2450000000000001</v>
      </c>
    </row>
    <row r="84" spans="1:8" x14ac:dyDescent="0.2">
      <c r="A84" s="47">
        <v>20</v>
      </c>
      <c r="B84" s="48" t="s">
        <v>345</v>
      </c>
      <c r="C84" s="48" t="s">
        <v>346</v>
      </c>
      <c r="D84" s="48" t="s">
        <v>97</v>
      </c>
      <c r="E84" s="49">
        <v>2000</v>
      </c>
      <c r="F84" s="50">
        <v>9884.52</v>
      </c>
      <c r="G84" s="51">
        <v>1.086873E-2</v>
      </c>
      <c r="H84" s="39">
        <v>6.4610000000000003</v>
      </c>
    </row>
    <row r="85" spans="1:8" x14ac:dyDescent="0.2">
      <c r="A85" s="47">
        <v>21</v>
      </c>
      <c r="B85" s="48" t="s">
        <v>347</v>
      </c>
      <c r="C85" s="48" t="s">
        <v>348</v>
      </c>
      <c r="D85" s="48" t="s">
        <v>97</v>
      </c>
      <c r="E85" s="49">
        <v>2000</v>
      </c>
      <c r="F85" s="50">
        <v>9877.4699999999993</v>
      </c>
      <c r="G85" s="51">
        <v>1.0860979999999999E-2</v>
      </c>
      <c r="H85" s="39">
        <v>7.0750000000000002</v>
      </c>
    </row>
    <row r="86" spans="1:8" x14ac:dyDescent="0.2">
      <c r="A86" s="47">
        <v>22</v>
      </c>
      <c r="B86" s="48" t="s">
        <v>349</v>
      </c>
      <c r="C86" s="48" t="s">
        <v>350</v>
      </c>
      <c r="D86" s="48" t="s">
        <v>97</v>
      </c>
      <c r="E86" s="49">
        <v>2000</v>
      </c>
      <c r="F86" s="50">
        <v>9869.02</v>
      </c>
      <c r="G86" s="51">
        <v>1.0851690000000001E-2</v>
      </c>
      <c r="H86" s="39">
        <v>7.34</v>
      </c>
    </row>
    <row r="87" spans="1:8" x14ac:dyDescent="0.2">
      <c r="A87" s="47">
        <v>23</v>
      </c>
      <c r="B87" s="48" t="s">
        <v>351</v>
      </c>
      <c r="C87" s="48" t="s">
        <v>352</v>
      </c>
      <c r="D87" s="48" t="s">
        <v>97</v>
      </c>
      <c r="E87" s="49">
        <v>2000</v>
      </c>
      <c r="F87" s="50">
        <v>9862.68</v>
      </c>
      <c r="G87" s="51">
        <v>1.084472E-2</v>
      </c>
      <c r="H87" s="39">
        <v>6.6</v>
      </c>
    </row>
    <row r="88" spans="1:8" x14ac:dyDescent="0.2">
      <c r="A88" s="47">
        <v>24</v>
      </c>
      <c r="B88" s="48" t="s">
        <v>353</v>
      </c>
      <c r="C88" s="48" t="s">
        <v>354</v>
      </c>
      <c r="D88" s="48" t="s">
        <v>97</v>
      </c>
      <c r="E88" s="49">
        <v>2000</v>
      </c>
      <c r="F88" s="50">
        <v>9862.27</v>
      </c>
      <c r="G88" s="51">
        <v>1.084427E-2</v>
      </c>
      <c r="H88" s="39">
        <v>6.62</v>
      </c>
    </row>
    <row r="89" spans="1:8" x14ac:dyDescent="0.2">
      <c r="A89" s="47">
        <v>25</v>
      </c>
      <c r="B89" s="48" t="s">
        <v>214</v>
      </c>
      <c r="C89" s="48" t="s">
        <v>215</v>
      </c>
      <c r="D89" s="48" t="s">
        <v>97</v>
      </c>
      <c r="E89" s="49">
        <v>2000</v>
      </c>
      <c r="F89" s="50">
        <v>9859.08</v>
      </c>
      <c r="G89" s="51">
        <v>1.084076E-2</v>
      </c>
      <c r="H89" s="39">
        <v>8.4151000000000007</v>
      </c>
    </row>
    <row r="90" spans="1:8" x14ac:dyDescent="0.2">
      <c r="A90" s="47">
        <v>26</v>
      </c>
      <c r="B90" s="48" t="s">
        <v>355</v>
      </c>
      <c r="C90" s="48" t="s">
        <v>356</v>
      </c>
      <c r="D90" s="48" t="s">
        <v>191</v>
      </c>
      <c r="E90" s="49">
        <v>2000</v>
      </c>
      <c r="F90" s="50">
        <v>9854.32</v>
      </c>
      <c r="G90" s="51">
        <v>1.0835529999999999E-2</v>
      </c>
      <c r="H90" s="39">
        <v>6.7450000000000001</v>
      </c>
    </row>
    <row r="91" spans="1:8" x14ac:dyDescent="0.2">
      <c r="A91" s="47">
        <v>27</v>
      </c>
      <c r="B91" s="48" t="s">
        <v>357</v>
      </c>
      <c r="C91" s="48" t="s">
        <v>358</v>
      </c>
      <c r="D91" s="48" t="s">
        <v>97</v>
      </c>
      <c r="E91" s="49">
        <v>1500</v>
      </c>
      <c r="F91" s="50">
        <v>7497.5325000000003</v>
      </c>
      <c r="G91" s="51">
        <v>8.2440699999999992E-3</v>
      </c>
      <c r="H91" s="39">
        <v>6.0011000000000001</v>
      </c>
    </row>
    <row r="92" spans="1:8" x14ac:dyDescent="0.2">
      <c r="A92" s="47">
        <v>28</v>
      </c>
      <c r="B92" s="48" t="s">
        <v>359</v>
      </c>
      <c r="C92" s="48" t="s">
        <v>360</v>
      </c>
      <c r="D92" s="48" t="s">
        <v>97</v>
      </c>
      <c r="E92" s="49">
        <v>1500</v>
      </c>
      <c r="F92" s="50">
        <v>7497.3675000000003</v>
      </c>
      <c r="G92" s="51">
        <v>8.2438900000000002E-3</v>
      </c>
      <c r="H92" s="39">
        <v>6.4029999999999996</v>
      </c>
    </row>
    <row r="93" spans="1:8" x14ac:dyDescent="0.2">
      <c r="A93" s="47">
        <v>29</v>
      </c>
      <c r="B93" s="48" t="s">
        <v>361</v>
      </c>
      <c r="C93" s="48" t="s">
        <v>362</v>
      </c>
      <c r="D93" s="48" t="s">
        <v>97</v>
      </c>
      <c r="E93" s="49">
        <v>1500</v>
      </c>
      <c r="F93" s="50">
        <v>7490.9925000000003</v>
      </c>
      <c r="G93" s="51">
        <v>8.2368800000000002E-3</v>
      </c>
      <c r="H93" s="39">
        <v>6.2698999999999998</v>
      </c>
    </row>
    <row r="94" spans="1:8" x14ac:dyDescent="0.2">
      <c r="A94" s="47">
        <v>30</v>
      </c>
      <c r="B94" s="48" t="s">
        <v>363</v>
      </c>
      <c r="C94" s="48" t="s">
        <v>364</v>
      </c>
      <c r="D94" s="48" t="s">
        <v>97</v>
      </c>
      <c r="E94" s="49">
        <v>1500</v>
      </c>
      <c r="F94" s="50">
        <v>7489.7475000000004</v>
      </c>
      <c r="G94" s="51">
        <v>8.2355099999999997E-3</v>
      </c>
      <c r="H94" s="39">
        <v>6.2449000000000003</v>
      </c>
    </row>
    <row r="95" spans="1:8" x14ac:dyDescent="0.2">
      <c r="A95" s="47">
        <v>31</v>
      </c>
      <c r="B95" s="48" t="s">
        <v>365</v>
      </c>
      <c r="C95" s="48" t="s">
        <v>366</v>
      </c>
      <c r="D95" s="48" t="s">
        <v>97</v>
      </c>
      <c r="E95" s="49">
        <v>1500</v>
      </c>
      <c r="F95" s="50">
        <v>7472.4674999999997</v>
      </c>
      <c r="G95" s="51">
        <v>8.2165099999999998E-3</v>
      </c>
      <c r="H95" s="39">
        <v>6.7252999999999998</v>
      </c>
    </row>
    <row r="96" spans="1:8" x14ac:dyDescent="0.2">
      <c r="A96" s="47">
        <v>32</v>
      </c>
      <c r="B96" s="48" t="s">
        <v>367</v>
      </c>
      <c r="C96" s="48" t="s">
        <v>368</v>
      </c>
      <c r="D96" s="48" t="s">
        <v>97</v>
      </c>
      <c r="E96" s="49">
        <v>1500</v>
      </c>
      <c r="F96" s="50">
        <v>7471.4475000000002</v>
      </c>
      <c r="G96" s="51">
        <v>8.2153899999999995E-3</v>
      </c>
      <c r="H96" s="39">
        <v>6.3399000000000001</v>
      </c>
    </row>
    <row r="97" spans="1:8" x14ac:dyDescent="0.2">
      <c r="A97" s="47">
        <v>33</v>
      </c>
      <c r="B97" s="48" t="s">
        <v>369</v>
      </c>
      <c r="C97" s="48" t="s">
        <v>370</v>
      </c>
      <c r="D97" s="48" t="s">
        <v>97</v>
      </c>
      <c r="E97" s="49">
        <v>1500</v>
      </c>
      <c r="F97" s="50">
        <v>7404.69</v>
      </c>
      <c r="G97" s="51">
        <v>8.1419800000000001E-3</v>
      </c>
      <c r="H97" s="39">
        <v>6.5250000000000004</v>
      </c>
    </row>
    <row r="98" spans="1:8" x14ac:dyDescent="0.2">
      <c r="A98" s="47">
        <v>34</v>
      </c>
      <c r="B98" s="48" t="s">
        <v>371</v>
      </c>
      <c r="C98" s="48" t="s">
        <v>372</v>
      </c>
      <c r="D98" s="48" t="s">
        <v>97</v>
      </c>
      <c r="E98" s="49">
        <v>1500</v>
      </c>
      <c r="F98" s="50">
        <v>7390.59</v>
      </c>
      <c r="G98" s="51">
        <v>8.1264800000000002E-3</v>
      </c>
      <c r="H98" s="39">
        <v>7.11</v>
      </c>
    </row>
    <row r="99" spans="1:8" x14ac:dyDescent="0.2">
      <c r="A99" s="47">
        <v>35</v>
      </c>
      <c r="B99" s="48" t="s">
        <v>373</v>
      </c>
      <c r="C99" s="48" t="s">
        <v>374</v>
      </c>
      <c r="D99" s="48" t="s">
        <v>97</v>
      </c>
      <c r="E99" s="49">
        <v>1500</v>
      </c>
      <c r="F99" s="50">
        <v>7385.0249999999996</v>
      </c>
      <c r="G99" s="51">
        <v>8.1203600000000001E-3</v>
      </c>
      <c r="H99" s="39">
        <v>7.38</v>
      </c>
    </row>
    <row r="100" spans="1:8" x14ac:dyDescent="0.2">
      <c r="A100" s="47">
        <v>36</v>
      </c>
      <c r="B100" s="48" t="s">
        <v>375</v>
      </c>
      <c r="C100" s="48" t="s">
        <v>376</v>
      </c>
      <c r="D100" s="48" t="s">
        <v>97</v>
      </c>
      <c r="E100" s="49">
        <v>1400</v>
      </c>
      <c r="F100" s="50">
        <v>6986.2169999999996</v>
      </c>
      <c r="G100" s="51">
        <v>7.6818399999999997E-3</v>
      </c>
      <c r="H100" s="39">
        <v>7.2012999999999998</v>
      </c>
    </row>
    <row r="101" spans="1:8" x14ac:dyDescent="0.2">
      <c r="A101" s="47">
        <v>37</v>
      </c>
      <c r="B101" s="48" t="s">
        <v>377</v>
      </c>
      <c r="C101" s="48" t="s">
        <v>378</v>
      </c>
      <c r="D101" s="48" t="s">
        <v>97</v>
      </c>
      <c r="E101" s="49">
        <v>1200</v>
      </c>
      <c r="F101" s="50">
        <v>5931.6660000000002</v>
      </c>
      <c r="G101" s="51">
        <v>6.52229E-3</v>
      </c>
      <c r="H101" s="39">
        <v>7.25</v>
      </c>
    </row>
    <row r="102" spans="1:8" x14ac:dyDescent="0.2">
      <c r="A102" s="47">
        <v>38</v>
      </c>
      <c r="B102" s="48" t="s">
        <v>379</v>
      </c>
      <c r="C102" s="48" t="s">
        <v>380</v>
      </c>
      <c r="D102" s="48" t="s">
        <v>97</v>
      </c>
      <c r="E102" s="49">
        <v>1000</v>
      </c>
      <c r="F102" s="50">
        <v>5000</v>
      </c>
      <c r="G102" s="51">
        <v>5.4978600000000002E-3</v>
      </c>
      <c r="H102" s="39">
        <v>5.92</v>
      </c>
    </row>
    <row r="103" spans="1:8" x14ac:dyDescent="0.2">
      <c r="A103" s="47">
        <v>39</v>
      </c>
      <c r="B103" s="48" t="s">
        <v>381</v>
      </c>
      <c r="C103" s="48" t="s">
        <v>382</v>
      </c>
      <c r="D103" s="48" t="s">
        <v>97</v>
      </c>
      <c r="E103" s="49">
        <v>1000</v>
      </c>
      <c r="F103" s="50">
        <v>5000</v>
      </c>
      <c r="G103" s="51">
        <v>5.4978600000000002E-3</v>
      </c>
      <c r="H103" s="39">
        <v>5.1593999999999998</v>
      </c>
    </row>
    <row r="104" spans="1:8" x14ac:dyDescent="0.2">
      <c r="A104" s="47">
        <v>40</v>
      </c>
      <c r="B104" s="48" t="s">
        <v>383</v>
      </c>
      <c r="C104" s="48" t="s">
        <v>384</v>
      </c>
      <c r="D104" s="48" t="s">
        <v>97</v>
      </c>
      <c r="E104" s="49">
        <v>1000</v>
      </c>
      <c r="F104" s="50">
        <v>4999.17</v>
      </c>
      <c r="G104" s="51">
        <v>5.4969399999999996E-3</v>
      </c>
      <c r="H104" s="39">
        <v>6.0720000000000001</v>
      </c>
    </row>
    <row r="105" spans="1:8" x14ac:dyDescent="0.2">
      <c r="A105" s="47">
        <v>41</v>
      </c>
      <c r="B105" s="48" t="s">
        <v>385</v>
      </c>
      <c r="C105" s="48" t="s">
        <v>386</v>
      </c>
      <c r="D105" s="48" t="s">
        <v>97</v>
      </c>
      <c r="E105" s="49">
        <v>1000</v>
      </c>
      <c r="F105" s="50">
        <v>4994.9799999999996</v>
      </c>
      <c r="G105" s="51">
        <v>5.4923400000000001E-3</v>
      </c>
      <c r="H105" s="39">
        <v>6.1166</v>
      </c>
    </row>
    <row r="106" spans="1:8" x14ac:dyDescent="0.2">
      <c r="A106" s="47">
        <v>42</v>
      </c>
      <c r="B106" s="48" t="s">
        <v>387</v>
      </c>
      <c r="C106" s="48" t="s">
        <v>388</v>
      </c>
      <c r="D106" s="48" t="s">
        <v>97</v>
      </c>
      <c r="E106" s="49">
        <v>1000</v>
      </c>
      <c r="F106" s="50">
        <v>4994.3149999999996</v>
      </c>
      <c r="G106" s="51">
        <v>5.4916000000000001E-3</v>
      </c>
      <c r="H106" s="39">
        <v>6.9249999999999998</v>
      </c>
    </row>
    <row r="107" spans="1:8" x14ac:dyDescent="0.2">
      <c r="A107" s="47">
        <v>43</v>
      </c>
      <c r="B107" s="48" t="s">
        <v>389</v>
      </c>
      <c r="C107" s="48" t="s">
        <v>390</v>
      </c>
      <c r="D107" s="48" t="s">
        <v>97</v>
      </c>
      <c r="E107" s="49">
        <v>1000</v>
      </c>
      <c r="F107" s="50">
        <v>4993.9049999999997</v>
      </c>
      <c r="G107" s="51">
        <v>5.4911500000000002E-3</v>
      </c>
      <c r="H107" s="39">
        <v>6.3650000000000002</v>
      </c>
    </row>
    <row r="108" spans="1:8" x14ac:dyDescent="0.2">
      <c r="A108" s="47">
        <v>44</v>
      </c>
      <c r="B108" s="48" t="s">
        <v>391</v>
      </c>
      <c r="C108" s="48" t="s">
        <v>392</v>
      </c>
      <c r="D108" s="48" t="s">
        <v>97</v>
      </c>
      <c r="E108" s="49">
        <v>1000</v>
      </c>
      <c r="F108" s="50">
        <v>4993.5050000000001</v>
      </c>
      <c r="G108" s="51">
        <v>5.4907100000000002E-3</v>
      </c>
      <c r="H108" s="39">
        <v>6.7850000000000001</v>
      </c>
    </row>
    <row r="109" spans="1:8" x14ac:dyDescent="0.2">
      <c r="A109" s="47">
        <v>45</v>
      </c>
      <c r="B109" s="48" t="s">
        <v>393</v>
      </c>
      <c r="C109" s="48" t="s">
        <v>394</v>
      </c>
      <c r="D109" s="48" t="s">
        <v>191</v>
      </c>
      <c r="E109" s="49">
        <v>1000</v>
      </c>
      <c r="F109" s="50">
        <v>4992.3549999999996</v>
      </c>
      <c r="G109" s="51">
        <v>5.4894499999999999E-3</v>
      </c>
      <c r="H109" s="39">
        <v>6.2100999999999997</v>
      </c>
    </row>
    <row r="110" spans="1:8" x14ac:dyDescent="0.2">
      <c r="A110" s="47">
        <v>46</v>
      </c>
      <c r="B110" s="48" t="s">
        <v>395</v>
      </c>
      <c r="C110" s="48" t="s">
        <v>396</v>
      </c>
      <c r="D110" s="48" t="s">
        <v>97</v>
      </c>
      <c r="E110" s="49">
        <v>1000</v>
      </c>
      <c r="F110" s="50">
        <v>4990.88</v>
      </c>
      <c r="G110" s="51">
        <v>5.48783E-3</v>
      </c>
      <c r="H110" s="39">
        <v>6.6703000000000001</v>
      </c>
    </row>
    <row r="111" spans="1:8" x14ac:dyDescent="0.2">
      <c r="A111" s="47">
        <v>47</v>
      </c>
      <c r="B111" s="48" t="s">
        <v>397</v>
      </c>
      <c r="C111" s="48" t="s">
        <v>398</v>
      </c>
      <c r="D111" s="48" t="s">
        <v>97</v>
      </c>
      <c r="E111" s="49">
        <v>1000</v>
      </c>
      <c r="F111" s="50">
        <v>4990.68</v>
      </c>
      <c r="G111" s="51">
        <v>5.4876100000000004E-3</v>
      </c>
      <c r="H111" s="39">
        <v>6.8150000000000004</v>
      </c>
    </row>
    <row r="112" spans="1:8" x14ac:dyDescent="0.2">
      <c r="A112" s="47">
        <v>48</v>
      </c>
      <c r="B112" s="48" t="s">
        <v>399</v>
      </c>
      <c r="C112" s="48" t="s">
        <v>400</v>
      </c>
      <c r="D112" s="48" t="s">
        <v>97</v>
      </c>
      <c r="E112" s="49">
        <v>1000</v>
      </c>
      <c r="F112" s="50">
        <v>4986.9250000000002</v>
      </c>
      <c r="G112" s="51">
        <v>5.4834799999999998E-3</v>
      </c>
      <c r="H112" s="39">
        <v>6.8350999999999997</v>
      </c>
    </row>
    <row r="113" spans="1:8" x14ac:dyDescent="0.2">
      <c r="A113" s="47">
        <v>49</v>
      </c>
      <c r="B113" s="48" t="s">
        <v>401</v>
      </c>
      <c r="C113" s="48" t="s">
        <v>402</v>
      </c>
      <c r="D113" s="48" t="s">
        <v>97</v>
      </c>
      <c r="E113" s="49">
        <v>1000</v>
      </c>
      <c r="F113" s="50">
        <v>4986.2849999999999</v>
      </c>
      <c r="G113" s="51">
        <v>5.4827799999999996E-3</v>
      </c>
      <c r="H113" s="39">
        <v>6.2750000000000004</v>
      </c>
    </row>
    <row r="114" spans="1:8" x14ac:dyDescent="0.2">
      <c r="A114" s="47">
        <v>50</v>
      </c>
      <c r="B114" s="48" t="s">
        <v>403</v>
      </c>
      <c r="C114" s="48" t="s">
        <v>404</v>
      </c>
      <c r="D114" s="48" t="s">
        <v>97</v>
      </c>
      <c r="E114" s="49">
        <v>1000</v>
      </c>
      <c r="F114" s="50">
        <v>4982.4449999999997</v>
      </c>
      <c r="G114" s="51">
        <v>5.4785500000000004E-3</v>
      </c>
      <c r="H114" s="39">
        <v>6.1245000000000003</v>
      </c>
    </row>
    <row r="115" spans="1:8" x14ac:dyDescent="0.2">
      <c r="A115" s="47">
        <v>51</v>
      </c>
      <c r="B115" s="48" t="s">
        <v>405</v>
      </c>
      <c r="C115" s="48" t="s">
        <v>406</v>
      </c>
      <c r="D115" s="48" t="s">
        <v>191</v>
      </c>
      <c r="E115" s="49">
        <v>1000</v>
      </c>
      <c r="F115" s="50">
        <v>4981.59</v>
      </c>
      <c r="G115" s="51">
        <v>5.4776099999999999E-3</v>
      </c>
      <c r="H115" s="39">
        <v>6.4248000000000003</v>
      </c>
    </row>
    <row r="116" spans="1:8" x14ac:dyDescent="0.2">
      <c r="A116" s="47">
        <v>52</v>
      </c>
      <c r="B116" s="48" t="s">
        <v>407</v>
      </c>
      <c r="C116" s="48" t="s">
        <v>408</v>
      </c>
      <c r="D116" s="48" t="s">
        <v>97</v>
      </c>
      <c r="E116" s="49">
        <v>1000</v>
      </c>
      <c r="F116" s="50">
        <v>4979.6499999999996</v>
      </c>
      <c r="G116" s="51">
        <v>5.4754799999999996E-3</v>
      </c>
      <c r="H116" s="39">
        <v>6.2156000000000002</v>
      </c>
    </row>
    <row r="117" spans="1:8" x14ac:dyDescent="0.2">
      <c r="A117" s="47">
        <v>53</v>
      </c>
      <c r="B117" s="48" t="s">
        <v>409</v>
      </c>
      <c r="C117" s="48" t="s">
        <v>410</v>
      </c>
      <c r="D117" s="48" t="s">
        <v>97</v>
      </c>
      <c r="E117" s="49">
        <v>1000</v>
      </c>
      <c r="F117" s="50">
        <v>4957.66</v>
      </c>
      <c r="G117" s="51">
        <v>5.4513000000000001E-3</v>
      </c>
      <c r="H117" s="39">
        <v>7.085</v>
      </c>
    </row>
    <row r="118" spans="1:8" x14ac:dyDescent="0.2">
      <c r="A118" s="47">
        <v>54</v>
      </c>
      <c r="B118" s="48" t="s">
        <v>411</v>
      </c>
      <c r="C118" s="48" t="s">
        <v>412</v>
      </c>
      <c r="D118" s="48" t="s">
        <v>97</v>
      </c>
      <c r="E118" s="49">
        <v>1000</v>
      </c>
      <c r="F118" s="50">
        <v>4956.0950000000003</v>
      </c>
      <c r="G118" s="51">
        <v>5.4495799999999999E-3</v>
      </c>
      <c r="H118" s="39">
        <v>6.3402000000000003</v>
      </c>
    </row>
    <row r="119" spans="1:8" x14ac:dyDescent="0.2">
      <c r="A119" s="47">
        <v>55</v>
      </c>
      <c r="B119" s="48" t="s">
        <v>413</v>
      </c>
      <c r="C119" s="48" t="s">
        <v>414</v>
      </c>
      <c r="D119" s="48" t="s">
        <v>97</v>
      </c>
      <c r="E119" s="49">
        <v>1000</v>
      </c>
      <c r="F119" s="50">
        <v>4939.9549999999999</v>
      </c>
      <c r="G119" s="51">
        <v>5.4318300000000003E-3</v>
      </c>
      <c r="H119" s="39">
        <v>6.43</v>
      </c>
    </row>
    <row r="120" spans="1:8" x14ac:dyDescent="0.2">
      <c r="A120" s="47">
        <v>56</v>
      </c>
      <c r="B120" s="48" t="s">
        <v>415</v>
      </c>
      <c r="C120" s="48" t="s">
        <v>416</v>
      </c>
      <c r="D120" s="48" t="s">
        <v>97</v>
      </c>
      <c r="E120" s="49">
        <v>1000</v>
      </c>
      <c r="F120" s="50">
        <v>4935.92</v>
      </c>
      <c r="G120" s="51">
        <v>5.4273999999999998E-3</v>
      </c>
      <c r="H120" s="39">
        <v>7.29</v>
      </c>
    </row>
    <row r="121" spans="1:8" x14ac:dyDescent="0.2">
      <c r="A121" s="47">
        <v>57</v>
      </c>
      <c r="B121" s="48" t="s">
        <v>417</v>
      </c>
      <c r="C121" s="48" t="s">
        <v>418</v>
      </c>
      <c r="D121" s="48" t="s">
        <v>97</v>
      </c>
      <c r="E121" s="49">
        <v>1000</v>
      </c>
      <c r="F121" s="50">
        <v>4923.8100000000004</v>
      </c>
      <c r="G121" s="51">
        <v>5.4140799999999999E-3</v>
      </c>
      <c r="H121" s="39">
        <v>7.335</v>
      </c>
    </row>
    <row r="122" spans="1:8" x14ac:dyDescent="0.2">
      <c r="A122" s="47">
        <v>58</v>
      </c>
      <c r="B122" s="48" t="s">
        <v>419</v>
      </c>
      <c r="C122" s="48" t="s">
        <v>420</v>
      </c>
      <c r="D122" s="48" t="s">
        <v>97</v>
      </c>
      <c r="E122" s="49">
        <v>1000</v>
      </c>
      <c r="F122" s="50">
        <v>4923.665</v>
      </c>
      <c r="G122" s="51">
        <v>5.41392E-3</v>
      </c>
      <c r="H122" s="39">
        <v>7.2549999999999999</v>
      </c>
    </row>
    <row r="123" spans="1:8" x14ac:dyDescent="0.2">
      <c r="A123" s="47">
        <v>59</v>
      </c>
      <c r="B123" s="48" t="s">
        <v>421</v>
      </c>
      <c r="C123" s="48" t="s">
        <v>422</v>
      </c>
      <c r="D123" s="48" t="s">
        <v>97</v>
      </c>
      <c r="E123" s="49">
        <v>1000</v>
      </c>
      <c r="F123" s="50">
        <v>4923.6499999999996</v>
      </c>
      <c r="G123" s="51">
        <v>5.4139000000000001E-3</v>
      </c>
      <c r="H123" s="39">
        <v>7.0750000000000002</v>
      </c>
    </row>
    <row r="124" spans="1:8" x14ac:dyDescent="0.2">
      <c r="A124" s="47">
        <v>60</v>
      </c>
      <c r="B124" s="48" t="s">
        <v>423</v>
      </c>
      <c r="C124" s="48" t="s">
        <v>424</v>
      </c>
      <c r="D124" s="48" t="s">
        <v>97</v>
      </c>
      <c r="E124" s="49">
        <v>1000</v>
      </c>
      <c r="F124" s="50">
        <v>4921.74</v>
      </c>
      <c r="G124" s="51">
        <v>5.4117999999999996E-3</v>
      </c>
      <c r="H124" s="39">
        <v>7.2549999999999999</v>
      </c>
    </row>
    <row r="125" spans="1:8" x14ac:dyDescent="0.2">
      <c r="A125" s="47">
        <v>61</v>
      </c>
      <c r="B125" s="48" t="s">
        <v>425</v>
      </c>
      <c r="C125" s="48" t="s">
        <v>426</v>
      </c>
      <c r="D125" s="48" t="s">
        <v>97</v>
      </c>
      <c r="E125" s="49">
        <v>1000</v>
      </c>
      <c r="F125" s="50">
        <v>4920.83</v>
      </c>
      <c r="G125" s="51">
        <v>5.4108000000000003E-3</v>
      </c>
      <c r="H125" s="39">
        <v>7.0750000000000002</v>
      </c>
    </row>
    <row r="126" spans="1:8" x14ac:dyDescent="0.2">
      <c r="A126" s="47">
        <v>62</v>
      </c>
      <c r="B126" s="48" t="s">
        <v>427</v>
      </c>
      <c r="C126" s="48" t="s">
        <v>428</v>
      </c>
      <c r="D126" s="48" t="s">
        <v>97</v>
      </c>
      <c r="E126" s="49">
        <v>500</v>
      </c>
      <c r="F126" s="50">
        <v>2499.5650000000001</v>
      </c>
      <c r="G126" s="51">
        <v>2.7484499999999999E-3</v>
      </c>
      <c r="H126" s="39">
        <v>6.3532000000000002</v>
      </c>
    </row>
    <row r="127" spans="1:8" x14ac:dyDescent="0.2">
      <c r="A127" s="40"/>
      <c r="B127" s="40"/>
      <c r="C127" s="41" t="s">
        <v>11</v>
      </c>
      <c r="D127" s="40"/>
      <c r="E127" s="40" t="s">
        <v>12</v>
      </c>
      <c r="F127" s="46">
        <v>534301.89300000004</v>
      </c>
      <c r="G127" s="43">
        <v>0.58750294999999997</v>
      </c>
      <c r="H127" s="39" t="s">
        <v>12</v>
      </c>
    </row>
    <row r="128" spans="1:8" x14ac:dyDescent="0.2">
      <c r="A128" s="40"/>
      <c r="B128" s="40"/>
      <c r="C128" s="44"/>
      <c r="D128" s="40"/>
      <c r="E128" s="40"/>
      <c r="F128" s="45"/>
      <c r="G128" s="45"/>
      <c r="H128" s="39" t="s">
        <v>12</v>
      </c>
    </row>
    <row r="129" spans="1:8" x14ac:dyDescent="0.2">
      <c r="A129" s="40"/>
      <c r="B129" s="40"/>
      <c r="C129" s="41" t="s">
        <v>101</v>
      </c>
      <c r="D129" s="40"/>
      <c r="E129" s="40"/>
      <c r="F129" s="45"/>
      <c r="G129" s="45"/>
      <c r="H129" s="39" t="s">
        <v>12</v>
      </c>
    </row>
    <row r="130" spans="1:8" x14ac:dyDescent="0.2">
      <c r="A130" s="47">
        <v>1</v>
      </c>
      <c r="B130" s="48" t="s">
        <v>232</v>
      </c>
      <c r="C130" s="48" t="s">
        <v>233</v>
      </c>
      <c r="D130" s="48" t="s">
        <v>81</v>
      </c>
      <c r="E130" s="49">
        <v>38000000</v>
      </c>
      <c r="F130" s="50">
        <v>37648.31</v>
      </c>
      <c r="G130" s="51">
        <v>4.1396990000000002E-2</v>
      </c>
      <c r="H130" s="39">
        <v>5.2461000000000002</v>
      </c>
    </row>
    <row r="131" spans="1:8" x14ac:dyDescent="0.2">
      <c r="A131" s="47">
        <v>2</v>
      </c>
      <c r="B131" s="48" t="s">
        <v>226</v>
      </c>
      <c r="C131" s="48" t="s">
        <v>227</v>
      </c>
      <c r="D131" s="48" t="s">
        <v>81</v>
      </c>
      <c r="E131" s="49">
        <v>23000000</v>
      </c>
      <c r="F131" s="50">
        <v>22837.252</v>
      </c>
      <c r="G131" s="51">
        <v>2.511118E-2</v>
      </c>
      <c r="H131" s="39">
        <v>5.0999999999999996</v>
      </c>
    </row>
    <row r="132" spans="1:8" x14ac:dyDescent="0.2">
      <c r="A132" s="47">
        <v>3</v>
      </c>
      <c r="B132" s="48" t="s">
        <v>429</v>
      </c>
      <c r="C132" s="48" t="s">
        <v>430</v>
      </c>
      <c r="D132" s="48" t="s">
        <v>81</v>
      </c>
      <c r="E132" s="49">
        <v>10000000</v>
      </c>
      <c r="F132" s="50">
        <v>9938.75</v>
      </c>
      <c r="G132" s="51">
        <v>1.092836E-2</v>
      </c>
      <c r="H132" s="39">
        <v>5.1128</v>
      </c>
    </row>
    <row r="133" spans="1:8" x14ac:dyDescent="0.2">
      <c r="A133" s="47">
        <v>4</v>
      </c>
      <c r="B133" s="48" t="s">
        <v>431</v>
      </c>
      <c r="C133" s="48" t="s">
        <v>432</v>
      </c>
      <c r="D133" s="48" t="s">
        <v>81</v>
      </c>
      <c r="E133" s="49">
        <v>10000000</v>
      </c>
      <c r="F133" s="50">
        <v>9918.93</v>
      </c>
      <c r="G133" s="51">
        <v>1.0906570000000001E-2</v>
      </c>
      <c r="H133" s="39">
        <v>5.1437999999999997</v>
      </c>
    </row>
    <row r="134" spans="1:8" x14ac:dyDescent="0.2">
      <c r="A134" s="40"/>
      <c r="B134" s="40"/>
      <c r="C134" s="41" t="s">
        <v>11</v>
      </c>
      <c r="D134" s="40"/>
      <c r="E134" s="40" t="s">
        <v>12</v>
      </c>
      <c r="F134" s="46">
        <v>80343.241999999998</v>
      </c>
      <c r="G134" s="43">
        <v>8.8343099999999994E-2</v>
      </c>
      <c r="H134" s="39" t="s">
        <v>12</v>
      </c>
    </row>
    <row r="135" spans="1:8" x14ac:dyDescent="0.2">
      <c r="A135" s="40"/>
      <c r="B135" s="40"/>
      <c r="C135" s="44"/>
      <c r="D135" s="40"/>
      <c r="E135" s="40"/>
      <c r="F135" s="45"/>
      <c r="G135" s="45"/>
      <c r="H135" s="39" t="s">
        <v>12</v>
      </c>
    </row>
    <row r="136" spans="1:8" x14ac:dyDescent="0.2">
      <c r="A136" s="40"/>
      <c r="B136" s="40"/>
      <c r="C136" s="41" t="s">
        <v>102</v>
      </c>
      <c r="D136" s="40"/>
      <c r="E136" s="40"/>
      <c r="F136" s="45"/>
      <c r="G136" s="45"/>
      <c r="H136" s="39" t="s">
        <v>12</v>
      </c>
    </row>
    <row r="137" spans="1:8" x14ac:dyDescent="0.2">
      <c r="A137" s="47">
        <v>1</v>
      </c>
      <c r="B137" s="48"/>
      <c r="C137" s="48" t="s">
        <v>103</v>
      </c>
      <c r="D137" s="48"/>
      <c r="E137" s="52"/>
      <c r="F137" s="50">
        <v>160231.88484005799</v>
      </c>
      <c r="G137" s="51">
        <v>0.17618634999999999</v>
      </c>
      <c r="H137" s="39">
        <v>5.01</v>
      </c>
    </row>
    <row r="138" spans="1:8" x14ac:dyDescent="0.2">
      <c r="A138" s="40"/>
      <c r="B138" s="40"/>
      <c r="C138" s="41" t="s">
        <v>11</v>
      </c>
      <c r="D138" s="40"/>
      <c r="E138" s="40" t="s">
        <v>12</v>
      </c>
      <c r="F138" s="46">
        <v>160231.88484005799</v>
      </c>
      <c r="G138" s="43">
        <v>0.17618634999999999</v>
      </c>
      <c r="H138" s="39" t="s">
        <v>12</v>
      </c>
    </row>
    <row r="139" spans="1:8" x14ac:dyDescent="0.2">
      <c r="A139" s="40"/>
      <c r="B139" s="40"/>
      <c r="C139" s="44"/>
      <c r="D139" s="40"/>
      <c r="E139" s="40"/>
      <c r="F139" s="45"/>
      <c r="G139" s="45"/>
      <c r="H139" s="39" t="s">
        <v>12</v>
      </c>
    </row>
    <row r="140" spans="1:8" x14ac:dyDescent="0.2">
      <c r="A140" s="40"/>
      <c r="B140" s="40"/>
      <c r="C140" s="41" t="s">
        <v>104</v>
      </c>
      <c r="D140" s="40"/>
      <c r="E140" s="40"/>
      <c r="F140" s="46">
        <v>921429.142340058</v>
      </c>
      <c r="G140" s="43">
        <v>1.0131768999999999</v>
      </c>
      <c r="H140" s="39" t="s">
        <v>12</v>
      </c>
    </row>
    <row r="141" spans="1:8" x14ac:dyDescent="0.2">
      <c r="A141" s="40"/>
      <c r="B141" s="40"/>
      <c r="C141" s="45"/>
      <c r="D141" s="40"/>
      <c r="E141" s="40"/>
      <c r="F141" s="40"/>
      <c r="G141" s="40"/>
      <c r="H141" s="39" t="s">
        <v>12</v>
      </c>
    </row>
    <row r="142" spans="1:8" x14ac:dyDescent="0.2">
      <c r="A142" s="40"/>
      <c r="B142" s="40"/>
      <c r="C142" s="41" t="s">
        <v>105</v>
      </c>
      <c r="D142" s="40"/>
      <c r="E142" s="40"/>
      <c r="F142" s="40"/>
      <c r="G142" s="40"/>
      <c r="H142" s="39" t="s">
        <v>12</v>
      </c>
    </row>
    <row r="143" spans="1:8" x14ac:dyDescent="0.2">
      <c r="A143" s="40"/>
      <c r="B143" s="40"/>
      <c r="C143" s="41" t="s">
        <v>106</v>
      </c>
      <c r="D143" s="40"/>
      <c r="E143" s="40"/>
      <c r="F143" s="40"/>
      <c r="G143" s="40"/>
      <c r="H143" s="39" t="s">
        <v>12</v>
      </c>
    </row>
    <row r="144" spans="1:8" x14ac:dyDescent="0.2">
      <c r="A144" s="40"/>
      <c r="B144" s="40"/>
      <c r="C144" s="41" t="s">
        <v>11</v>
      </c>
      <c r="D144" s="40"/>
      <c r="E144" s="40" t="s">
        <v>12</v>
      </c>
      <c r="F144" s="42" t="s">
        <v>13</v>
      </c>
      <c r="G144" s="43">
        <v>0</v>
      </c>
      <c r="H144" s="39" t="s">
        <v>12</v>
      </c>
    </row>
    <row r="145" spans="1:16" x14ac:dyDescent="0.2">
      <c r="A145" s="37"/>
      <c r="B145" s="37"/>
      <c r="C145" s="83"/>
      <c r="D145" s="37"/>
      <c r="E145" s="37"/>
      <c r="F145" s="60"/>
      <c r="G145" s="60"/>
      <c r="H145" s="39" t="s">
        <v>12</v>
      </c>
    </row>
    <row r="146" spans="1:16" x14ac:dyDescent="0.2">
      <c r="A146" s="37"/>
      <c r="B146" s="37"/>
      <c r="C146" s="38" t="s">
        <v>601</v>
      </c>
      <c r="D146" s="37"/>
      <c r="E146" s="37"/>
      <c r="F146" s="60"/>
      <c r="G146" s="60"/>
      <c r="H146" s="39" t="s">
        <v>12</v>
      </c>
      <c r="I146" s="73"/>
      <c r="J146" s="73"/>
      <c r="K146" s="73"/>
      <c r="L146" s="73"/>
      <c r="M146" s="73"/>
      <c r="N146" s="17"/>
      <c r="O146" s="17"/>
      <c r="P146" s="17"/>
    </row>
    <row r="147" spans="1:16" x14ac:dyDescent="0.2">
      <c r="A147" s="84">
        <v>1</v>
      </c>
      <c r="B147" s="65" t="s">
        <v>107</v>
      </c>
      <c r="C147" s="65" t="s">
        <v>108</v>
      </c>
      <c r="D147" s="65"/>
      <c r="E147" s="85">
        <v>15367.556399999999</v>
      </c>
      <c r="F147" s="86">
        <v>1839.5929785989999</v>
      </c>
      <c r="G147" s="27">
        <v>2.0227600000000002E-3</v>
      </c>
      <c r="H147" s="39"/>
    </row>
    <row r="148" spans="1:16" x14ac:dyDescent="0.2">
      <c r="A148" s="37"/>
      <c r="B148" s="37"/>
      <c r="C148" s="38" t="s">
        <v>11</v>
      </c>
      <c r="D148" s="37"/>
      <c r="E148" s="37" t="s">
        <v>12</v>
      </c>
      <c r="F148" s="87">
        <f>SUM(F147)</f>
        <v>1839.5929785989999</v>
      </c>
      <c r="G148" s="88">
        <f>SUM(G147)</f>
        <v>2.0227600000000002E-3</v>
      </c>
      <c r="H148" s="39" t="s">
        <v>12</v>
      </c>
    </row>
    <row r="149" spans="1:16" x14ac:dyDescent="0.2">
      <c r="A149" s="40"/>
      <c r="B149" s="40"/>
      <c r="C149" s="44"/>
      <c r="D149" s="40"/>
      <c r="E149" s="40"/>
      <c r="F149" s="45"/>
      <c r="G149" s="45"/>
      <c r="H149" s="39" t="s">
        <v>12</v>
      </c>
    </row>
    <row r="150" spans="1:16" x14ac:dyDescent="0.2">
      <c r="A150" s="40"/>
      <c r="B150" s="40"/>
      <c r="C150" s="41" t="s">
        <v>109</v>
      </c>
      <c r="D150" s="40"/>
      <c r="E150" s="40"/>
      <c r="F150" s="40"/>
      <c r="G150" s="40"/>
      <c r="H150" s="39" t="s">
        <v>12</v>
      </c>
    </row>
    <row r="151" spans="1:16" x14ac:dyDescent="0.2">
      <c r="A151" s="40"/>
      <c r="B151" s="40"/>
      <c r="C151" s="41" t="s">
        <v>110</v>
      </c>
      <c r="D151" s="40"/>
      <c r="E151" s="40"/>
      <c r="F151" s="40"/>
      <c r="G151" s="40"/>
      <c r="H151" s="39" t="s">
        <v>12</v>
      </c>
    </row>
    <row r="152" spans="1:16" x14ac:dyDescent="0.2">
      <c r="A152" s="40"/>
      <c r="B152" s="40"/>
      <c r="C152" s="41" t="s">
        <v>11</v>
      </c>
      <c r="D152" s="40"/>
      <c r="E152" s="40" t="s">
        <v>12</v>
      </c>
      <c r="F152" s="42" t="s">
        <v>13</v>
      </c>
      <c r="G152" s="43">
        <v>0</v>
      </c>
      <c r="H152" s="39" t="s">
        <v>12</v>
      </c>
    </row>
    <row r="153" spans="1:16" x14ac:dyDescent="0.2">
      <c r="A153" s="40"/>
      <c r="B153" s="40"/>
      <c r="C153" s="44"/>
      <c r="D153" s="40"/>
      <c r="E153" s="40"/>
      <c r="F153" s="45"/>
      <c r="G153" s="45"/>
      <c r="H153" s="39" t="s">
        <v>12</v>
      </c>
    </row>
    <row r="154" spans="1:16" x14ac:dyDescent="0.2">
      <c r="A154" s="40"/>
      <c r="B154" s="40"/>
      <c r="C154" s="41" t="s">
        <v>111</v>
      </c>
      <c r="D154" s="40"/>
      <c r="E154" s="40"/>
      <c r="F154" s="45"/>
      <c r="G154" s="45"/>
      <c r="H154" s="39" t="s">
        <v>12</v>
      </c>
    </row>
    <row r="155" spans="1:16" x14ac:dyDescent="0.2">
      <c r="A155" s="40"/>
      <c r="B155" s="40"/>
      <c r="C155" s="41" t="s">
        <v>11</v>
      </c>
      <c r="D155" s="40"/>
      <c r="E155" s="40" t="s">
        <v>12</v>
      </c>
      <c r="F155" s="42" t="s">
        <v>13</v>
      </c>
      <c r="G155" s="43">
        <v>0</v>
      </c>
      <c r="H155" s="39" t="s">
        <v>12</v>
      </c>
    </row>
    <row r="156" spans="1:16" x14ac:dyDescent="0.2">
      <c r="A156" s="40"/>
      <c r="B156" s="48"/>
      <c r="C156" s="48"/>
      <c r="D156" s="41"/>
      <c r="E156" s="40"/>
      <c r="F156" s="48"/>
      <c r="G156" s="52"/>
      <c r="H156" s="39" t="s">
        <v>12</v>
      </c>
    </row>
    <row r="157" spans="1:16" x14ac:dyDescent="0.2">
      <c r="A157" s="52"/>
      <c r="B157" s="48"/>
      <c r="C157" s="48" t="s">
        <v>112</v>
      </c>
      <c r="D157" s="48"/>
      <c r="E157" s="52"/>
      <c r="F157" s="50">
        <v>-18823.509234059999</v>
      </c>
      <c r="G157" s="51">
        <v>-2.0697790000000001E-2</v>
      </c>
      <c r="H157" s="39" t="s">
        <v>12</v>
      </c>
    </row>
    <row r="158" spans="1:16" x14ac:dyDescent="0.2">
      <c r="A158" s="44"/>
      <c r="B158" s="44"/>
      <c r="C158" s="41" t="s">
        <v>113</v>
      </c>
      <c r="D158" s="45"/>
      <c r="E158" s="45"/>
      <c r="F158" s="46">
        <v>909445.51108459698</v>
      </c>
      <c r="G158" s="53">
        <v>1.00000004</v>
      </c>
      <c r="H158" s="39" t="s">
        <v>12</v>
      </c>
    </row>
    <row r="159" spans="1:16" x14ac:dyDescent="0.2">
      <c r="A159" s="54"/>
      <c r="B159" s="54"/>
      <c r="C159" s="54"/>
      <c r="D159" s="55"/>
      <c r="E159" s="55"/>
      <c r="F159" s="55"/>
      <c r="G159" s="55"/>
    </row>
    <row r="160" spans="1:16" x14ac:dyDescent="0.2">
      <c r="A160" s="56"/>
      <c r="B160" s="149" t="s">
        <v>602</v>
      </c>
      <c r="C160" s="149"/>
      <c r="D160" s="149"/>
      <c r="E160" s="149"/>
      <c r="F160" s="149"/>
      <c r="G160" s="149"/>
      <c r="H160" s="149"/>
    </row>
    <row r="161" spans="1:9" x14ac:dyDescent="0.2">
      <c r="A161" s="56"/>
      <c r="B161" s="149" t="s">
        <v>603</v>
      </c>
      <c r="C161" s="149"/>
      <c r="D161" s="149"/>
      <c r="E161" s="149"/>
      <c r="F161" s="149"/>
      <c r="G161" s="149"/>
      <c r="H161" s="149"/>
    </row>
    <row r="162" spans="1:9" x14ac:dyDescent="0.2">
      <c r="A162" s="56"/>
      <c r="B162" s="149" t="s">
        <v>604</v>
      </c>
      <c r="C162" s="149"/>
      <c r="D162" s="149"/>
      <c r="E162" s="149"/>
      <c r="F162" s="149"/>
      <c r="G162" s="149"/>
      <c r="H162" s="149"/>
    </row>
    <row r="163" spans="1:9" ht="12.75" customHeight="1" x14ac:dyDescent="0.2">
      <c r="A163" s="56"/>
      <c r="B163" s="159" t="s">
        <v>666</v>
      </c>
      <c r="C163" s="149"/>
      <c r="D163" s="149"/>
      <c r="E163" s="149"/>
      <c r="F163" s="149"/>
      <c r="G163" s="149"/>
      <c r="H163" s="149"/>
      <c r="I163" s="24"/>
    </row>
    <row r="164" spans="1:9" x14ac:dyDescent="0.2">
      <c r="A164" s="56"/>
      <c r="B164" s="56"/>
      <c r="C164" s="56"/>
      <c r="D164" s="58"/>
      <c r="E164" s="58"/>
      <c r="F164" s="58"/>
      <c r="G164" s="58"/>
    </row>
    <row r="165" spans="1:9" x14ac:dyDescent="0.2">
      <c r="A165" s="56"/>
      <c r="B165" s="150" t="s">
        <v>114</v>
      </c>
      <c r="C165" s="151"/>
      <c r="D165" s="152"/>
      <c r="E165" s="59"/>
      <c r="F165" s="58"/>
      <c r="G165" s="58"/>
    </row>
    <row r="166" spans="1:9" ht="25.5" x14ac:dyDescent="0.2">
      <c r="A166" s="56"/>
      <c r="B166" s="153" t="s">
        <v>115</v>
      </c>
      <c r="C166" s="154"/>
      <c r="D166" s="38" t="s">
        <v>624</v>
      </c>
      <c r="E166" s="59"/>
      <c r="F166" s="58"/>
      <c r="G166" s="58"/>
    </row>
    <row r="167" spans="1:9" x14ac:dyDescent="0.2">
      <c r="A167" s="56"/>
      <c r="B167" s="153" t="s">
        <v>117</v>
      </c>
      <c r="C167" s="154"/>
      <c r="D167" s="38" t="s">
        <v>116</v>
      </c>
      <c r="E167" s="59"/>
      <c r="F167" s="58"/>
      <c r="G167" s="58"/>
    </row>
    <row r="168" spans="1:9" x14ac:dyDescent="0.2">
      <c r="A168" s="56"/>
      <c r="B168" s="153" t="s">
        <v>118</v>
      </c>
      <c r="C168" s="154"/>
      <c r="D168" s="60" t="s">
        <v>12</v>
      </c>
      <c r="E168" s="59"/>
      <c r="F168" s="58"/>
      <c r="G168" s="58"/>
    </row>
    <row r="169" spans="1:9" x14ac:dyDescent="0.2">
      <c r="A169" s="61"/>
      <c r="B169" s="62" t="s">
        <v>12</v>
      </c>
      <c r="C169" s="62" t="s">
        <v>605</v>
      </c>
      <c r="D169" s="62" t="s">
        <v>119</v>
      </c>
      <c r="E169" s="61"/>
      <c r="F169" s="61"/>
      <c r="G169" s="61"/>
    </row>
    <row r="170" spans="1:9" x14ac:dyDescent="0.2">
      <c r="A170" s="61"/>
      <c r="B170" s="63" t="s">
        <v>120</v>
      </c>
      <c r="C170" s="64">
        <v>46234</v>
      </c>
      <c r="D170" s="64">
        <v>46265</v>
      </c>
      <c r="E170" s="61"/>
      <c r="F170" s="61"/>
      <c r="G170" s="61"/>
    </row>
    <row r="171" spans="1:9" x14ac:dyDescent="0.2">
      <c r="A171" s="61"/>
      <c r="B171" s="65" t="s">
        <v>121</v>
      </c>
      <c r="C171" s="66">
        <v>2493.4681</v>
      </c>
      <c r="D171" s="66">
        <v>2506.9699999999998</v>
      </c>
      <c r="E171" s="61"/>
      <c r="F171" s="57"/>
      <c r="G171" s="67"/>
    </row>
    <row r="172" spans="1:9" x14ac:dyDescent="0.2">
      <c r="A172" s="61"/>
      <c r="B172" s="65" t="s">
        <v>606</v>
      </c>
      <c r="C172" s="66">
        <v>1043.3562999999999</v>
      </c>
      <c r="D172" s="66">
        <v>1049.0060000000001</v>
      </c>
      <c r="E172" s="61"/>
      <c r="F172" s="57"/>
      <c r="G172" s="67"/>
    </row>
    <row r="173" spans="1:9" x14ac:dyDescent="0.2">
      <c r="A173" s="61"/>
      <c r="B173" s="65" t="s">
        <v>122</v>
      </c>
      <c r="C173" s="66">
        <v>2459.2782000000002</v>
      </c>
      <c r="D173" s="66">
        <v>2472.1297</v>
      </c>
      <c r="E173" s="61"/>
      <c r="F173" s="57"/>
      <c r="G173" s="67"/>
    </row>
    <row r="174" spans="1:9" x14ac:dyDescent="0.2">
      <c r="A174" s="61"/>
      <c r="B174" s="65" t="s">
        <v>607</v>
      </c>
      <c r="C174" s="66">
        <v>1040.2683999999999</v>
      </c>
      <c r="D174" s="66">
        <v>1045.7046</v>
      </c>
      <c r="E174" s="61"/>
      <c r="F174" s="57"/>
      <c r="G174" s="67"/>
    </row>
    <row r="175" spans="1:9" x14ac:dyDescent="0.2">
      <c r="A175" s="61"/>
      <c r="B175" s="61"/>
      <c r="C175" s="61"/>
      <c r="D175" s="61"/>
      <c r="E175" s="61"/>
      <c r="F175" s="61"/>
      <c r="G175" s="61"/>
    </row>
    <row r="176" spans="1:9" x14ac:dyDescent="0.2">
      <c r="A176" s="61"/>
      <c r="B176" s="153" t="s">
        <v>123</v>
      </c>
      <c r="C176" s="154"/>
      <c r="D176" s="38" t="s">
        <v>116</v>
      </c>
      <c r="E176" s="61"/>
      <c r="F176" s="61"/>
      <c r="G176" s="61"/>
    </row>
    <row r="177" spans="1:16" x14ac:dyDescent="0.2">
      <c r="A177" s="61"/>
      <c r="B177" s="101"/>
      <c r="C177" s="101"/>
      <c r="D177" s="102"/>
      <c r="E177" s="61"/>
      <c r="F177" s="57"/>
      <c r="G177" s="67"/>
    </row>
    <row r="178" spans="1:16" x14ac:dyDescent="0.2">
      <c r="A178" s="61"/>
      <c r="B178" s="153" t="s">
        <v>124</v>
      </c>
      <c r="C178" s="154"/>
      <c r="D178" s="38" t="s">
        <v>116</v>
      </c>
      <c r="E178" s="72"/>
      <c r="F178" s="61"/>
      <c r="G178" s="61"/>
    </row>
    <row r="179" spans="1:16" x14ac:dyDescent="0.2">
      <c r="A179" s="61"/>
      <c r="B179" s="153" t="s">
        <v>125</v>
      </c>
      <c r="C179" s="154"/>
      <c r="D179" s="38" t="s">
        <v>116</v>
      </c>
      <c r="E179" s="72"/>
      <c r="F179" s="61"/>
      <c r="G179" s="61"/>
    </row>
    <row r="180" spans="1:16" x14ac:dyDescent="0.2">
      <c r="A180" s="61"/>
      <c r="B180" s="153" t="s">
        <v>609</v>
      </c>
      <c r="C180" s="154"/>
      <c r="D180" s="38" t="s">
        <v>116</v>
      </c>
      <c r="E180" s="72"/>
      <c r="F180" s="61"/>
      <c r="G180" s="61"/>
    </row>
    <row r="181" spans="1:16" x14ac:dyDescent="0.2">
      <c r="A181" s="69"/>
      <c r="B181" s="69"/>
      <c r="C181" s="69"/>
      <c r="D181" s="69"/>
      <c r="E181" s="69"/>
      <c r="F181" s="69"/>
      <c r="G181" s="69"/>
      <c r="I181" s="24"/>
      <c r="J181" s="36"/>
    </row>
    <row r="182" spans="1:16" s="8" customFormat="1" x14ac:dyDescent="0.2">
      <c r="B182" s="29" t="s">
        <v>729</v>
      </c>
      <c r="C182" s="29"/>
      <c r="D182" s="29"/>
      <c r="E182" s="29"/>
      <c r="F182" s="29"/>
      <c r="G182" s="29"/>
      <c r="I182" s="24"/>
      <c r="J182" s="36"/>
      <c r="K182" s="73"/>
      <c r="L182" s="73"/>
      <c r="M182" s="73"/>
      <c r="N182" s="73"/>
      <c r="O182"/>
    </row>
    <row r="183" spans="1:16" ht="13.5" customHeight="1" x14ac:dyDescent="0.2">
      <c r="B183" s="167" t="s">
        <v>626</v>
      </c>
      <c r="C183" s="167" t="s">
        <v>627</v>
      </c>
      <c r="D183" s="170" t="s">
        <v>637</v>
      </c>
      <c r="E183" s="171"/>
      <c r="F183" s="172"/>
      <c r="G183" s="173" t="s">
        <v>645</v>
      </c>
      <c r="H183" s="174"/>
      <c r="I183" s="175"/>
      <c r="J183" s="73"/>
      <c r="K183" s="73"/>
      <c r="L183" s="73"/>
      <c r="M183" s="73"/>
      <c r="N183" s="73"/>
      <c r="O183" s="73"/>
    </row>
    <row r="184" spans="1:16" ht="46.5" customHeight="1" x14ac:dyDescent="0.2">
      <c r="B184" s="168"/>
      <c r="C184" s="168"/>
      <c r="D184" s="165" t="s">
        <v>646</v>
      </c>
      <c r="E184" s="165" t="s">
        <v>647</v>
      </c>
      <c r="F184" s="165" t="s">
        <v>648</v>
      </c>
      <c r="G184" s="176" t="s">
        <v>664</v>
      </c>
      <c r="H184" s="177"/>
      <c r="I184" s="165" t="s">
        <v>650</v>
      </c>
      <c r="J184" s="73"/>
      <c r="K184" s="73"/>
      <c r="L184" s="73"/>
      <c r="M184" s="73"/>
      <c r="N184" s="73"/>
      <c r="O184" s="73"/>
    </row>
    <row r="185" spans="1:16" ht="22.5" customHeight="1" x14ac:dyDescent="0.2">
      <c r="B185" s="169"/>
      <c r="C185" s="169"/>
      <c r="D185" s="166"/>
      <c r="E185" s="166"/>
      <c r="F185" s="166"/>
      <c r="G185" s="90" t="s">
        <v>651</v>
      </c>
      <c r="H185" s="90" t="s">
        <v>652</v>
      </c>
      <c r="I185" s="166"/>
      <c r="J185" s="73"/>
      <c r="K185" s="73"/>
      <c r="L185" s="73"/>
      <c r="M185" s="73"/>
      <c r="N185" s="73"/>
      <c r="O185" s="73"/>
    </row>
    <row r="186" spans="1:16" ht="13.5" x14ac:dyDescent="0.25">
      <c r="B186" s="94" t="s">
        <v>653</v>
      </c>
      <c r="C186" s="93" t="s">
        <v>654</v>
      </c>
      <c r="D186" s="30">
        <v>5523.9823999999999</v>
      </c>
      <c r="E186" s="127">
        <v>126.0176</v>
      </c>
      <c r="F186" s="128">
        <f>D186+E186</f>
        <v>5650</v>
      </c>
      <c r="G186" s="98">
        <v>239.15547683099999</v>
      </c>
      <c r="H186" s="98">
        <v>150.66</v>
      </c>
      <c r="I186" s="98">
        <f>G186+H186</f>
        <v>389.81547683099996</v>
      </c>
      <c r="J186" s="73"/>
      <c r="K186" s="73"/>
      <c r="L186" s="73"/>
      <c r="M186" s="73"/>
      <c r="N186" s="73"/>
      <c r="O186" s="73"/>
    </row>
    <row r="187" spans="1:16" ht="6.75" customHeight="1" x14ac:dyDescent="0.25">
      <c r="B187" s="129"/>
      <c r="C187" s="130"/>
      <c r="D187" s="31"/>
      <c r="E187" s="131"/>
      <c r="F187" s="132"/>
      <c r="G187" s="133"/>
      <c r="H187" s="133"/>
      <c r="I187" s="133"/>
      <c r="J187" s="73"/>
      <c r="K187" s="73"/>
      <c r="L187" s="73"/>
      <c r="M187" s="73"/>
      <c r="N187" s="73"/>
      <c r="O187" s="73"/>
    </row>
    <row r="188" spans="1:16" ht="51" customHeight="1" x14ac:dyDescent="0.2">
      <c r="B188" s="164" t="s">
        <v>655</v>
      </c>
      <c r="C188" s="164"/>
      <c r="D188" s="164"/>
      <c r="E188" s="164"/>
      <c r="F188" s="164"/>
      <c r="G188" s="164"/>
      <c r="H188" s="164"/>
      <c r="I188" s="164"/>
      <c r="J188" s="134"/>
      <c r="K188" s="73"/>
      <c r="L188" s="73"/>
      <c r="M188" s="73"/>
      <c r="N188" s="73"/>
      <c r="O188" s="73"/>
    </row>
    <row r="189" spans="1:16" ht="13.5" x14ac:dyDescent="0.25">
      <c r="B189" s="18" t="s">
        <v>656</v>
      </c>
      <c r="I189" s="73"/>
      <c r="J189" s="36"/>
      <c r="K189" s="73"/>
      <c r="L189" s="73"/>
      <c r="M189" s="73"/>
      <c r="N189" s="73"/>
      <c r="O189" s="73"/>
      <c r="P189" s="73"/>
    </row>
    <row r="190" spans="1:16" x14ac:dyDescent="0.2">
      <c r="B190" s="100"/>
      <c r="J190" s="36"/>
      <c r="K190" s="73"/>
      <c r="L190" s="73"/>
      <c r="M190" s="73"/>
      <c r="N190" s="73"/>
      <c r="O190" s="73"/>
    </row>
    <row r="191" spans="1:16" x14ac:dyDescent="0.2">
      <c r="B191" s="100" t="s">
        <v>660</v>
      </c>
      <c r="J191" s="36"/>
      <c r="K191" s="73"/>
      <c r="L191" s="73"/>
      <c r="M191" s="73"/>
      <c r="N191" s="73"/>
      <c r="O191" s="73"/>
    </row>
    <row r="192" spans="1:16" x14ac:dyDescent="0.2">
      <c r="B192" s="100"/>
      <c r="J192" s="36"/>
      <c r="K192" s="73"/>
      <c r="L192" s="73"/>
      <c r="M192" s="73"/>
      <c r="N192" s="73"/>
      <c r="O192" s="73"/>
    </row>
    <row r="193" spans="2:18" x14ac:dyDescent="0.2">
      <c r="B193" s="100" t="s">
        <v>661</v>
      </c>
      <c r="J193" s="36"/>
      <c r="K193" s="73"/>
      <c r="L193" s="73"/>
      <c r="M193" s="73"/>
      <c r="N193" s="73"/>
      <c r="O193" s="73"/>
    </row>
    <row r="194" spans="2:18" x14ac:dyDescent="0.2">
      <c r="B194" s="100"/>
      <c r="J194" s="36"/>
      <c r="K194" s="73"/>
      <c r="L194" s="73"/>
      <c r="M194" s="73"/>
      <c r="N194" s="73"/>
      <c r="O194" s="73"/>
    </row>
    <row r="195" spans="2:18" x14ac:dyDescent="0.2">
      <c r="B195" s="100" t="s">
        <v>662</v>
      </c>
      <c r="J195" s="36"/>
    </row>
    <row r="196" spans="2:18" s="8" customFormat="1" x14ac:dyDescent="0.2">
      <c r="I196" s="24"/>
      <c r="J196" s="36"/>
      <c r="K196" s="73"/>
      <c r="L196" s="73"/>
      <c r="M196" s="73"/>
      <c r="N196" s="73"/>
      <c r="O196"/>
      <c r="R196"/>
    </row>
    <row r="197" spans="2:18" s="8" customFormat="1" x14ac:dyDescent="0.2">
      <c r="B197" s="143" t="s">
        <v>610</v>
      </c>
      <c r="C197" s="144"/>
      <c r="D197" s="145"/>
      <c r="I197" s="24"/>
      <c r="J197" s="36"/>
      <c r="K197" s="73"/>
      <c r="L197" s="73"/>
      <c r="M197" s="73"/>
      <c r="N197" s="73"/>
      <c r="O197"/>
      <c r="R197"/>
    </row>
    <row r="198" spans="2:18" s="8" customFormat="1" ht="25.5" x14ac:dyDescent="0.2">
      <c r="B198" s="146" t="s">
        <v>611</v>
      </c>
      <c r="C198" s="146"/>
      <c r="D198" s="12" t="s">
        <v>268</v>
      </c>
      <c r="I198" s="24"/>
      <c r="J198" s="36"/>
      <c r="K198" s="73"/>
      <c r="L198" s="73"/>
      <c r="M198" s="73"/>
      <c r="N198" s="73"/>
      <c r="O198"/>
      <c r="R198"/>
    </row>
    <row r="199" spans="2:18" s="8" customFormat="1" x14ac:dyDescent="0.2">
      <c r="B199" s="142" t="s">
        <v>612</v>
      </c>
      <c r="C199" s="142"/>
      <c r="D199" s="13"/>
      <c r="I199" s="24"/>
      <c r="J199" s="36"/>
      <c r="K199" s="73"/>
      <c r="L199" s="73"/>
      <c r="M199" s="73"/>
      <c r="N199" s="73"/>
      <c r="O199"/>
      <c r="R199"/>
    </row>
    <row r="200" spans="2:18" s="8" customFormat="1" x14ac:dyDescent="0.2">
      <c r="B200" s="142"/>
      <c r="C200" s="142"/>
      <c r="D200" s="14"/>
      <c r="I200" s="24"/>
      <c r="J200" s="36"/>
      <c r="K200" s="73"/>
      <c r="L200" s="73"/>
      <c r="M200" s="73"/>
      <c r="N200" s="73"/>
      <c r="O200"/>
      <c r="R200"/>
    </row>
    <row r="201" spans="2:18" s="8" customFormat="1" x14ac:dyDescent="0.2">
      <c r="B201" s="142" t="s">
        <v>613</v>
      </c>
      <c r="C201" s="142"/>
      <c r="D201" s="76">
        <v>6.1351075605056131</v>
      </c>
      <c r="I201" s="24"/>
      <c r="J201" s="36"/>
      <c r="K201" s="73"/>
      <c r="L201" s="73"/>
      <c r="M201" s="73"/>
      <c r="N201" s="73"/>
      <c r="O201"/>
      <c r="R201"/>
    </row>
    <row r="202" spans="2:18" s="8" customFormat="1" x14ac:dyDescent="0.2">
      <c r="B202" s="142"/>
      <c r="C202" s="142"/>
      <c r="D202" s="14"/>
      <c r="I202" s="24"/>
      <c r="J202" s="36"/>
      <c r="K202" s="73"/>
      <c r="L202" s="73"/>
      <c r="M202" s="73"/>
      <c r="N202" s="73"/>
      <c r="O202"/>
      <c r="R202"/>
    </row>
    <row r="203" spans="2:18" s="8" customFormat="1" x14ac:dyDescent="0.2">
      <c r="B203" s="142" t="s">
        <v>614</v>
      </c>
      <c r="C203" s="142"/>
      <c r="D203" s="76">
        <v>9.0158064054426612E-2</v>
      </c>
      <c r="I203" s="24"/>
      <c r="J203" s="36"/>
      <c r="K203" s="73"/>
      <c r="L203" s="73"/>
      <c r="M203" s="73"/>
      <c r="N203" s="73"/>
      <c r="O203"/>
      <c r="R203"/>
    </row>
    <row r="204" spans="2:18" s="8" customFormat="1" x14ac:dyDescent="0.2">
      <c r="B204" s="142" t="s">
        <v>615</v>
      </c>
      <c r="C204" s="142"/>
      <c r="D204" s="76">
        <v>9.1031299095525126E-2</v>
      </c>
      <c r="I204" s="24"/>
      <c r="J204" s="36"/>
      <c r="K204" s="73"/>
      <c r="L204" s="73"/>
      <c r="M204" s="73"/>
      <c r="N204" s="73"/>
      <c r="O204"/>
      <c r="R204"/>
    </row>
    <row r="205" spans="2:18" s="8" customFormat="1" x14ac:dyDescent="0.2">
      <c r="B205" s="142"/>
      <c r="C205" s="142"/>
      <c r="D205" s="14"/>
      <c r="I205" s="24"/>
      <c r="J205" s="36"/>
      <c r="K205" s="73"/>
      <c r="L205" s="73"/>
      <c r="M205" s="73"/>
      <c r="N205" s="73"/>
      <c r="O205"/>
      <c r="P205"/>
      <c r="Q205"/>
      <c r="R205"/>
    </row>
    <row r="206" spans="2:18" s="8" customFormat="1" x14ac:dyDescent="0.2">
      <c r="B206" s="142" t="s">
        <v>616</v>
      </c>
      <c r="C206" s="142"/>
      <c r="D206" s="78" t="s">
        <v>728</v>
      </c>
      <c r="I206" s="24"/>
      <c r="J206" s="36"/>
      <c r="K206" s="73"/>
      <c r="L206" s="73"/>
      <c r="M206" s="73"/>
      <c r="N206" s="73"/>
      <c r="O206" s="74"/>
    </row>
    <row r="207" spans="2:18" s="8" customFormat="1" x14ac:dyDescent="0.2">
      <c r="B207" s="140" t="s">
        <v>617</v>
      </c>
      <c r="C207" s="147"/>
      <c r="D207" s="141"/>
      <c r="I207" s="24"/>
      <c r="J207" s="36"/>
      <c r="K207" s="73"/>
      <c r="L207" s="73"/>
      <c r="M207" s="73"/>
      <c r="N207" s="73"/>
      <c r="O207"/>
      <c r="P207"/>
      <c r="Q207"/>
      <c r="R207"/>
    </row>
    <row r="208" spans="2:18" x14ac:dyDescent="0.2">
      <c r="I208" s="24"/>
      <c r="J208" s="36"/>
    </row>
    <row r="209" spans="2:9" x14ac:dyDescent="0.2">
      <c r="B209" s="16" t="s">
        <v>618</v>
      </c>
      <c r="I209" s="24"/>
    </row>
    <row r="210" spans="2:9" x14ac:dyDescent="0.2">
      <c r="I210" s="24"/>
    </row>
    <row r="211" spans="2:9" ht="153.75" customHeight="1" x14ac:dyDescent="0.2">
      <c r="I211" s="24"/>
    </row>
    <row r="212" spans="2:9" x14ac:dyDescent="0.2">
      <c r="I212" s="24"/>
    </row>
    <row r="213" spans="2:9" x14ac:dyDescent="0.2">
      <c r="I213" s="24"/>
    </row>
    <row r="214" spans="2:9" x14ac:dyDescent="0.2">
      <c r="B214" s="16" t="s">
        <v>619</v>
      </c>
      <c r="C214" s="82"/>
      <c r="D214" s="16"/>
      <c r="I214" s="24"/>
    </row>
    <row r="215" spans="2:9" x14ac:dyDescent="0.2">
      <c r="B215" s="16" t="s">
        <v>665</v>
      </c>
      <c r="D215" s="16"/>
      <c r="I215" s="24"/>
    </row>
    <row r="216" spans="2:9" ht="165" customHeight="1" x14ac:dyDescent="0.2">
      <c r="I216" s="24"/>
    </row>
    <row r="217" spans="2:9" x14ac:dyDescent="0.2">
      <c r="I217" s="24"/>
    </row>
  </sheetData>
  <mergeCells count="36">
    <mergeCell ref="B203:C203"/>
    <mergeCell ref="B204:C204"/>
    <mergeCell ref="B205:C205"/>
    <mergeCell ref="B206:C206"/>
    <mergeCell ref="B207:D207"/>
    <mergeCell ref="B198:C198"/>
    <mergeCell ref="B199:C199"/>
    <mergeCell ref="B200:C200"/>
    <mergeCell ref="B201:C201"/>
    <mergeCell ref="B202:C202"/>
    <mergeCell ref="A1:H1"/>
    <mergeCell ref="A2:H2"/>
    <mergeCell ref="A3:H3"/>
    <mergeCell ref="B160:H160"/>
    <mergeCell ref="B161:H161"/>
    <mergeCell ref="B162:H162"/>
    <mergeCell ref="B163:H163"/>
    <mergeCell ref="B165:D165"/>
    <mergeCell ref="B166:C166"/>
    <mergeCell ref="B167:C167"/>
    <mergeCell ref="B168:C168"/>
    <mergeCell ref="B176:C176"/>
    <mergeCell ref="B178:C178"/>
    <mergeCell ref="B179:C179"/>
    <mergeCell ref="B180:C180"/>
    <mergeCell ref="B188:I188"/>
    <mergeCell ref="B197:D197"/>
    <mergeCell ref="B183:B185"/>
    <mergeCell ref="C183:C185"/>
    <mergeCell ref="D183:F183"/>
    <mergeCell ref="G183:I183"/>
    <mergeCell ref="D184:D185"/>
    <mergeCell ref="E184:E185"/>
    <mergeCell ref="F184:F185"/>
    <mergeCell ref="G184:H184"/>
    <mergeCell ref="I184:I185"/>
  </mergeCells>
  <hyperlinks>
    <hyperlink ref="I1" location="Index!B2" display="Index" xr:uid="{7FC4BD2D-762F-47D9-A188-A50B219A434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0E1D7-E1FB-4C6D-849C-0743507E4B45}">
  <sheetPr>
    <outlinePr summaryBelow="0" summaryRight="0"/>
  </sheetPr>
  <dimension ref="A1:S167"/>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8.7109375" bestFit="1" customWidth="1"/>
    <col min="6" max="6" width="10.140625" bestFit="1" customWidth="1"/>
    <col min="7" max="7" width="14" bestFit="1" customWidth="1"/>
    <col min="8" max="8" width="8.85546875" bestFit="1" customWidth="1"/>
    <col min="9" max="9" width="7.5703125" customWidth="1"/>
  </cols>
  <sheetData>
    <row r="1" spans="1:9" ht="15" x14ac:dyDescent="0.2">
      <c r="A1" s="148" t="s">
        <v>0</v>
      </c>
      <c r="B1" s="148"/>
      <c r="C1" s="148"/>
      <c r="D1" s="148"/>
      <c r="E1" s="148"/>
      <c r="F1" s="148"/>
      <c r="G1" s="148"/>
      <c r="H1" s="148"/>
      <c r="I1" s="34" t="s">
        <v>586</v>
      </c>
    </row>
    <row r="2" spans="1:9" ht="15" x14ac:dyDescent="0.2">
      <c r="A2" s="148" t="s">
        <v>737</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727</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x14ac:dyDescent="0.2">
      <c r="A28" s="47">
        <v>1</v>
      </c>
      <c r="B28" s="48" t="s">
        <v>239</v>
      </c>
      <c r="C28" s="48" t="s">
        <v>240</v>
      </c>
      <c r="D28" s="48" t="s">
        <v>241</v>
      </c>
      <c r="E28" s="49">
        <v>1000</v>
      </c>
      <c r="F28" s="50">
        <v>1003.364</v>
      </c>
      <c r="G28" s="51">
        <v>5.6286750000000003E-2</v>
      </c>
      <c r="H28" s="39">
        <v>7.6950000000000003</v>
      </c>
    </row>
    <row r="29" spans="1:8" x14ac:dyDescent="0.2">
      <c r="A29" s="47">
        <v>2</v>
      </c>
      <c r="B29" s="48" t="s">
        <v>434</v>
      </c>
      <c r="C29" s="48" t="s">
        <v>435</v>
      </c>
      <c r="D29" s="48" t="s">
        <v>23</v>
      </c>
      <c r="E29" s="49">
        <v>1000</v>
      </c>
      <c r="F29" s="50">
        <v>1002.352</v>
      </c>
      <c r="G29" s="51">
        <v>5.6229979999999999E-2</v>
      </c>
      <c r="H29" s="39">
        <v>7.57</v>
      </c>
    </row>
    <row r="30" spans="1:8" x14ac:dyDescent="0.2">
      <c r="A30" s="47">
        <v>3</v>
      </c>
      <c r="B30" s="48" t="s">
        <v>47</v>
      </c>
      <c r="C30" s="48" t="s">
        <v>48</v>
      </c>
      <c r="D30" s="48" t="s">
        <v>23</v>
      </c>
      <c r="E30" s="49">
        <v>1000</v>
      </c>
      <c r="F30" s="50">
        <v>999.33900000000006</v>
      </c>
      <c r="G30" s="51">
        <v>5.606096E-2</v>
      </c>
      <c r="H30" s="39">
        <v>7.3849999999999998</v>
      </c>
    </row>
    <row r="31" spans="1:8" x14ac:dyDescent="0.2">
      <c r="A31" s="47">
        <v>4</v>
      </c>
      <c r="B31" s="48" t="s">
        <v>139</v>
      </c>
      <c r="C31" s="48" t="s">
        <v>140</v>
      </c>
      <c r="D31" s="48" t="s">
        <v>26</v>
      </c>
      <c r="E31" s="49">
        <v>1000</v>
      </c>
      <c r="F31" s="50">
        <v>989.86400000000003</v>
      </c>
      <c r="G31" s="51">
        <v>5.5529429999999998E-2</v>
      </c>
      <c r="H31" s="39">
        <v>7.66</v>
      </c>
    </row>
    <row r="32" spans="1:8" ht="25.5" x14ac:dyDescent="0.2">
      <c r="A32" s="47">
        <v>5</v>
      </c>
      <c r="B32" s="48" t="s">
        <v>27</v>
      </c>
      <c r="C32" s="48" t="s">
        <v>28</v>
      </c>
      <c r="D32" s="48" t="s">
        <v>23</v>
      </c>
      <c r="E32" s="49">
        <v>1000</v>
      </c>
      <c r="F32" s="50">
        <v>980.62699999999995</v>
      </c>
      <c r="G32" s="51">
        <v>5.5011249999999998E-2</v>
      </c>
      <c r="H32" s="39">
        <v>7.6749999999999998</v>
      </c>
    </row>
    <row r="33" spans="1:8" ht="25.5" x14ac:dyDescent="0.2">
      <c r="A33" s="47">
        <v>6</v>
      </c>
      <c r="B33" s="48" t="s">
        <v>133</v>
      </c>
      <c r="C33" s="48" t="s">
        <v>134</v>
      </c>
      <c r="D33" s="48" t="s">
        <v>26</v>
      </c>
      <c r="E33" s="49">
        <v>800</v>
      </c>
      <c r="F33" s="50">
        <v>795.25760000000002</v>
      </c>
      <c r="G33" s="51">
        <v>4.4612390000000002E-2</v>
      </c>
      <c r="H33" s="39">
        <v>7.6562999999999999</v>
      </c>
    </row>
    <row r="34" spans="1:8" ht="25.5" x14ac:dyDescent="0.2">
      <c r="A34" s="47">
        <v>7</v>
      </c>
      <c r="B34" s="48" t="s">
        <v>436</v>
      </c>
      <c r="C34" s="48" t="s">
        <v>437</v>
      </c>
      <c r="D34" s="48" t="s">
        <v>60</v>
      </c>
      <c r="E34" s="49">
        <v>500</v>
      </c>
      <c r="F34" s="50">
        <v>502.08600000000001</v>
      </c>
      <c r="G34" s="51">
        <v>2.816604E-2</v>
      </c>
      <c r="H34" s="39">
        <v>8.32</v>
      </c>
    </row>
    <row r="35" spans="1:8" x14ac:dyDescent="0.2">
      <c r="A35" s="47">
        <v>8</v>
      </c>
      <c r="B35" s="48" t="s">
        <v>438</v>
      </c>
      <c r="C35" s="48" t="s">
        <v>439</v>
      </c>
      <c r="D35" s="48" t="s">
        <v>26</v>
      </c>
      <c r="E35" s="49">
        <v>50</v>
      </c>
      <c r="F35" s="50">
        <v>501.25599999999997</v>
      </c>
      <c r="G35" s="51">
        <v>2.8119479999999999E-2</v>
      </c>
      <c r="H35" s="39">
        <v>7.7</v>
      </c>
    </row>
    <row r="36" spans="1:8" x14ac:dyDescent="0.2">
      <c r="A36" s="47">
        <v>9</v>
      </c>
      <c r="B36" s="48" t="s">
        <v>244</v>
      </c>
      <c r="C36" s="48" t="s">
        <v>245</v>
      </c>
      <c r="D36" s="48" t="s">
        <v>23</v>
      </c>
      <c r="E36" s="49">
        <v>500</v>
      </c>
      <c r="F36" s="50">
        <v>500.80349999999999</v>
      </c>
      <c r="G36" s="51">
        <v>2.8094089999999999E-2</v>
      </c>
      <c r="H36" s="39">
        <v>7.2249999999999996</v>
      </c>
    </row>
    <row r="37" spans="1:8" x14ac:dyDescent="0.2">
      <c r="A37" s="47">
        <v>10</v>
      </c>
      <c r="B37" s="48" t="s">
        <v>129</v>
      </c>
      <c r="C37" s="48" t="s">
        <v>130</v>
      </c>
      <c r="D37" s="48" t="s">
        <v>26</v>
      </c>
      <c r="E37" s="49">
        <v>500</v>
      </c>
      <c r="F37" s="50">
        <v>500.68950000000001</v>
      </c>
      <c r="G37" s="51">
        <v>2.80877E-2</v>
      </c>
      <c r="H37" s="39">
        <v>7.39</v>
      </c>
    </row>
    <row r="38" spans="1:8" x14ac:dyDescent="0.2">
      <c r="A38" s="47">
        <v>11</v>
      </c>
      <c r="B38" s="48" t="s">
        <v>246</v>
      </c>
      <c r="C38" s="48" t="s">
        <v>247</v>
      </c>
      <c r="D38" s="48" t="s">
        <v>23</v>
      </c>
      <c r="E38" s="49">
        <v>500</v>
      </c>
      <c r="F38" s="50">
        <v>500.48050000000001</v>
      </c>
      <c r="G38" s="51">
        <v>2.8075969999999999E-2</v>
      </c>
      <c r="H38" s="39">
        <v>7.4550000000000001</v>
      </c>
    </row>
    <row r="39" spans="1:8" x14ac:dyDescent="0.2">
      <c r="A39" s="47">
        <v>12</v>
      </c>
      <c r="B39" s="48" t="s">
        <v>255</v>
      </c>
      <c r="C39" s="48" t="s">
        <v>256</v>
      </c>
      <c r="D39" s="48" t="s">
        <v>257</v>
      </c>
      <c r="E39" s="49">
        <v>500</v>
      </c>
      <c r="F39" s="50">
        <v>500.32100000000003</v>
      </c>
      <c r="G39" s="51">
        <v>2.806703E-2</v>
      </c>
      <c r="H39" s="39">
        <v>8.6750000000000007</v>
      </c>
    </row>
    <row r="40" spans="1:8" x14ac:dyDescent="0.2">
      <c r="A40" s="47">
        <v>13</v>
      </c>
      <c r="B40" s="48" t="s">
        <v>440</v>
      </c>
      <c r="C40" s="48" t="s">
        <v>441</v>
      </c>
      <c r="D40" s="48" t="s">
        <v>442</v>
      </c>
      <c r="E40" s="49">
        <v>500</v>
      </c>
      <c r="F40" s="50">
        <v>500.14449999999999</v>
      </c>
      <c r="G40" s="51">
        <v>2.805713E-2</v>
      </c>
      <c r="H40" s="39">
        <v>8.1341000000000001</v>
      </c>
    </row>
    <row r="41" spans="1:8" x14ac:dyDescent="0.2">
      <c r="A41" s="47">
        <v>14</v>
      </c>
      <c r="B41" s="48" t="s">
        <v>443</v>
      </c>
      <c r="C41" s="48" t="s">
        <v>444</v>
      </c>
      <c r="D41" s="48" t="s">
        <v>26</v>
      </c>
      <c r="E41" s="49">
        <v>50</v>
      </c>
      <c r="F41" s="50">
        <v>499.98750000000001</v>
      </c>
      <c r="G41" s="51">
        <v>2.8048320000000002E-2</v>
      </c>
      <c r="H41" s="39">
        <v>6.2549999999999999</v>
      </c>
    </row>
    <row r="42" spans="1:8" ht="25.5" x14ac:dyDescent="0.2">
      <c r="A42" s="47">
        <v>15</v>
      </c>
      <c r="B42" s="48" t="s">
        <v>33</v>
      </c>
      <c r="C42" s="48" t="s">
        <v>34</v>
      </c>
      <c r="D42" s="48" t="s">
        <v>26</v>
      </c>
      <c r="E42" s="49">
        <v>500</v>
      </c>
      <c r="F42" s="50">
        <v>498.58049999999997</v>
      </c>
      <c r="G42" s="51">
        <v>2.796939E-2</v>
      </c>
      <c r="H42" s="39">
        <v>7.63</v>
      </c>
    </row>
    <row r="43" spans="1:8" ht="25.5" x14ac:dyDescent="0.2">
      <c r="A43" s="47">
        <v>16</v>
      </c>
      <c r="B43" s="48" t="s">
        <v>71</v>
      </c>
      <c r="C43" s="48" t="s">
        <v>72</v>
      </c>
      <c r="D43" s="48" t="s">
        <v>26</v>
      </c>
      <c r="E43" s="49">
        <v>500</v>
      </c>
      <c r="F43" s="50">
        <v>496.29599999999999</v>
      </c>
      <c r="G43" s="51">
        <v>2.7841230000000002E-2</v>
      </c>
      <c r="H43" s="39">
        <v>7.6550000000000002</v>
      </c>
    </row>
    <row r="44" spans="1:8" x14ac:dyDescent="0.2">
      <c r="A44" s="47">
        <v>17</v>
      </c>
      <c r="B44" s="48" t="s">
        <v>73</v>
      </c>
      <c r="C44" s="48" t="s">
        <v>74</v>
      </c>
      <c r="D44" s="48" t="s">
        <v>26</v>
      </c>
      <c r="E44" s="49">
        <v>500</v>
      </c>
      <c r="F44" s="50">
        <v>496.12349999999998</v>
      </c>
      <c r="G44" s="51">
        <v>2.7831560000000002E-2</v>
      </c>
      <c r="H44" s="39">
        <v>7.69</v>
      </c>
    </row>
    <row r="45" spans="1:8" ht="25.5" x14ac:dyDescent="0.2">
      <c r="A45" s="47">
        <v>18</v>
      </c>
      <c r="B45" s="48" t="s">
        <v>63</v>
      </c>
      <c r="C45" s="48" t="s">
        <v>64</v>
      </c>
      <c r="D45" s="48" t="s">
        <v>26</v>
      </c>
      <c r="E45" s="49">
        <v>500</v>
      </c>
      <c r="F45" s="50">
        <v>493.04700000000003</v>
      </c>
      <c r="G45" s="51">
        <v>2.7658970000000001E-2</v>
      </c>
      <c r="H45" s="39">
        <v>7.6562999999999999</v>
      </c>
    </row>
    <row r="46" spans="1:8" x14ac:dyDescent="0.2">
      <c r="A46" s="40"/>
      <c r="B46" s="40"/>
      <c r="C46" s="41" t="s">
        <v>11</v>
      </c>
      <c r="D46" s="40"/>
      <c r="E46" s="40" t="s">
        <v>12</v>
      </c>
      <c r="F46" s="46">
        <v>11760.6191</v>
      </c>
      <c r="G46" s="43">
        <v>0.65974767000000001</v>
      </c>
      <c r="H46" s="39" t="s">
        <v>12</v>
      </c>
    </row>
    <row r="47" spans="1:8" x14ac:dyDescent="0.2">
      <c r="A47" s="40"/>
      <c r="B47" s="40"/>
      <c r="C47" s="44"/>
      <c r="D47" s="40"/>
      <c r="E47" s="40"/>
      <c r="F47" s="45"/>
      <c r="G47" s="45"/>
      <c r="H47" s="39" t="s">
        <v>12</v>
      </c>
    </row>
    <row r="48" spans="1:8" x14ac:dyDescent="0.2">
      <c r="A48" s="40"/>
      <c r="B48" s="40"/>
      <c r="C48" s="41" t="s">
        <v>77</v>
      </c>
      <c r="D48" s="40"/>
      <c r="E48" s="40"/>
      <c r="F48" s="40"/>
      <c r="G48" s="40"/>
      <c r="H48" s="39" t="s">
        <v>12</v>
      </c>
    </row>
    <row r="49" spans="1:8" x14ac:dyDescent="0.2">
      <c r="A49" s="40"/>
      <c r="B49" s="40"/>
      <c r="C49" s="41" t="s">
        <v>11</v>
      </c>
      <c r="D49" s="40"/>
      <c r="E49" s="40" t="s">
        <v>12</v>
      </c>
      <c r="F49" s="42" t="s">
        <v>13</v>
      </c>
      <c r="G49" s="43">
        <v>0</v>
      </c>
      <c r="H49" s="39" t="s">
        <v>12</v>
      </c>
    </row>
    <row r="50" spans="1:8" x14ac:dyDescent="0.2">
      <c r="A50" s="40"/>
      <c r="B50" s="40"/>
      <c r="C50" s="44"/>
      <c r="D50" s="40"/>
      <c r="E50" s="40"/>
      <c r="F50" s="45"/>
      <c r="G50" s="45"/>
      <c r="H50" s="39" t="s">
        <v>12</v>
      </c>
    </row>
    <row r="51" spans="1:8" x14ac:dyDescent="0.2">
      <c r="A51" s="40"/>
      <c r="B51" s="40"/>
      <c r="C51" s="41" t="s">
        <v>78</v>
      </c>
      <c r="D51" s="40"/>
      <c r="E51" s="40"/>
      <c r="F51" s="40"/>
      <c r="G51" s="40"/>
      <c r="H51" s="39" t="s">
        <v>12</v>
      </c>
    </row>
    <row r="52" spans="1:8" x14ac:dyDescent="0.2">
      <c r="A52" s="47">
        <v>1</v>
      </c>
      <c r="B52" s="48" t="s">
        <v>84</v>
      </c>
      <c r="C52" s="48" t="s">
        <v>85</v>
      </c>
      <c r="D52" s="48" t="s">
        <v>81</v>
      </c>
      <c r="E52" s="49">
        <v>1000000</v>
      </c>
      <c r="F52" s="50">
        <v>981.28599999999994</v>
      </c>
      <c r="G52" s="51">
        <v>5.5048220000000002E-2</v>
      </c>
      <c r="H52" s="39">
        <v>7.2092000000000001</v>
      </c>
    </row>
    <row r="53" spans="1:8" x14ac:dyDescent="0.2">
      <c r="A53" s="47">
        <v>2</v>
      </c>
      <c r="B53" s="48" t="s">
        <v>445</v>
      </c>
      <c r="C53" s="48" t="s">
        <v>446</v>
      </c>
      <c r="D53" s="48" t="s">
        <v>81</v>
      </c>
      <c r="E53" s="49">
        <v>500000</v>
      </c>
      <c r="F53" s="50">
        <v>514.15949999999998</v>
      </c>
      <c r="G53" s="51">
        <v>2.8843339999999999E-2</v>
      </c>
      <c r="H53" s="39">
        <v>6.6409000000000002</v>
      </c>
    </row>
    <row r="54" spans="1:8" x14ac:dyDescent="0.2">
      <c r="A54" s="47">
        <v>3</v>
      </c>
      <c r="B54" s="48" t="s">
        <v>447</v>
      </c>
      <c r="C54" s="48" t="s">
        <v>448</v>
      </c>
      <c r="D54" s="48" t="s">
        <v>81</v>
      </c>
      <c r="E54" s="49">
        <v>500000</v>
      </c>
      <c r="F54" s="50">
        <v>508.49950000000001</v>
      </c>
      <c r="G54" s="51">
        <v>2.852582E-2</v>
      </c>
      <c r="H54" s="39">
        <v>6.4531999999999998</v>
      </c>
    </row>
    <row r="55" spans="1:8" x14ac:dyDescent="0.2">
      <c r="A55" s="47">
        <v>4</v>
      </c>
      <c r="B55" s="48" t="s">
        <v>151</v>
      </c>
      <c r="C55" s="48" t="s">
        <v>152</v>
      </c>
      <c r="D55" s="48" t="s">
        <v>81</v>
      </c>
      <c r="E55" s="49">
        <v>500000</v>
      </c>
      <c r="F55" s="50">
        <v>485.50650000000002</v>
      </c>
      <c r="G55" s="51">
        <v>2.723596E-2</v>
      </c>
      <c r="H55" s="39">
        <v>7.0327999999999999</v>
      </c>
    </row>
    <row r="56" spans="1:8" x14ac:dyDescent="0.2">
      <c r="A56" s="40"/>
      <c r="B56" s="40"/>
      <c r="C56" s="41" t="s">
        <v>11</v>
      </c>
      <c r="D56" s="40"/>
      <c r="E56" s="40" t="s">
        <v>12</v>
      </c>
      <c r="F56" s="46">
        <v>2489.4515000000001</v>
      </c>
      <c r="G56" s="43">
        <v>0.13965333999999999</v>
      </c>
      <c r="H56" s="39" t="s">
        <v>12</v>
      </c>
    </row>
    <row r="57" spans="1:8" x14ac:dyDescent="0.2">
      <c r="A57" s="40"/>
      <c r="B57" s="40"/>
      <c r="C57" s="44"/>
      <c r="D57" s="40"/>
      <c r="E57" s="40"/>
      <c r="F57" s="45"/>
      <c r="G57" s="45"/>
      <c r="H57" s="39" t="s">
        <v>12</v>
      </c>
    </row>
    <row r="58" spans="1:8" x14ac:dyDescent="0.2">
      <c r="A58" s="40"/>
      <c r="B58" s="40"/>
      <c r="C58" s="41" t="s">
        <v>86</v>
      </c>
      <c r="D58" s="40"/>
      <c r="E58" s="40"/>
      <c r="F58" s="45"/>
      <c r="G58" s="45"/>
      <c r="H58" s="39" t="s">
        <v>12</v>
      </c>
    </row>
    <row r="59" spans="1:8" x14ac:dyDescent="0.2">
      <c r="A59" s="40"/>
      <c r="B59" s="40"/>
      <c r="C59" s="41" t="s">
        <v>11</v>
      </c>
      <c r="D59" s="40"/>
      <c r="E59" s="40" t="s">
        <v>12</v>
      </c>
      <c r="F59" s="42" t="s">
        <v>13</v>
      </c>
      <c r="G59" s="43">
        <v>0</v>
      </c>
      <c r="H59" s="39" t="s">
        <v>12</v>
      </c>
    </row>
    <row r="60" spans="1:8" x14ac:dyDescent="0.2">
      <c r="A60" s="40"/>
      <c r="B60" s="40"/>
      <c r="C60" s="44"/>
      <c r="D60" s="40"/>
      <c r="E60" s="40"/>
      <c r="F60" s="45"/>
      <c r="G60" s="45"/>
      <c r="H60" s="39" t="s">
        <v>12</v>
      </c>
    </row>
    <row r="61" spans="1:8" x14ac:dyDescent="0.2">
      <c r="A61" s="40"/>
      <c r="B61" s="40"/>
      <c r="C61" s="41" t="s">
        <v>87</v>
      </c>
      <c r="D61" s="40"/>
      <c r="E61" s="40"/>
      <c r="F61" s="46">
        <v>14250.070599999999</v>
      </c>
      <c r="G61" s="43">
        <v>0.79940100999999997</v>
      </c>
      <c r="H61" s="39" t="s">
        <v>12</v>
      </c>
    </row>
    <row r="62" spans="1:8" x14ac:dyDescent="0.2">
      <c r="A62" s="40"/>
      <c r="B62" s="40"/>
      <c r="C62" s="44"/>
      <c r="D62" s="40"/>
      <c r="E62" s="40"/>
      <c r="F62" s="45"/>
      <c r="G62" s="45"/>
      <c r="H62" s="39" t="s">
        <v>12</v>
      </c>
    </row>
    <row r="63" spans="1:8" x14ac:dyDescent="0.2">
      <c r="A63" s="40"/>
      <c r="B63" s="40"/>
      <c r="C63" s="41" t="s">
        <v>88</v>
      </c>
      <c r="D63" s="40"/>
      <c r="E63" s="40"/>
      <c r="F63" s="45"/>
      <c r="G63" s="45"/>
      <c r="H63" s="39" t="s">
        <v>12</v>
      </c>
    </row>
    <row r="64" spans="1:8" x14ac:dyDescent="0.2">
      <c r="A64" s="40"/>
      <c r="B64" s="40"/>
      <c r="C64" s="41" t="s">
        <v>89</v>
      </c>
      <c r="D64" s="40"/>
      <c r="E64" s="40"/>
      <c r="F64" s="45"/>
      <c r="G64" s="45"/>
      <c r="H64" s="39" t="s">
        <v>12</v>
      </c>
    </row>
    <row r="65" spans="1:8" x14ac:dyDescent="0.2">
      <c r="A65" s="47">
        <v>1</v>
      </c>
      <c r="B65" s="48" t="s">
        <v>161</v>
      </c>
      <c r="C65" s="48" t="s">
        <v>162</v>
      </c>
      <c r="D65" s="48" t="s">
        <v>97</v>
      </c>
      <c r="E65" s="49">
        <v>200</v>
      </c>
      <c r="F65" s="50">
        <v>971.75199999999995</v>
      </c>
      <c r="G65" s="51">
        <v>5.451338E-2</v>
      </c>
      <c r="H65" s="39">
        <v>6.7580999999999998</v>
      </c>
    </row>
    <row r="66" spans="1:8" x14ac:dyDescent="0.2">
      <c r="A66" s="47">
        <v>2</v>
      </c>
      <c r="B66" s="48" t="s">
        <v>266</v>
      </c>
      <c r="C66" s="48" t="s">
        <v>267</v>
      </c>
      <c r="D66" s="48" t="s">
        <v>191</v>
      </c>
      <c r="E66" s="49">
        <v>200</v>
      </c>
      <c r="F66" s="50">
        <v>964.95899999999995</v>
      </c>
      <c r="G66" s="51">
        <v>5.4132310000000003E-2</v>
      </c>
      <c r="H66" s="39">
        <v>6.7625000000000002</v>
      </c>
    </row>
    <row r="67" spans="1:8" x14ac:dyDescent="0.2">
      <c r="A67" s="47">
        <v>3</v>
      </c>
      <c r="B67" s="48" t="s">
        <v>95</v>
      </c>
      <c r="C67" s="48" t="s">
        <v>96</v>
      </c>
      <c r="D67" s="48" t="s">
        <v>97</v>
      </c>
      <c r="E67" s="49">
        <v>100</v>
      </c>
      <c r="F67" s="50">
        <v>483.61399999999998</v>
      </c>
      <c r="G67" s="51">
        <v>2.7129799999999999E-2</v>
      </c>
      <c r="H67" s="39">
        <v>6.6849999999999996</v>
      </c>
    </row>
    <row r="68" spans="1:8" x14ac:dyDescent="0.2">
      <c r="A68" s="40"/>
      <c r="B68" s="40"/>
      <c r="C68" s="41" t="s">
        <v>11</v>
      </c>
      <c r="D68" s="40"/>
      <c r="E68" s="40" t="s">
        <v>12</v>
      </c>
      <c r="F68" s="46">
        <v>2420.3249999999998</v>
      </c>
      <c r="G68" s="43">
        <v>0.13577549</v>
      </c>
      <c r="H68" s="39" t="s">
        <v>12</v>
      </c>
    </row>
    <row r="69" spans="1:8" x14ac:dyDescent="0.2">
      <c r="A69" s="40"/>
      <c r="B69" s="40"/>
      <c r="C69" s="44"/>
      <c r="D69" s="40"/>
      <c r="E69" s="40"/>
      <c r="F69" s="45"/>
      <c r="G69" s="45"/>
      <c r="H69" s="39" t="s">
        <v>12</v>
      </c>
    </row>
    <row r="70" spans="1:8" x14ac:dyDescent="0.2">
      <c r="A70" s="40"/>
      <c r="B70" s="40"/>
      <c r="C70" s="41" t="s">
        <v>100</v>
      </c>
      <c r="D70" s="40"/>
      <c r="E70" s="40"/>
      <c r="F70" s="45"/>
      <c r="G70" s="45"/>
      <c r="H70" s="39" t="s">
        <v>12</v>
      </c>
    </row>
    <row r="71" spans="1:8" x14ac:dyDescent="0.2">
      <c r="A71" s="40"/>
      <c r="B71" s="40"/>
      <c r="C71" s="41" t="s">
        <v>11</v>
      </c>
      <c r="D71" s="40"/>
      <c r="E71" s="40" t="s">
        <v>12</v>
      </c>
      <c r="F71" s="42" t="s">
        <v>13</v>
      </c>
      <c r="G71" s="43">
        <v>0</v>
      </c>
      <c r="H71" s="39" t="s">
        <v>12</v>
      </c>
    </row>
    <row r="72" spans="1:8" x14ac:dyDescent="0.2">
      <c r="A72" s="40"/>
      <c r="B72" s="40"/>
      <c r="C72" s="44"/>
      <c r="D72" s="40"/>
      <c r="E72" s="40"/>
      <c r="F72" s="45"/>
      <c r="G72" s="45"/>
      <c r="H72" s="39" t="s">
        <v>12</v>
      </c>
    </row>
    <row r="73" spans="1:8" x14ac:dyDescent="0.2">
      <c r="A73" s="40"/>
      <c r="B73" s="40"/>
      <c r="C73" s="41" t="s">
        <v>101</v>
      </c>
      <c r="D73" s="40"/>
      <c r="E73" s="40"/>
      <c r="F73" s="45"/>
      <c r="G73" s="45"/>
      <c r="H73" s="39" t="s">
        <v>12</v>
      </c>
    </row>
    <row r="74" spans="1:8" x14ac:dyDescent="0.2">
      <c r="A74" s="40"/>
      <c r="B74" s="40"/>
      <c r="C74" s="41" t="s">
        <v>11</v>
      </c>
      <c r="D74" s="40"/>
      <c r="E74" s="40" t="s">
        <v>12</v>
      </c>
      <c r="F74" s="42" t="s">
        <v>13</v>
      </c>
      <c r="G74" s="43">
        <v>0</v>
      </c>
      <c r="H74" s="39" t="s">
        <v>12</v>
      </c>
    </row>
    <row r="75" spans="1:8" x14ac:dyDescent="0.2">
      <c r="A75" s="40"/>
      <c r="B75" s="40"/>
      <c r="C75" s="44"/>
      <c r="D75" s="40"/>
      <c r="E75" s="40"/>
      <c r="F75" s="45"/>
      <c r="G75" s="45"/>
      <c r="H75" s="39" t="s">
        <v>12</v>
      </c>
    </row>
    <row r="76" spans="1:8" x14ac:dyDescent="0.2">
      <c r="A76" s="40"/>
      <c r="B76" s="40"/>
      <c r="C76" s="41" t="s">
        <v>102</v>
      </c>
      <c r="D76" s="40"/>
      <c r="E76" s="40"/>
      <c r="F76" s="45"/>
      <c r="G76" s="45"/>
      <c r="H76" s="39" t="s">
        <v>12</v>
      </c>
    </row>
    <row r="77" spans="1:8" x14ac:dyDescent="0.2">
      <c r="A77" s="47">
        <v>1</v>
      </c>
      <c r="B77" s="48"/>
      <c r="C77" s="48" t="s">
        <v>103</v>
      </c>
      <c r="D77" s="48"/>
      <c r="E77" s="52"/>
      <c r="F77" s="50">
        <v>664.57249599900001</v>
      </c>
      <c r="G77" s="51">
        <v>3.7281210000000002E-2</v>
      </c>
      <c r="H77" s="39">
        <v>5.01</v>
      </c>
    </row>
    <row r="78" spans="1:8" x14ac:dyDescent="0.2">
      <c r="A78" s="40"/>
      <c r="B78" s="40"/>
      <c r="C78" s="41" t="s">
        <v>11</v>
      </c>
      <c r="D78" s="40"/>
      <c r="E78" s="40" t="s">
        <v>12</v>
      </c>
      <c r="F78" s="46">
        <v>664.57249599900001</v>
      </c>
      <c r="G78" s="43">
        <v>3.7281210000000002E-2</v>
      </c>
      <c r="H78" s="39" t="s">
        <v>12</v>
      </c>
    </row>
    <row r="79" spans="1:8" x14ac:dyDescent="0.2">
      <c r="A79" s="40"/>
      <c r="B79" s="40"/>
      <c r="C79" s="44"/>
      <c r="D79" s="40"/>
      <c r="E79" s="40"/>
      <c r="F79" s="45"/>
      <c r="G79" s="45"/>
      <c r="H79" s="39" t="s">
        <v>12</v>
      </c>
    </row>
    <row r="80" spans="1:8" x14ac:dyDescent="0.2">
      <c r="A80" s="40"/>
      <c r="B80" s="40"/>
      <c r="C80" s="41" t="s">
        <v>104</v>
      </c>
      <c r="D80" s="40"/>
      <c r="E80" s="40"/>
      <c r="F80" s="46">
        <v>3084.8974959990001</v>
      </c>
      <c r="G80" s="43">
        <v>0.17305670000000001</v>
      </c>
      <c r="H80" s="39" t="s">
        <v>12</v>
      </c>
    </row>
    <row r="81" spans="1:16" x14ac:dyDescent="0.2">
      <c r="A81" s="40"/>
      <c r="B81" s="40"/>
      <c r="C81" s="45"/>
      <c r="D81" s="40"/>
      <c r="E81" s="40"/>
      <c r="F81" s="40"/>
      <c r="G81" s="40"/>
      <c r="H81" s="39" t="s">
        <v>12</v>
      </c>
    </row>
    <row r="82" spans="1:16" x14ac:dyDescent="0.2">
      <c r="A82" s="40"/>
      <c r="B82" s="40"/>
      <c r="C82" s="41" t="s">
        <v>105</v>
      </c>
      <c r="D82" s="40"/>
      <c r="E82" s="40"/>
      <c r="F82" s="40"/>
      <c r="G82" s="40"/>
      <c r="H82" s="39" t="s">
        <v>12</v>
      </c>
    </row>
    <row r="83" spans="1:16" x14ac:dyDescent="0.2">
      <c r="A83" s="40"/>
      <c r="B83" s="40"/>
      <c r="C83" s="41" t="s">
        <v>106</v>
      </c>
      <c r="D83" s="40"/>
      <c r="E83" s="40"/>
      <c r="F83" s="40"/>
      <c r="G83" s="40"/>
      <c r="H83" s="39" t="s">
        <v>12</v>
      </c>
    </row>
    <row r="84" spans="1:16" x14ac:dyDescent="0.2">
      <c r="A84" s="40"/>
      <c r="B84" s="40"/>
      <c r="C84" s="41" t="s">
        <v>11</v>
      </c>
      <c r="D84" s="40"/>
      <c r="E84" s="40" t="s">
        <v>12</v>
      </c>
      <c r="F84" s="42" t="s">
        <v>13</v>
      </c>
      <c r="G84" s="43">
        <v>0</v>
      </c>
      <c r="H84" s="39" t="s">
        <v>12</v>
      </c>
    </row>
    <row r="85" spans="1:16" x14ac:dyDescent="0.2">
      <c r="A85" s="37"/>
      <c r="B85" s="37"/>
      <c r="C85" s="83"/>
      <c r="D85" s="37"/>
      <c r="E85" s="37"/>
      <c r="F85" s="60"/>
      <c r="G85" s="60"/>
      <c r="H85" s="39" t="s">
        <v>12</v>
      </c>
    </row>
    <row r="86" spans="1:16" x14ac:dyDescent="0.2">
      <c r="A86" s="37"/>
      <c r="B86" s="37"/>
      <c r="C86" s="38" t="s">
        <v>601</v>
      </c>
      <c r="D86" s="37"/>
      <c r="E86" s="37"/>
      <c r="F86" s="60"/>
      <c r="G86" s="60"/>
      <c r="H86" s="39" t="s">
        <v>12</v>
      </c>
      <c r="I86" s="73"/>
      <c r="J86" s="73"/>
      <c r="K86" s="73"/>
      <c r="L86" s="73"/>
      <c r="M86" s="73"/>
      <c r="N86" s="17"/>
      <c r="O86" s="17"/>
      <c r="P86" s="17"/>
    </row>
    <row r="87" spans="1:16" x14ac:dyDescent="0.2">
      <c r="A87" s="84">
        <v>1</v>
      </c>
      <c r="B87" s="65" t="s">
        <v>107</v>
      </c>
      <c r="C87" s="65" t="s">
        <v>108</v>
      </c>
      <c r="D87" s="65"/>
      <c r="E87" s="85">
        <v>543.85400000000004</v>
      </c>
      <c r="F87" s="86">
        <v>65.102738114999994</v>
      </c>
      <c r="G87" s="27">
        <v>3.6521399999999999E-3</v>
      </c>
      <c r="H87" s="39"/>
    </row>
    <row r="88" spans="1:16" x14ac:dyDescent="0.2">
      <c r="A88" s="37"/>
      <c r="B88" s="37"/>
      <c r="C88" s="38" t="s">
        <v>11</v>
      </c>
      <c r="D88" s="37"/>
      <c r="E88" s="37" t="s">
        <v>12</v>
      </c>
      <c r="F88" s="87">
        <f>SUM(F87)</f>
        <v>65.102738114999994</v>
      </c>
      <c r="G88" s="88">
        <f>SUM(G87)</f>
        <v>3.6521399999999999E-3</v>
      </c>
      <c r="H88" s="39" t="s">
        <v>12</v>
      </c>
    </row>
    <row r="89" spans="1:16" x14ac:dyDescent="0.2">
      <c r="A89" s="40"/>
      <c r="B89" s="40"/>
      <c r="C89" s="44"/>
      <c r="D89" s="40"/>
      <c r="E89" s="40"/>
      <c r="F89" s="45"/>
      <c r="G89" s="45"/>
      <c r="H89" s="39" t="s">
        <v>12</v>
      </c>
    </row>
    <row r="90" spans="1:16" x14ac:dyDescent="0.2">
      <c r="A90" s="40"/>
      <c r="B90" s="40"/>
      <c r="C90" s="41" t="s">
        <v>109</v>
      </c>
      <c r="D90" s="40"/>
      <c r="E90" s="40"/>
      <c r="F90" s="40"/>
      <c r="G90" s="40"/>
      <c r="H90" s="39" t="s">
        <v>12</v>
      </c>
    </row>
    <row r="91" spans="1:16" x14ac:dyDescent="0.2">
      <c r="A91" s="40"/>
      <c r="B91" s="40"/>
      <c r="C91" s="41" t="s">
        <v>110</v>
      </c>
      <c r="D91" s="40"/>
      <c r="E91" s="40"/>
      <c r="F91" s="40"/>
      <c r="G91" s="40"/>
      <c r="H91" s="39" t="s">
        <v>12</v>
      </c>
    </row>
    <row r="92" spans="1:16" x14ac:dyDescent="0.2">
      <c r="A92" s="40"/>
      <c r="B92" s="40"/>
      <c r="C92" s="41" t="s">
        <v>11</v>
      </c>
      <c r="D92" s="40"/>
      <c r="E92" s="40" t="s">
        <v>12</v>
      </c>
      <c r="F92" s="42" t="s">
        <v>13</v>
      </c>
      <c r="G92" s="43">
        <v>0</v>
      </c>
      <c r="H92" s="39" t="s">
        <v>12</v>
      </c>
    </row>
    <row r="93" spans="1:16" x14ac:dyDescent="0.2">
      <c r="A93" s="40"/>
      <c r="B93" s="40"/>
      <c r="C93" s="44"/>
      <c r="D93" s="40"/>
      <c r="E93" s="40"/>
      <c r="F93" s="45"/>
      <c r="G93" s="45"/>
      <c r="H93" s="39" t="s">
        <v>12</v>
      </c>
    </row>
    <row r="94" spans="1:16" x14ac:dyDescent="0.2">
      <c r="A94" s="40"/>
      <c r="B94" s="40"/>
      <c r="C94" s="41" t="s">
        <v>111</v>
      </c>
      <c r="D94" s="40"/>
      <c r="E94" s="40"/>
      <c r="F94" s="45"/>
      <c r="G94" s="45"/>
      <c r="H94" s="39" t="s">
        <v>12</v>
      </c>
    </row>
    <row r="95" spans="1:16" x14ac:dyDescent="0.2">
      <c r="A95" s="40"/>
      <c r="B95" s="40"/>
      <c r="C95" s="41" t="s">
        <v>11</v>
      </c>
      <c r="D95" s="40"/>
      <c r="E95" s="40" t="s">
        <v>12</v>
      </c>
      <c r="F95" s="42" t="s">
        <v>13</v>
      </c>
      <c r="G95" s="43">
        <v>0</v>
      </c>
      <c r="H95" s="39" t="s">
        <v>12</v>
      </c>
    </row>
    <row r="96" spans="1:16" x14ac:dyDescent="0.2">
      <c r="A96" s="40"/>
      <c r="B96" s="40"/>
      <c r="C96" s="44"/>
      <c r="D96" s="40"/>
      <c r="E96" s="40"/>
      <c r="F96" s="45"/>
      <c r="G96" s="45"/>
      <c r="H96" s="39" t="s">
        <v>12</v>
      </c>
    </row>
    <row r="97" spans="1:9" x14ac:dyDescent="0.2">
      <c r="A97" s="52"/>
      <c r="B97" s="48"/>
      <c r="C97" s="48" t="s">
        <v>112</v>
      </c>
      <c r="D97" s="48"/>
      <c r="E97" s="52"/>
      <c r="F97" s="50">
        <v>425.86463153</v>
      </c>
      <c r="G97" s="51">
        <v>2.3890169999999999E-2</v>
      </c>
      <c r="H97" s="39" t="s">
        <v>12</v>
      </c>
    </row>
    <row r="98" spans="1:9" x14ac:dyDescent="0.2">
      <c r="A98" s="44"/>
      <c r="B98" s="44"/>
      <c r="C98" s="41" t="s">
        <v>113</v>
      </c>
      <c r="D98" s="45"/>
      <c r="E98" s="45"/>
      <c r="F98" s="46">
        <v>17825.935465644001</v>
      </c>
      <c r="G98" s="53">
        <v>1.0000000200000001</v>
      </c>
      <c r="H98" s="39" t="s">
        <v>12</v>
      </c>
    </row>
    <row r="99" spans="1:9" x14ac:dyDescent="0.2">
      <c r="A99" s="54"/>
      <c r="B99" s="54"/>
      <c r="C99" s="54"/>
      <c r="D99" s="55"/>
      <c r="E99" s="55"/>
      <c r="F99" s="55"/>
      <c r="G99" s="55"/>
    </row>
    <row r="100" spans="1:9" x14ac:dyDescent="0.2">
      <c r="A100" s="56"/>
      <c r="B100" s="149" t="s">
        <v>602</v>
      </c>
      <c r="C100" s="149"/>
      <c r="D100" s="149"/>
      <c r="E100" s="149"/>
      <c r="F100" s="149"/>
      <c r="G100" s="149"/>
      <c r="H100" s="149"/>
    </row>
    <row r="101" spans="1:9" x14ac:dyDescent="0.2">
      <c r="A101" s="56"/>
      <c r="B101" s="149" t="s">
        <v>603</v>
      </c>
      <c r="C101" s="149"/>
      <c r="D101" s="149"/>
      <c r="E101" s="149"/>
      <c r="F101" s="149"/>
      <c r="G101" s="149"/>
      <c r="H101" s="149"/>
    </row>
    <row r="102" spans="1:9" x14ac:dyDescent="0.2">
      <c r="A102" s="56"/>
      <c r="B102" s="149" t="s">
        <v>604</v>
      </c>
      <c r="C102" s="149"/>
      <c r="D102" s="149"/>
      <c r="E102" s="149"/>
      <c r="F102" s="149"/>
      <c r="G102" s="149"/>
      <c r="H102" s="149"/>
    </row>
    <row r="103" spans="1:9" ht="12.75" customHeight="1" x14ac:dyDescent="0.2">
      <c r="A103" s="56"/>
      <c r="B103" s="159" t="s">
        <v>683</v>
      </c>
      <c r="C103" s="149"/>
      <c r="D103" s="149"/>
      <c r="E103" s="149"/>
      <c r="F103" s="149"/>
      <c r="G103" s="149"/>
      <c r="H103" s="149"/>
      <c r="I103" s="24"/>
    </row>
    <row r="104" spans="1:9" x14ac:dyDescent="0.2">
      <c r="A104" s="56"/>
      <c r="B104" s="56"/>
      <c r="C104" s="56"/>
      <c r="D104" s="58"/>
      <c r="E104" s="58"/>
      <c r="F104" s="58"/>
      <c r="G104" s="58"/>
    </row>
    <row r="105" spans="1:9" x14ac:dyDescent="0.2">
      <c r="A105" s="56"/>
      <c r="B105" s="150" t="s">
        <v>114</v>
      </c>
      <c r="C105" s="151"/>
      <c r="D105" s="152"/>
      <c r="E105" s="59"/>
      <c r="F105" s="58"/>
      <c r="G105" s="58"/>
    </row>
    <row r="106" spans="1:9" ht="25.5" customHeight="1" x14ac:dyDescent="0.2">
      <c r="A106" s="56"/>
      <c r="B106" s="153" t="s">
        <v>115</v>
      </c>
      <c r="C106" s="154"/>
      <c r="D106" s="38" t="s">
        <v>624</v>
      </c>
      <c r="E106" s="59"/>
      <c r="F106" s="58"/>
      <c r="G106" s="58"/>
    </row>
    <row r="107" spans="1:9" x14ac:dyDescent="0.2">
      <c r="A107" s="56"/>
      <c r="B107" s="153" t="s">
        <v>117</v>
      </c>
      <c r="C107" s="154"/>
      <c r="D107" s="38" t="s">
        <v>116</v>
      </c>
      <c r="E107" s="59"/>
      <c r="F107" s="58"/>
      <c r="G107" s="58"/>
    </row>
    <row r="108" spans="1:9" x14ac:dyDescent="0.2">
      <c r="A108" s="56"/>
      <c r="B108" s="153" t="s">
        <v>118</v>
      </c>
      <c r="C108" s="154"/>
      <c r="D108" s="60" t="s">
        <v>12</v>
      </c>
      <c r="E108" s="59"/>
      <c r="F108" s="58"/>
      <c r="G108" s="58"/>
    </row>
    <row r="109" spans="1:9" x14ac:dyDescent="0.2">
      <c r="A109" s="61"/>
      <c r="B109" s="62" t="s">
        <v>12</v>
      </c>
      <c r="C109" s="62" t="s">
        <v>605</v>
      </c>
      <c r="D109" s="62" t="s">
        <v>119</v>
      </c>
      <c r="E109" s="61"/>
      <c r="F109" s="61"/>
      <c r="G109" s="61"/>
    </row>
    <row r="110" spans="1:9" x14ac:dyDescent="0.2">
      <c r="A110" s="61"/>
      <c r="B110" s="63" t="s">
        <v>120</v>
      </c>
      <c r="C110" s="64">
        <v>46234</v>
      </c>
      <c r="D110" s="64">
        <v>46265</v>
      </c>
      <c r="E110" s="61"/>
      <c r="F110" s="61"/>
      <c r="G110" s="61"/>
    </row>
    <row r="111" spans="1:9" x14ac:dyDescent="0.2">
      <c r="A111" s="61"/>
      <c r="B111" s="65" t="s">
        <v>121</v>
      </c>
      <c r="C111" s="66">
        <v>51.048200000000001</v>
      </c>
      <c r="D111" s="66">
        <v>51.197600000000001</v>
      </c>
      <c r="E111" s="61"/>
      <c r="F111" s="57"/>
      <c r="G111" s="67"/>
    </row>
    <row r="112" spans="1:9" x14ac:dyDescent="0.2">
      <c r="A112" s="61"/>
      <c r="B112" s="65" t="s">
        <v>606</v>
      </c>
      <c r="C112" s="66">
        <v>13.1305</v>
      </c>
      <c r="D112" s="66">
        <v>13.169</v>
      </c>
      <c r="E112" s="61"/>
      <c r="F112" s="57"/>
      <c r="G112" s="67"/>
    </row>
    <row r="113" spans="1:19" x14ac:dyDescent="0.2">
      <c r="A113" s="61"/>
      <c r="B113" s="65" t="s">
        <v>122</v>
      </c>
      <c r="C113" s="66">
        <v>46.906599999999997</v>
      </c>
      <c r="D113" s="66">
        <v>47.023499999999999</v>
      </c>
      <c r="E113" s="61"/>
      <c r="F113" s="57"/>
      <c r="G113" s="67"/>
    </row>
    <row r="114" spans="1:19" x14ac:dyDescent="0.2">
      <c r="A114" s="61"/>
      <c r="B114" s="65" t="s">
        <v>607</v>
      </c>
      <c r="C114" s="66">
        <v>12.988099999999999</v>
      </c>
      <c r="D114" s="66">
        <v>13.0204</v>
      </c>
      <c r="E114" s="61"/>
      <c r="F114" s="57"/>
      <c r="G114" s="67"/>
    </row>
    <row r="115" spans="1:19" x14ac:dyDescent="0.2">
      <c r="A115" s="61"/>
      <c r="B115" s="61"/>
      <c r="C115" s="61"/>
      <c r="D115" s="61"/>
      <c r="E115" s="61"/>
      <c r="F115" s="61"/>
      <c r="G115" s="61"/>
    </row>
    <row r="116" spans="1:19" x14ac:dyDescent="0.2">
      <c r="A116" s="61"/>
      <c r="B116" s="153" t="s">
        <v>123</v>
      </c>
      <c r="C116" s="154"/>
      <c r="D116" s="38" t="s">
        <v>116</v>
      </c>
      <c r="E116" s="61"/>
      <c r="F116" s="61"/>
      <c r="G116" s="61"/>
    </row>
    <row r="117" spans="1:19" x14ac:dyDescent="0.2">
      <c r="A117" s="61"/>
      <c r="B117" s="101"/>
      <c r="C117" s="101"/>
      <c r="D117" s="102"/>
      <c r="E117" s="61"/>
      <c r="F117" s="57"/>
      <c r="G117" s="67"/>
    </row>
    <row r="118" spans="1:19" x14ac:dyDescent="0.2">
      <c r="A118" s="61"/>
      <c r="B118" s="153" t="s">
        <v>124</v>
      </c>
      <c r="C118" s="154"/>
      <c r="D118" s="38" t="s">
        <v>116</v>
      </c>
      <c r="E118" s="72"/>
      <c r="F118" s="61"/>
      <c r="G118" s="61"/>
    </row>
    <row r="119" spans="1:19" x14ac:dyDescent="0.2">
      <c r="A119" s="61"/>
      <c r="B119" s="153" t="s">
        <v>125</v>
      </c>
      <c r="C119" s="154"/>
      <c r="D119" s="38" t="s">
        <v>116</v>
      </c>
      <c r="E119" s="72"/>
      <c r="F119" s="61"/>
      <c r="G119" s="61"/>
    </row>
    <row r="120" spans="1:19" x14ac:dyDescent="0.2">
      <c r="A120" s="61"/>
      <c r="B120" s="153" t="s">
        <v>609</v>
      </c>
      <c r="C120" s="154"/>
      <c r="D120" s="38" t="s">
        <v>116</v>
      </c>
      <c r="E120" s="72"/>
      <c r="F120" s="61"/>
      <c r="G120" s="61"/>
    </row>
    <row r="121" spans="1:19" x14ac:dyDescent="0.2">
      <c r="A121" s="69"/>
      <c r="B121" s="69"/>
      <c r="C121" s="69"/>
      <c r="D121" s="69"/>
      <c r="E121" s="69"/>
      <c r="F121" s="69"/>
      <c r="G121" s="69"/>
      <c r="J121" s="36"/>
    </row>
    <row r="122" spans="1:19" s="8" customFormat="1" x14ac:dyDescent="0.2">
      <c r="B122" s="143" t="s">
        <v>610</v>
      </c>
      <c r="C122" s="144"/>
      <c r="D122" s="145"/>
      <c r="I122"/>
      <c r="J122" s="36"/>
      <c r="K122"/>
      <c r="L122" s="73"/>
      <c r="M122" s="73"/>
      <c r="N122" s="73"/>
      <c r="O122" s="74"/>
      <c r="R122"/>
      <c r="S122"/>
    </row>
    <row r="123" spans="1:19" s="8" customFormat="1" ht="38.25" x14ac:dyDescent="0.2">
      <c r="B123" s="146" t="s">
        <v>611</v>
      </c>
      <c r="C123" s="146"/>
      <c r="D123" s="12" t="s">
        <v>433</v>
      </c>
      <c r="I123"/>
      <c r="J123" s="36"/>
      <c r="K123"/>
      <c r="L123" s="73"/>
      <c r="M123" s="73"/>
      <c r="N123" s="73"/>
      <c r="O123" s="74"/>
      <c r="R123"/>
      <c r="S123"/>
    </row>
    <row r="124" spans="1:19" s="8" customFormat="1" x14ac:dyDescent="0.2">
      <c r="B124" s="142" t="s">
        <v>612</v>
      </c>
      <c r="C124" s="142"/>
      <c r="D124" s="13"/>
      <c r="I124"/>
      <c r="J124" s="36"/>
      <c r="K124"/>
      <c r="L124" s="73"/>
      <c r="M124" s="73"/>
      <c r="N124" s="73"/>
      <c r="O124" s="74"/>
      <c r="R124"/>
      <c r="S124"/>
    </row>
    <row r="125" spans="1:19" s="8" customFormat="1" x14ac:dyDescent="0.2">
      <c r="B125" s="142"/>
      <c r="C125" s="142"/>
      <c r="D125" s="14"/>
      <c r="I125"/>
      <c r="J125" s="36"/>
      <c r="K125"/>
      <c r="L125" s="73"/>
      <c r="M125" s="73"/>
      <c r="N125" s="73"/>
      <c r="O125" s="74"/>
      <c r="R125"/>
      <c r="S125"/>
    </row>
    <row r="126" spans="1:19" s="8" customFormat="1" x14ac:dyDescent="0.2">
      <c r="B126" s="142" t="s">
        <v>613</v>
      </c>
      <c r="C126" s="142"/>
      <c r="D126" s="76">
        <v>7.306766878238605</v>
      </c>
      <c r="I126"/>
      <c r="J126" s="36"/>
      <c r="K126"/>
      <c r="L126" s="73"/>
      <c r="M126" s="73"/>
      <c r="N126" s="73"/>
      <c r="O126" s="74"/>
    </row>
    <row r="127" spans="1:19" s="8" customFormat="1" x14ac:dyDescent="0.2">
      <c r="B127" s="142"/>
      <c r="C127" s="142"/>
      <c r="D127" s="14"/>
      <c r="I127"/>
      <c r="J127" s="36"/>
      <c r="K127"/>
      <c r="L127" s="73"/>
      <c r="M127" s="73"/>
      <c r="N127" s="73"/>
      <c r="O127" s="74"/>
    </row>
    <row r="128" spans="1:19" s="8" customFormat="1" x14ac:dyDescent="0.2">
      <c r="B128" s="142" t="s">
        <v>614</v>
      </c>
      <c r="C128" s="142"/>
      <c r="D128" s="76">
        <v>1.667176201285768</v>
      </c>
      <c r="I128"/>
      <c r="J128" s="36"/>
      <c r="K128"/>
      <c r="L128" s="73"/>
      <c r="M128" s="73"/>
      <c r="N128" s="73"/>
      <c r="O128" s="74"/>
    </row>
    <row r="129" spans="2:15" s="8" customFormat="1" x14ac:dyDescent="0.2">
      <c r="B129" s="142" t="s">
        <v>625</v>
      </c>
      <c r="C129" s="142"/>
      <c r="D129" s="76">
        <v>1.8498983780200122</v>
      </c>
      <c r="I129"/>
      <c r="J129" s="36"/>
      <c r="K129"/>
      <c r="L129" s="73"/>
      <c r="M129" s="73"/>
      <c r="N129" s="73"/>
      <c r="O129" s="74"/>
    </row>
    <row r="130" spans="2:15" s="8" customFormat="1" x14ac:dyDescent="0.2">
      <c r="B130" s="142"/>
      <c r="C130" s="142"/>
      <c r="D130" s="14"/>
      <c r="I130"/>
      <c r="J130" s="36"/>
      <c r="K130"/>
      <c r="L130" s="73"/>
      <c r="M130" s="73"/>
      <c r="N130" s="73"/>
      <c r="O130" s="74"/>
    </row>
    <row r="131" spans="2:15" s="8" customFormat="1" x14ac:dyDescent="0.2">
      <c r="B131" s="142" t="s">
        <v>616</v>
      </c>
      <c r="C131" s="142"/>
      <c r="D131" s="78" t="s">
        <v>728</v>
      </c>
      <c r="I131"/>
      <c r="J131" s="36"/>
      <c r="K131" s="73"/>
      <c r="L131" s="73"/>
      <c r="M131" s="73"/>
      <c r="N131" s="73"/>
      <c r="O131" s="74"/>
    </row>
    <row r="132" spans="2:15" s="8" customFormat="1" x14ac:dyDescent="0.2">
      <c r="B132" s="140" t="s">
        <v>617</v>
      </c>
      <c r="C132" s="147"/>
      <c r="D132" s="141"/>
      <c r="I132"/>
      <c r="J132" s="36"/>
      <c r="K132"/>
      <c r="L132" s="73"/>
      <c r="M132" s="73"/>
      <c r="N132" s="73"/>
      <c r="O132" s="74"/>
    </row>
    <row r="133" spans="2:15" x14ac:dyDescent="0.2">
      <c r="J133" s="36"/>
    </row>
    <row r="134" spans="2:15" ht="13.5" x14ac:dyDescent="0.2">
      <c r="B134" s="180" t="s">
        <v>729</v>
      </c>
      <c r="C134" s="180"/>
      <c r="D134" s="180"/>
      <c r="E134" s="180"/>
      <c r="F134" s="180"/>
      <c r="G134" s="180"/>
      <c r="H134" s="180"/>
    </row>
    <row r="135" spans="2:15" ht="13.5" x14ac:dyDescent="0.2">
      <c r="B135" s="32"/>
      <c r="C135" s="32"/>
      <c r="D135" s="32"/>
      <c r="E135" s="32"/>
      <c r="F135" s="32"/>
      <c r="G135" s="32"/>
      <c r="H135" s="32"/>
      <c r="J135" s="73"/>
      <c r="K135" s="73"/>
      <c r="L135" s="73"/>
      <c r="M135" s="73"/>
      <c r="N135" s="73"/>
      <c r="O135" s="73"/>
    </row>
    <row r="136" spans="2:15" ht="13.5" x14ac:dyDescent="0.25">
      <c r="B136" s="95" t="s">
        <v>626</v>
      </c>
      <c r="C136" s="95" t="s">
        <v>627</v>
      </c>
      <c r="D136" s="181" t="s">
        <v>628</v>
      </c>
      <c r="E136" s="182"/>
      <c r="F136" s="183"/>
      <c r="G136" s="184" t="s">
        <v>629</v>
      </c>
      <c r="H136" s="185"/>
      <c r="J136" s="73"/>
      <c r="K136" s="73"/>
      <c r="L136" s="73"/>
      <c r="M136" s="73"/>
      <c r="N136" s="73"/>
      <c r="O136" s="73"/>
    </row>
    <row r="137" spans="2:15" ht="20.25" customHeight="1" x14ac:dyDescent="0.25">
      <c r="B137" s="94" t="s">
        <v>634</v>
      </c>
      <c r="C137" s="93" t="s">
        <v>667</v>
      </c>
      <c r="D137" s="186">
        <v>0</v>
      </c>
      <c r="E137" s="187"/>
      <c r="F137" s="188"/>
      <c r="G137" s="186">
        <v>0</v>
      </c>
      <c r="H137" s="188"/>
      <c r="J137" s="73"/>
      <c r="K137" s="73"/>
      <c r="L137" s="73"/>
      <c r="M137" s="73"/>
      <c r="N137" s="73"/>
      <c r="O137" s="73"/>
    </row>
    <row r="138" spans="2:15" ht="13.5" x14ac:dyDescent="0.25">
      <c r="B138" s="94" t="s">
        <v>630</v>
      </c>
      <c r="C138" s="93" t="s">
        <v>668</v>
      </c>
      <c r="D138" s="186">
        <v>0</v>
      </c>
      <c r="E138" s="187"/>
      <c r="F138" s="188"/>
      <c r="G138" s="186">
        <v>0</v>
      </c>
      <c r="H138" s="188"/>
      <c r="J138" s="73"/>
      <c r="K138" s="73"/>
      <c r="L138" s="73"/>
      <c r="M138" s="73"/>
      <c r="N138" s="73"/>
      <c r="O138" s="73"/>
    </row>
    <row r="139" spans="2:15" ht="27" x14ac:dyDescent="0.25">
      <c r="B139" s="94" t="s">
        <v>669</v>
      </c>
      <c r="C139" s="93" t="s">
        <v>670</v>
      </c>
      <c r="D139" s="186">
        <v>0</v>
      </c>
      <c r="E139" s="187"/>
      <c r="F139" s="188"/>
      <c r="G139" s="186">
        <v>0</v>
      </c>
      <c r="H139" s="188"/>
      <c r="J139" s="73"/>
      <c r="K139" s="73"/>
      <c r="L139" s="73"/>
      <c r="M139" s="73"/>
      <c r="N139" s="73"/>
      <c r="O139" s="73"/>
    </row>
    <row r="140" spans="2:15" ht="13.5" x14ac:dyDescent="0.25">
      <c r="B140" s="94" t="s">
        <v>632</v>
      </c>
      <c r="C140" s="93" t="s">
        <v>671</v>
      </c>
      <c r="D140" s="161">
        <v>0</v>
      </c>
      <c r="E140" s="161"/>
      <c r="F140" s="161"/>
      <c r="G140" s="161">
        <v>0</v>
      </c>
      <c r="H140" s="161"/>
      <c r="J140" s="73"/>
      <c r="K140" s="73"/>
      <c r="L140" s="73"/>
      <c r="M140" s="73"/>
      <c r="N140" s="73"/>
      <c r="O140" s="73"/>
    </row>
    <row r="141" spans="2:15" ht="13.5" x14ac:dyDescent="0.25">
      <c r="B141" s="129"/>
      <c r="C141" s="129"/>
      <c r="D141" s="190"/>
      <c r="E141" s="190"/>
      <c r="F141" s="190"/>
      <c r="G141" s="190"/>
      <c r="H141" s="190"/>
      <c r="J141" s="73"/>
      <c r="K141" s="73"/>
      <c r="L141" s="73"/>
      <c r="M141" s="73"/>
      <c r="N141" s="73"/>
      <c r="O141" s="73"/>
    </row>
    <row r="142" spans="2:15" ht="13.5" x14ac:dyDescent="0.25">
      <c r="B142" s="191" t="s">
        <v>636</v>
      </c>
      <c r="C142" s="191"/>
      <c r="D142" s="191"/>
      <c r="E142" s="191"/>
      <c r="F142" s="191"/>
      <c r="G142" s="191"/>
      <c r="H142" s="191"/>
      <c r="J142" s="73"/>
      <c r="K142" s="73"/>
      <c r="L142" s="73"/>
      <c r="M142" s="73"/>
      <c r="N142" s="73"/>
      <c r="O142" s="73"/>
    </row>
    <row r="143" spans="2:15" ht="13.5" x14ac:dyDescent="0.2">
      <c r="B143" s="178" t="s">
        <v>626</v>
      </c>
      <c r="C143" s="178" t="s">
        <v>627</v>
      </c>
      <c r="D143" s="178" t="s">
        <v>672</v>
      </c>
      <c r="E143" s="178"/>
      <c r="F143" s="178"/>
      <c r="G143" s="178"/>
      <c r="H143" s="179" t="s">
        <v>673</v>
      </c>
      <c r="I143" s="179" t="s">
        <v>674</v>
      </c>
      <c r="J143" s="179" t="s">
        <v>675</v>
      </c>
      <c r="K143" s="73"/>
      <c r="L143" s="73"/>
      <c r="M143" s="73"/>
      <c r="N143" s="73"/>
      <c r="O143" s="73"/>
    </row>
    <row r="144" spans="2:15" ht="121.5" x14ac:dyDescent="0.2">
      <c r="B144" s="178"/>
      <c r="C144" s="178"/>
      <c r="D144" s="90" t="s">
        <v>676</v>
      </c>
      <c r="E144" s="90" t="s">
        <v>677</v>
      </c>
      <c r="F144" s="90" t="s">
        <v>678</v>
      </c>
      <c r="G144" s="90" t="s">
        <v>679</v>
      </c>
      <c r="H144" s="179"/>
      <c r="I144" s="179"/>
      <c r="J144" s="179"/>
      <c r="K144" s="73"/>
      <c r="L144" s="73"/>
      <c r="M144" s="73"/>
      <c r="N144" s="73"/>
      <c r="O144" s="73"/>
    </row>
    <row r="145" spans="2:15" ht="13.5" x14ac:dyDescent="0.25">
      <c r="B145" s="94" t="s">
        <v>634</v>
      </c>
      <c r="C145" s="93" t="s">
        <v>667</v>
      </c>
      <c r="D145" s="96">
        <v>3000</v>
      </c>
      <c r="E145" s="96">
        <v>198.60410960000002</v>
      </c>
      <c r="F145" s="135">
        <v>72.152053199999997</v>
      </c>
      <c r="G145" s="128">
        <v>3270.7561627999999</v>
      </c>
      <c r="H145" s="98">
        <v>1452.6372699999999</v>
      </c>
      <c r="I145" s="98">
        <f>2499839/10^5</f>
        <v>24.998390000000001</v>
      </c>
      <c r="J145" s="98">
        <f>H145+I145</f>
        <v>1477.6356599999999</v>
      </c>
      <c r="K145" s="73"/>
      <c r="L145" s="73"/>
      <c r="M145" s="73"/>
      <c r="N145" s="73"/>
      <c r="O145" s="73"/>
    </row>
    <row r="146" spans="2:15" ht="13.5" x14ac:dyDescent="0.25">
      <c r="B146" s="94" t="s">
        <v>630</v>
      </c>
      <c r="C146" s="93" t="s">
        <v>668</v>
      </c>
      <c r="D146" s="96">
        <v>500</v>
      </c>
      <c r="E146" s="96">
        <v>33.283561599999999</v>
      </c>
      <c r="F146" s="135">
        <v>12.091777499999999</v>
      </c>
      <c r="G146" s="128">
        <f>D146+E146+F146</f>
        <v>545.37533910000002</v>
      </c>
      <c r="H146" s="98">
        <v>242.22076999999999</v>
      </c>
      <c r="I146" s="98">
        <f>416840/10^5</f>
        <v>4.1684000000000001</v>
      </c>
      <c r="J146" s="98">
        <f>H146+I146</f>
        <v>246.38916999999998</v>
      </c>
      <c r="K146" s="73"/>
      <c r="L146" s="73"/>
      <c r="M146" s="73"/>
      <c r="N146" s="73"/>
      <c r="O146" s="73"/>
    </row>
    <row r="147" spans="2:15" ht="13.5" x14ac:dyDescent="0.25">
      <c r="B147" s="94" t="s">
        <v>669</v>
      </c>
      <c r="C147" s="93" t="s">
        <v>680</v>
      </c>
      <c r="D147" s="96">
        <v>2000</v>
      </c>
      <c r="E147" s="96">
        <v>39.762295099999996</v>
      </c>
      <c r="F147" s="135">
        <v>64.029485721917808</v>
      </c>
      <c r="G147" s="128">
        <v>2103.7917808219199</v>
      </c>
      <c r="H147" s="98">
        <v>933.64715000000001</v>
      </c>
      <c r="I147" s="98">
        <f>1606686/10^5</f>
        <v>16.066859999999998</v>
      </c>
      <c r="J147" s="98">
        <f>H147+I147</f>
        <v>949.71401000000003</v>
      </c>
      <c r="K147" s="73"/>
      <c r="L147" s="73"/>
      <c r="M147" s="73"/>
      <c r="N147" s="73"/>
      <c r="O147" s="73"/>
    </row>
    <row r="148" spans="2:15" ht="13.5" x14ac:dyDescent="0.25">
      <c r="B148" s="94" t="s">
        <v>632</v>
      </c>
      <c r="C148" s="93" t="s">
        <v>671</v>
      </c>
      <c r="D148" s="96">
        <v>1882.78</v>
      </c>
      <c r="E148" s="96">
        <v>137.066384</v>
      </c>
      <c r="F148" s="135">
        <v>34.266601500000007</v>
      </c>
      <c r="G148" s="128">
        <v>2054.1129854999999</v>
      </c>
      <c r="H148" s="98">
        <v>916.65184999999997</v>
      </c>
      <c r="I148" s="98">
        <f>1577458/10^5</f>
        <v>15.77458</v>
      </c>
      <c r="J148" s="98">
        <f>H148+I148</f>
        <v>932.42642999999998</v>
      </c>
      <c r="K148" s="73"/>
      <c r="L148" s="73"/>
      <c r="M148" s="73"/>
      <c r="N148" s="73"/>
      <c r="O148" s="73"/>
    </row>
    <row r="149" spans="2:15" ht="13.5" x14ac:dyDescent="0.25">
      <c r="B149" s="129"/>
      <c r="C149" s="130"/>
      <c r="D149" s="136"/>
      <c r="E149" s="136"/>
      <c r="F149" s="131"/>
      <c r="G149" s="132"/>
      <c r="H149" s="133"/>
      <c r="J149" s="36"/>
      <c r="K149" s="73"/>
      <c r="L149" s="73"/>
      <c r="M149" s="73"/>
      <c r="N149" s="73"/>
      <c r="O149" s="73"/>
    </row>
    <row r="150" spans="2:15" ht="39" customHeight="1" x14ac:dyDescent="0.2">
      <c r="B150" s="189" t="s">
        <v>681</v>
      </c>
      <c r="C150" s="189"/>
      <c r="D150" s="189"/>
      <c r="E150" s="189"/>
      <c r="F150" s="189"/>
      <c r="G150" s="189"/>
      <c r="H150" s="189"/>
      <c r="I150" s="189"/>
      <c r="J150" s="36"/>
      <c r="K150" s="73"/>
      <c r="L150" s="73"/>
      <c r="M150" s="73"/>
      <c r="N150" s="73"/>
      <c r="O150" s="73"/>
    </row>
    <row r="151" spans="2:15" x14ac:dyDescent="0.2">
      <c r="B151" s="73"/>
      <c r="C151" s="73"/>
      <c r="D151" s="73"/>
      <c r="E151" s="73"/>
      <c r="F151" s="73"/>
      <c r="G151" s="73"/>
      <c r="H151" s="73"/>
      <c r="J151" s="36"/>
      <c r="K151" s="73"/>
      <c r="L151" s="73"/>
      <c r="M151" s="73"/>
      <c r="N151" s="73"/>
      <c r="O151" s="73"/>
    </row>
    <row r="152" spans="2:15" ht="13.5" x14ac:dyDescent="0.25">
      <c r="B152" s="18" t="s">
        <v>656</v>
      </c>
      <c r="C152" s="73"/>
      <c r="D152" s="73"/>
      <c r="E152" s="73"/>
      <c r="F152" s="73"/>
      <c r="G152" s="73"/>
      <c r="H152" s="73"/>
      <c r="J152" s="36"/>
      <c r="K152" s="73"/>
      <c r="L152" s="73"/>
      <c r="M152" s="73"/>
      <c r="N152" s="73"/>
      <c r="O152" s="73"/>
    </row>
    <row r="153" spans="2:15" x14ac:dyDescent="0.2">
      <c r="B153" s="73"/>
      <c r="C153" s="73"/>
      <c r="D153" s="73"/>
      <c r="E153" s="73"/>
      <c r="F153" s="73"/>
      <c r="G153" s="73"/>
      <c r="H153" s="73"/>
      <c r="I153" s="73"/>
      <c r="J153" s="36"/>
      <c r="K153" s="73"/>
      <c r="L153" s="73"/>
      <c r="M153" s="73"/>
      <c r="N153" s="73"/>
      <c r="O153" s="73"/>
    </row>
    <row r="154" spans="2:15" x14ac:dyDescent="0.2">
      <c r="B154" s="100" t="s">
        <v>657</v>
      </c>
      <c r="C154" s="73"/>
      <c r="D154" s="73"/>
      <c r="E154" s="73"/>
      <c r="F154" s="73"/>
      <c r="G154" s="73"/>
      <c r="H154" s="73"/>
      <c r="I154" s="73"/>
      <c r="J154" s="36"/>
      <c r="K154" s="73"/>
      <c r="L154" s="73"/>
      <c r="M154" s="73"/>
      <c r="N154" s="73"/>
      <c r="O154" s="73"/>
    </row>
    <row r="155" spans="2:15" x14ac:dyDescent="0.2">
      <c r="B155" s="73"/>
      <c r="C155" s="73"/>
      <c r="D155" s="73"/>
      <c r="E155" s="73"/>
      <c r="F155" s="73"/>
      <c r="G155" s="73"/>
      <c r="H155" s="73"/>
      <c r="I155" s="73"/>
      <c r="J155" s="36"/>
      <c r="K155" s="73"/>
      <c r="L155" s="73"/>
      <c r="M155" s="73"/>
      <c r="N155" s="73"/>
      <c r="O155" s="73"/>
    </row>
    <row r="156" spans="2:15" x14ac:dyDescent="0.2">
      <c r="B156" s="100" t="s">
        <v>658</v>
      </c>
      <c r="C156" s="73"/>
      <c r="D156" s="73"/>
      <c r="E156" s="73"/>
      <c r="F156" s="73"/>
      <c r="G156" s="73"/>
      <c r="H156" s="73"/>
      <c r="I156" s="73"/>
      <c r="J156" s="36"/>
      <c r="K156" s="73"/>
      <c r="L156" s="73"/>
      <c r="M156" s="73"/>
      <c r="N156" s="73"/>
      <c r="O156" s="73"/>
    </row>
    <row r="157" spans="2:15" x14ac:dyDescent="0.2">
      <c r="I157" s="73"/>
      <c r="J157" s="36"/>
      <c r="K157" s="73"/>
      <c r="L157" s="73"/>
      <c r="M157" s="73"/>
      <c r="N157" s="73"/>
      <c r="O157" s="73"/>
    </row>
    <row r="158" spans="2:15" x14ac:dyDescent="0.2">
      <c r="B158" s="100" t="s">
        <v>659</v>
      </c>
      <c r="J158" s="36"/>
      <c r="K158" s="73"/>
      <c r="L158" s="73"/>
      <c r="M158" s="73"/>
      <c r="N158" s="73"/>
      <c r="O158" s="73"/>
    </row>
    <row r="159" spans="2:15" x14ac:dyDescent="0.2">
      <c r="I159" s="73"/>
      <c r="J159" s="36"/>
      <c r="K159" s="73"/>
      <c r="L159" s="73"/>
      <c r="M159" s="73"/>
      <c r="N159" s="73"/>
      <c r="O159" s="73"/>
    </row>
    <row r="160" spans="2:15" x14ac:dyDescent="0.2">
      <c r="B160" s="16" t="s">
        <v>618</v>
      </c>
    </row>
    <row r="162" spans="2:4" ht="153.75" customHeight="1" x14ac:dyDescent="0.2"/>
    <row r="165" spans="2:4" x14ac:dyDescent="0.2">
      <c r="B165" s="16" t="s">
        <v>619</v>
      </c>
      <c r="C165" s="82"/>
      <c r="D165" s="16"/>
    </row>
    <row r="166" spans="2:4" x14ac:dyDescent="0.2">
      <c r="B166" s="16" t="s">
        <v>682</v>
      </c>
      <c r="D166" s="16"/>
    </row>
    <row r="167" spans="2:4" ht="165" customHeight="1" x14ac:dyDescent="0.2"/>
  </sheetData>
  <mergeCells count="47">
    <mergeCell ref="I143:I144"/>
    <mergeCell ref="J143:J144"/>
    <mergeCell ref="B150:I150"/>
    <mergeCell ref="D141:F141"/>
    <mergeCell ref="G141:H141"/>
    <mergeCell ref="B142:H142"/>
    <mergeCell ref="B143:B144"/>
    <mergeCell ref="C143:C144"/>
    <mergeCell ref="D143:G143"/>
    <mergeCell ref="H143:H144"/>
    <mergeCell ref="D138:F138"/>
    <mergeCell ref="G138:H138"/>
    <mergeCell ref="D139:F139"/>
    <mergeCell ref="G139:H139"/>
    <mergeCell ref="D140:F140"/>
    <mergeCell ref="G140:H140"/>
    <mergeCell ref="B134:H134"/>
    <mergeCell ref="D136:F136"/>
    <mergeCell ref="G136:H136"/>
    <mergeCell ref="D137:F137"/>
    <mergeCell ref="G137:H137"/>
    <mergeCell ref="A1:H1"/>
    <mergeCell ref="A2:H2"/>
    <mergeCell ref="A3:H3"/>
    <mergeCell ref="B100:H100"/>
    <mergeCell ref="B101:H101"/>
    <mergeCell ref="B102:H102"/>
    <mergeCell ref="B103:H103"/>
    <mergeCell ref="B105:D105"/>
    <mergeCell ref="B106:C106"/>
    <mergeCell ref="B107:C107"/>
    <mergeCell ref="B108:C108"/>
    <mergeCell ref="B116:C116"/>
    <mergeCell ref="B118:C118"/>
    <mergeCell ref="B119:C119"/>
    <mergeCell ref="B120:C120"/>
    <mergeCell ref="B122:D122"/>
    <mergeCell ref="B123:C123"/>
    <mergeCell ref="B124:C124"/>
    <mergeCell ref="B125:C125"/>
    <mergeCell ref="B126:C126"/>
    <mergeCell ref="B132:D132"/>
    <mergeCell ref="B127:C127"/>
    <mergeCell ref="B128:C128"/>
    <mergeCell ref="B129:C129"/>
    <mergeCell ref="B130:C130"/>
    <mergeCell ref="B131:C131"/>
  </mergeCells>
  <hyperlinks>
    <hyperlink ref="I1" location="Index!B2" display="Index" xr:uid="{FF9D482E-88B1-44DE-AF01-DD45E4A9C62C}"/>
    <hyperlink ref="B154" r:id="rId1" xr:uid="{7EB7F394-A72A-4CD2-A48D-965237A5B463}"/>
    <hyperlink ref="B156" r:id="rId2" xr:uid="{DE0EFB1A-FA47-4689-B105-EB9E0F9F8434}"/>
    <hyperlink ref="B158" r:id="rId3" xr:uid="{CAAA5335-D99D-42CA-848B-CD75C05BAF4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C7076-18C7-4DF1-99A7-D1E0005FD5D8}">
  <sheetPr>
    <outlinePr summaryBelow="0" summaryRight="0"/>
  </sheetPr>
  <dimension ref="A1:Q209"/>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9.42578125" bestFit="1" customWidth="1"/>
    <col min="6" max="6" width="10.140625" bestFit="1" customWidth="1"/>
    <col min="7" max="7" width="14" bestFit="1" customWidth="1"/>
    <col min="8" max="8" width="8.85546875" bestFit="1" customWidth="1"/>
    <col min="9" max="9" width="11.42578125" bestFit="1" customWidth="1"/>
  </cols>
  <sheetData>
    <row r="1" spans="1:9" ht="15" x14ac:dyDescent="0.2">
      <c r="A1" s="148" t="s">
        <v>0</v>
      </c>
      <c r="B1" s="148"/>
      <c r="C1" s="148"/>
      <c r="D1" s="148"/>
      <c r="E1" s="148"/>
      <c r="F1" s="148"/>
      <c r="G1" s="148"/>
      <c r="H1" s="148"/>
      <c r="I1" s="34" t="s">
        <v>586</v>
      </c>
    </row>
    <row r="2" spans="1:9" ht="15" x14ac:dyDescent="0.2">
      <c r="A2" s="148" t="s">
        <v>735</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585</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x14ac:dyDescent="0.2">
      <c r="A28" s="47">
        <v>1</v>
      </c>
      <c r="B28" s="48" t="s">
        <v>255</v>
      </c>
      <c r="C28" s="48" t="s">
        <v>256</v>
      </c>
      <c r="D28" s="48" t="s">
        <v>257</v>
      </c>
      <c r="E28" s="49">
        <v>3100</v>
      </c>
      <c r="F28" s="50">
        <v>3101.9902000000002</v>
      </c>
      <c r="G28" s="51">
        <v>1.28381E-2</v>
      </c>
      <c r="H28" s="39">
        <v>8.6750000000000007</v>
      </c>
    </row>
    <row r="29" spans="1:8" x14ac:dyDescent="0.2">
      <c r="A29" s="47">
        <v>2</v>
      </c>
      <c r="B29" s="48" t="s">
        <v>450</v>
      </c>
      <c r="C29" s="48" t="s">
        <v>451</v>
      </c>
      <c r="D29" s="48" t="s">
        <v>26</v>
      </c>
      <c r="E29" s="49">
        <v>250</v>
      </c>
      <c r="F29" s="50">
        <v>2505.0700000000002</v>
      </c>
      <c r="G29" s="51">
        <v>1.0367650000000001E-2</v>
      </c>
      <c r="H29" s="39">
        <v>7.52</v>
      </c>
    </row>
    <row r="30" spans="1:8" x14ac:dyDescent="0.2">
      <c r="A30" s="47">
        <v>3</v>
      </c>
      <c r="B30" s="48" t="s">
        <v>452</v>
      </c>
      <c r="C30" s="48" t="s">
        <v>453</v>
      </c>
      <c r="D30" s="48" t="s">
        <v>26</v>
      </c>
      <c r="E30" s="49">
        <v>250</v>
      </c>
      <c r="F30" s="50">
        <v>2503.5324999999998</v>
      </c>
      <c r="G30" s="51">
        <v>1.036128E-2</v>
      </c>
      <c r="H30" s="39">
        <v>6.76</v>
      </c>
    </row>
    <row r="31" spans="1:8" ht="25.5" x14ac:dyDescent="0.2">
      <c r="A31" s="47">
        <v>4</v>
      </c>
      <c r="B31" s="48" t="s">
        <v>454</v>
      </c>
      <c r="C31" s="48" t="s">
        <v>455</v>
      </c>
      <c r="D31" s="48" t="s">
        <v>26</v>
      </c>
      <c r="E31" s="49">
        <v>2500</v>
      </c>
      <c r="F31" s="50">
        <v>2500.9274999999998</v>
      </c>
      <c r="G31" s="51">
        <v>1.03505E-2</v>
      </c>
      <c r="H31" s="39">
        <v>6.4450000000000003</v>
      </c>
    </row>
    <row r="32" spans="1:8" x14ac:dyDescent="0.2">
      <c r="A32" s="47">
        <v>5</v>
      </c>
      <c r="B32" s="48" t="s">
        <v>456</v>
      </c>
      <c r="C32" s="48" t="s">
        <v>457</v>
      </c>
      <c r="D32" s="48" t="s">
        <v>26</v>
      </c>
      <c r="E32" s="49">
        <v>250</v>
      </c>
      <c r="F32" s="50">
        <v>2500.1925000000001</v>
      </c>
      <c r="G32" s="51">
        <v>1.0347459999999999E-2</v>
      </c>
      <c r="H32" s="39">
        <v>6.3049999999999997</v>
      </c>
    </row>
    <row r="33" spans="1:8" ht="25.5" x14ac:dyDescent="0.2">
      <c r="A33" s="47">
        <v>6</v>
      </c>
      <c r="B33" s="48" t="s">
        <v>269</v>
      </c>
      <c r="C33" s="48" t="s">
        <v>270</v>
      </c>
      <c r="D33" s="48" t="s">
        <v>26</v>
      </c>
      <c r="E33" s="49">
        <v>2500</v>
      </c>
      <c r="F33" s="50">
        <v>2500.1424999999999</v>
      </c>
      <c r="G33" s="51">
        <v>1.0347250000000001E-2</v>
      </c>
      <c r="H33" s="39">
        <v>6.28</v>
      </c>
    </row>
    <row r="34" spans="1:8" x14ac:dyDescent="0.2">
      <c r="A34" s="47">
        <v>7</v>
      </c>
      <c r="B34" s="48" t="s">
        <v>458</v>
      </c>
      <c r="C34" s="48" t="s">
        <v>459</v>
      </c>
      <c r="D34" s="48" t="s">
        <v>442</v>
      </c>
      <c r="E34" s="49">
        <v>2500</v>
      </c>
      <c r="F34" s="50">
        <v>2497.625</v>
      </c>
      <c r="G34" s="51">
        <v>1.033684E-2</v>
      </c>
      <c r="H34" s="39">
        <v>8.6150000000000002</v>
      </c>
    </row>
    <row r="35" spans="1:8" ht="25.5" x14ac:dyDescent="0.2">
      <c r="A35" s="47">
        <v>8</v>
      </c>
      <c r="B35" s="48" t="s">
        <v>460</v>
      </c>
      <c r="C35" s="48" t="s">
        <v>461</v>
      </c>
      <c r="D35" s="48" t="s">
        <v>26</v>
      </c>
      <c r="E35" s="49">
        <v>2500</v>
      </c>
      <c r="F35" s="50">
        <v>2491.8649999999998</v>
      </c>
      <c r="G35" s="51">
        <v>1.0312999999999999E-2</v>
      </c>
      <c r="H35" s="39">
        <v>7.63</v>
      </c>
    </row>
    <row r="36" spans="1:8" x14ac:dyDescent="0.2">
      <c r="A36" s="47">
        <v>9</v>
      </c>
      <c r="B36" s="48" t="s">
        <v>145</v>
      </c>
      <c r="C36" s="48" t="s">
        <v>146</v>
      </c>
      <c r="D36" s="48" t="s">
        <v>26</v>
      </c>
      <c r="E36" s="49">
        <v>2000</v>
      </c>
      <c r="F36" s="50">
        <v>1982.6780000000001</v>
      </c>
      <c r="G36" s="51">
        <v>8.2056400000000002E-3</v>
      </c>
      <c r="H36" s="39">
        <v>8.16</v>
      </c>
    </row>
    <row r="37" spans="1:8" x14ac:dyDescent="0.2">
      <c r="A37" s="47">
        <v>10</v>
      </c>
      <c r="B37" s="48" t="s">
        <v>246</v>
      </c>
      <c r="C37" s="48" t="s">
        <v>247</v>
      </c>
      <c r="D37" s="48" t="s">
        <v>23</v>
      </c>
      <c r="E37" s="49">
        <v>1500</v>
      </c>
      <c r="F37" s="50">
        <v>1501.4414999999999</v>
      </c>
      <c r="G37" s="51">
        <v>6.2139600000000001E-3</v>
      </c>
      <c r="H37" s="39">
        <v>7.4550000000000001</v>
      </c>
    </row>
    <row r="38" spans="1:8" x14ac:dyDescent="0.2">
      <c r="A38" s="47">
        <v>11</v>
      </c>
      <c r="B38" s="48" t="s">
        <v>58</v>
      </c>
      <c r="C38" s="48" t="s">
        <v>59</v>
      </c>
      <c r="D38" s="48" t="s">
        <v>60</v>
      </c>
      <c r="E38" s="49">
        <v>1500</v>
      </c>
      <c r="F38" s="50">
        <v>1499.3685</v>
      </c>
      <c r="G38" s="51">
        <v>6.2053899999999999E-3</v>
      </c>
      <c r="H38" s="39">
        <v>8.6150000000000002</v>
      </c>
    </row>
    <row r="39" spans="1:8" ht="25.5" x14ac:dyDescent="0.2">
      <c r="A39" s="47">
        <v>12</v>
      </c>
      <c r="B39" s="48" t="s">
        <v>462</v>
      </c>
      <c r="C39" s="48" t="s">
        <v>463</v>
      </c>
      <c r="D39" s="48" t="s">
        <v>60</v>
      </c>
      <c r="E39" s="49">
        <v>1300</v>
      </c>
      <c r="F39" s="50">
        <v>1293.123</v>
      </c>
      <c r="G39" s="51">
        <v>5.3518000000000003E-3</v>
      </c>
      <c r="H39" s="39">
        <v>7.9850000000000003</v>
      </c>
    </row>
    <row r="40" spans="1:8" x14ac:dyDescent="0.2">
      <c r="A40" s="40"/>
      <c r="B40" s="40"/>
      <c r="C40" s="41" t="s">
        <v>11</v>
      </c>
      <c r="D40" s="40"/>
      <c r="E40" s="40" t="s">
        <v>12</v>
      </c>
      <c r="F40" s="46">
        <v>26877.956200000001</v>
      </c>
      <c r="G40" s="43">
        <v>0.11123887</v>
      </c>
      <c r="H40" s="39" t="s">
        <v>12</v>
      </c>
    </row>
    <row r="41" spans="1:8" x14ac:dyDescent="0.2">
      <c r="A41" s="40"/>
      <c r="B41" s="40"/>
      <c r="C41" s="44"/>
      <c r="D41" s="40"/>
      <c r="E41" s="40"/>
      <c r="F41" s="45"/>
      <c r="G41" s="45"/>
      <c r="H41" s="39" t="s">
        <v>12</v>
      </c>
    </row>
    <row r="42" spans="1:8" x14ac:dyDescent="0.2">
      <c r="A42" s="40"/>
      <c r="B42" s="40"/>
      <c r="C42" s="41" t="s">
        <v>77</v>
      </c>
      <c r="D42" s="40"/>
      <c r="E42" s="40"/>
      <c r="F42" s="40"/>
      <c r="G42" s="40"/>
      <c r="H42" s="39" t="s">
        <v>12</v>
      </c>
    </row>
    <row r="43" spans="1:8" x14ac:dyDescent="0.2">
      <c r="A43" s="40"/>
      <c r="B43" s="40"/>
      <c r="C43" s="41" t="s">
        <v>11</v>
      </c>
      <c r="D43" s="40"/>
      <c r="E43" s="40" t="s">
        <v>12</v>
      </c>
      <c r="F43" s="42" t="s">
        <v>13</v>
      </c>
      <c r="G43" s="43">
        <v>0</v>
      </c>
      <c r="H43" s="39" t="s">
        <v>12</v>
      </c>
    </row>
    <row r="44" spans="1:8" x14ac:dyDescent="0.2">
      <c r="A44" s="40"/>
      <c r="B44" s="40"/>
      <c r="C44" s="44"/>
      <c r="D44" s="40"/>
      <c r="E44" s="40"/>
      <c r="F44" s="45"/>
      <c r="G44" s="45"/>
      <c r="H44" s="39" t="s">
        <v>12</v>
      </c>
    </row>
    <row r="45" spans="1:8" x14ac:dyDescent="0.2">
      <c r="A45" s="40"/>
      <c r="B45" s="40"/>
      <c r="C45" s="41" t="s">
        <v>78</v>
      </c>
      <c r="D45" s="40"/>
      <c r="E45" s="40"/>
      <c r="F45" s="40"/>
      <c r="G45" s="40"/>
      <c r="H45" s="39" t="s">
        <v>12</v>
      </c>
    </row>
    <row r="46" spans="1:8" x14ac:dyDescent="0.2">
      <c r="A46" s="40"/>
      <c r="B46" s="40"/>
      <c r="C46" s="41" t="s">
        <v>11</v>
      </c>
      <c r="D46" s="40"/>
      <c r="E46" s="40" t="s">
        <v>12</v>
      </c>
      <c r="F46" s="42" t="s">
        <v>13</v>
      </c>
      <c r="G46" s="43">
        <v>0</v>
      </c>
      <c r="H46" s="39" t="s">
        <v>12</v>
      </c>
    </row>
    <row r="47" spans="1:8" x14ac:dyDescent="0.2">
      <c r="A47" s="40"/>
      <c r="B47" s="40"/>
      <c r="C47" s="44"/>
      <c r="D47" s="40"/>
      <c r="E47" s="40"/>
      <c r="F47" s="45"/>
      <c r="G47" s="45"/>
      <c r="H47" s="39" t="s">
        <v>12</v>
      </c>
    </row>
    <row r="48" spans="1:8" x14ac:dyDescent="0.2">
      <c r="A48" s="40"/>
      <c r="B48" s="40"/>
      <c r="C48" s="41" t="s">
        <v>86</v>
      </c>
      <c r="D48" s="40"/>
      <c r="E48" s="40"/>
      <c r="F48" s="45"/>
      <c r="G48" s="45"/>
      <c r="H48" s="39" t="s">
        <v>12</v>
      </c>
    </row>
    <row r="49" spans="1:8" x14ac:dyDescent="0.2">
      <c r="A49" s="40"/>
      <c r="B49" s="40"/>
      <c r="C49" s="41" t="s">
        <v>11</v>
      </c>
      <c r="D49" s="40"/>
      <c r="E49" s="40" t="s">
        <v>12</v>
      </c>
      <c r="F49" s="42" t="s">
        <v>13</v>
      </c>
      <c r="G49" s="43">
        <v>0</v>
      </c>
      <c r="H49" s="39" t="s">
        <v>12</v>
      </c>
    </row>
    <row r="50" spans="1:8" x14ac:dyDescent="0.2">
      <c r="A50" s="40"/>
      <c r="B50" s="40"/>
      <c r="C50" s="44"/>
      <c r="D50" s="40"/>
      <c r="E50" s="40"/>
      <c r="F50" s="45"/>
      <c r="G50" s="45"/>
      <c r="H50" s="39" t="s">
        <v>12</v>
      </c>
    </row>
    <row r="51" spans="1:8" x14ac:dyDescent="0.2">
      <c r="A51" s="40"/>
      <c r="B51" s="40"/>
      <c r="C51" s="41" t="s">
        <v>87</v>
      </c>
      <c r="D51" s="40"/>
      <c r="E51" s="40"/>
      <c r="F51" s="46">
        <v>26877.956200000001</v>
      </c>
      <c r="G51" s="43">
        <v>0.11123887</v>
      </c>
      <c r="H51" s="39" t="s">
        <v>12</v>
      </c>
    </row>
    <row r="52" spans="1:8" x14ac:dyDescent="0.2">
      <c r="A52" s="40"/>
      <c r="B52" s="40"/>
      <c r="C52" s="44"/>
      <c r="D52" s="40"/>
      <c r="E52" s="40"/>
      <c r="F52" s="45"/>
      <c r="G52" s="45"/>
      <c r="H52" s="39" t="s">
        <v>12</v>
      </c>
    </row>
    <row r="53" spans="1:8" x14ac:dyDescent="0.2">
      <c r="A53" s="40"/>
      <c r="B53" s="40"/>
      <c r="C53" s="41" t="s">
        <v>88</v>
      </c>
      <c r="D53" s="40"/>
      <c r="E53" s="40"/>
      <c r="F53" s="45"/>
      <c r="G53" s="45"/>
      <c r="H53" s="39" t="s">
        <v>12</v>
      </c>
    </row>
    <row r="54" spans="1:8" x14ac:dyDescent="0.2">
      <c r="A54" s="40"/>
      <c r="B54" s="40"/>
      <c r="C54" s="41" t="s">
        <v>89</v>
      </c>
      <c r="D54" s="40"/>
      <c r="E54" s="40"/>
      <c r="F54" s="45"/>
      <c r="G54" s="45"/>
      <c r="H54" s="39" t="s">
        <v>12</v>
      </c>
    </row>
    <row r="55" spans="1:8" x14ac:dyDescent="0.2">
      <c r="A55" s="47">
        <v>1</v>
      </c>
      <c r="B55" s="48" t="s">
        <v>161</v>
      </c>
      <c r="C55" s="48" t="s">
        <v>162</v>
      </c>
      <c r="D55" s="48" t="s">
        <v>97</v>
      </c>
      <c r="E55" s="49">
        <v>2300</v>
      </c>
      <c r="F55" s="50">
        <v>11175.147999999999</v>
      </c>
      <c r="G55" s="51">
        <v>4.6250199999999998E-2</v>
      </c>
      <c r="H55" s="39">
        <v>6.7580999999999998</v>
      </c>
    </row>
    <row r="56" spans="1:8" x14ac:dyDescent="0.2">
      <c r="A56" s="47">
        <v>2</v>
      </c>
      <c r="B56" s="48" t="s">
        <v>464</v>
      </c>
      <c r="C56" s="48" t="s">
        <v>465</v>
      </c>
      <c r="D56" s="48" t="s">
        <v>97</v>
      </c>
      <c r="E56" s="49">
        <v>2000</v>
      </c>
      <c r="F56" s="50">
        <v>9829.94</v>
      </c>
      <c r="G56" s="51">
        <v>4.0682839999999998E-2</v>
      </c>
      <c r="H56" s="39">
        <v>6.51</v>
      </c>
    </row>
    <row r="57" spans="1:8" x14ac:dyDescent="0.2">
      <c r="A57" s="47">
        <v>3</v>
      </c>
      <c r="B57" s="48" t="s">
        <v>466</v>
      </c>
      <c r="C57" s="48" t="s">
        <v>467</v>
      </c>
      <c r="D57" s="48" t="s">
        <v>191</v>
      </c>
      <c r="E57" s="49">
        <v>1500</v>
      </c>
      <c r="F57" s="50">
        <v>7482.6674999999996</v>
      </c>
      <c r="G57" s="51">
        <v>3.0968260000000001E-2</v>
      </c>
      <c r="H57" s="39">
        <v>6.04</v>
      </c>
    </row>
    <row r="58" spans="1:8" x14ac:dyDescent="0.2">
      <c r="A58" s="47">
        <v>4</v>
      </c>
      <c r="B58" s="48" t="s">
        <v>468</v>
      </c>
      <c r="C58" s="48" t="s">
        <v>469</v>
      </c>
      <c r="D58" s="48" t="s">
        <v>97</v>
      </c>
      <c r="E58" s="49">
        <v>1500</v>
      </c>
      <c r="F58" s="50">
        <v>7365.6075000000001</v>
      </c>
      <c r="G58" s="51">
        <v>3.048379E-2</v>
      </c>
      <c r="H58" s="39">
        <v>6.66</v>
      </c>
    </row>
    <row r="59" spans="1:8" x14ac:dyDescent="0.2">
      <c r="A59" s="47">
        <v>5</v>
      </c>
      <c r="B59" s="48" t="s">
        <v>470</v>
      </c>
      <c r="C59" s="48" t="s">
        <v>471</v>
      </c>
      <c r="D59" s="48" t="s">
        <v>97</v>
      </c>
      <c r="E59" s="49">
        <v>1500</v>
      </c>
      <c r="F59" s="50">
        <v>7360.4174999999996</v>
      </c>
      <c r="G59" s="51">
        <v>3.0462309999999999E-2</v>
      </c>
      <c r="H59" s="39">
        <v>6.53</v>
      </c>
    </row>
    <row r="60" spans="1:8" x14ac:dyDescent="0.2">
      <c r="A60" s="47">
        <v>6</v>
      </c>
      <c r="B60" s="48" t="s">
        <v>472</v>
      </c>
      <c r="C60" s="48" t="s">
        <v>473</v>
      </c>
      <c r="D60" s="48" t="s">
        <v>97</v>
      </c>
      <c r="E60" s="49">
        <v>1500</v>
      </c>
      <c r="F60" s="50">
        <v>7230.66</v>
      </c>
      <c r="G60" s="51">
        <v>2.992529E-2</v>
      </c>
      <c r="H60" s="39">
        <v>6.8666999999999998</v>
      </c>
    </row>
    <row r="61" spans="1:8" x14ac:dyDescent="0.2">
      <c r="A61" s="47">
        <v>7</v>
      </c>
      <c r="B61" s="48" t="s">
        <v>198</v>
      </c>
      <c r="C61" s="48" t="s">
        <v>199</v>
      </c>
      <c r="D61" s="48" t="s">
        <v>97</v>
      </c>
      <c r="E61" s="49">
        <v>1200</v>
      </c>
      <c r="F61" s="50">
        <v>5831.67</v>
      </c>
      <c r="G61" s="51">
        <v>2.413533E-2</v>
      </c>
      <c r="H61" s="39">
        <v>6.7538</v>
      </c>
    </row>
    <row r="62" spans="1:8" x14ac:dyDescent="0.2">
      <c r="A62" s="47">
        <v>8</v>
      </c>
      <c r="B62" s="48" t="s">
        <v>474</v>
      </c>
      <c r="C62" s="48" t="s">
        <v>475</v>
      </c>
      <c r="D62" s="48" t="s">
        <v>97</v>
      </c>
      <c r="E62" s="49">
        <v>1000</v>
      </c>
      <c r="F62" s="50">
        <v>4991.66</v>
      </c>
      <c r="G62" s="51">
        <v>2.065881E-2</v>
      </c>
      <c r="H62" s="39">
        <v>6.1</v>
      </c>
    </row>
    <row r="63" spans="1:8" x14ac:dyDescent="0.2">
      <c r="A63" s="47">
        <v>9</v>
      </c>
      <c r="B63" s="48" t="s">
        <v>476</v>
      </c>
      <c r="C63" s="48" t="s">
        <v>477</v>
      </c>
      <c r="D63" s="48" t="s">
        <v>92</v>
      </c>
      <c r="E63" s="49">
        <v>1000</v>
      </c>
      <c r="F63" s="50">
        <v>4987.55</v>
      </c>
      <c r="G63" s="51">
        <v>2.0641799999999998E-2</v>
      </c>
      <c r="H63" s="39">
        <v>6.0758999999999999</v>
      </c>
    </row>
    <row r="64" spans="1:8" x14ac:dyDescent="0.2">
      <c r="A64" s="47">
        <v>10</v>
      </c>
      <c r="B64" s="48" t="s">
        <v>478</v>
      </c>
      <c r="C64" s="48" t="s">
        <v>479</v>
      </c>
      <c r="D64" s="48" t="s">
        <v>97</v>
      </c>
      <c r="E64" s="49">
        <v>1000</v>
      </c>
      <c r="F64" s="50">
        <v>4905.9350000000004</v>
      </c>
      <c r="G64" s="51">
        <v>2.0304030000000001E-2</v>
      </c>
      <c r="H64" s="39">
        <v>6.4801000000000002</v>
      </c>
    </row>
    <row r="65" spans="1:8" x14ac:dyDescent="0.2">
      <c r="A65" s="47">
        <v>11</v>
      </c>
      <c r="B65" s="48" t="s">
        <v>480</v>
      </c>
      <c r="C65" s="48" t="s">
        <v>481</v>
      </c>
      <c r="D65" s="48" t="s">
        <v>97</v>
      </c>
      <c r="E65" s="49">
        <v>1000</v>
      </c>
      <c r="F65" s="50">
        <v>4865.8249999999998</v>
      </c>
      <c r="G65" s="51">
        <v>2.013802E-2</v>
      </c>
      <c r="H65" s="39">
        <v>6.7099000000000002</v>
      </c>
    </row>
    <row r="66" spans="1:8" x14ac:dyDescent="0.2">
      <c r="A66" s="47">
        <v>12</v>
      </c>
      <c r="B66" s="48" t="s">
        <v>167</v>
      </c>
      <c r="C66" s="48" t="s">
        <v>168</v>
      </c>
      <c r="D66" s="48" t="s">
        <v>97</v>
      </c>
      <c r="E66" s="49">
        <v>1000</v>
      </c>
      <c r="F66" s="50">
        <v>4861.7449999999999</v>
      </c>
      <c r="G66" s="51">
        <v>2.0121139999999999E-2</v>
      </c>
      <c r="H66" s="39">
        <v>6.74</v>
      </c>
    </row>
    <row r="67" spans="1:8" x14ac:dyDescent="0.2">
      <c r="A67" s="47">
        <v>13</v>
      </c>
      <c r="B67" s="48" t="s">
        <v>154</v>
      </c>
      <c r="C67" s="48" t="s">
        <v>155</v>
      </c>
      <c r="D67" s="48" t="s">
        <v>97</v>
      </c>
      <c r="E67" s="49">
        <v>1000</v>
      </c>
      <c r="F67" s="50">
        <v>4852.3950000000004</v>
      </c>
      <c r="G67" s="51">
        <v>2.008244E-2</v>
      </c>
      <c r="H67" s="39">
        <v>6.77</v>
      </c>
    </row>
    <row r="68" spans="1:8" x14ac:dyDescent="0.2">
      <c r="A68" s="47">
        <v>14</v>
      </c>
      <c r="B68" s="48" t="s">
        <v>95</v>
      </c>
      <c r="C68" s="48" t="s">
        <v>96</v>
      </c>
      <c r="D68" s="48" t="s">
        <v>97</v>
      </c>
      <c r="E68" s="49">
        <v>1000</v>
      </c>
      <c r="F68" s="50">
        <v>4836.1400000000003</v>
      </c>
      <c r="G68" s="51">
        <v>2.0015169999999999E-2</v>
      </c>
      <c r="H68" s="39">
        <v>6.6849999999999996</v>
      </c>
    </row>
    <row r="69" spans="1:8" x14ac:dyDescent="0.2">
      <c r="A69" s="47">
        <v>15</v>
      </c>
      <c r="B69" s="48" t="s">
        <v>482</v>
      </c>
      <c r="C69" s="48" t="s">
        <v>483</v>
      </c>
      <c r="D69" s="48" t="s">
        <v>97</v>
      </c>
      <c r="E69" s="49">
        <v>1000</v>
      </c>
      <c r="F69" s="50">
        <v>4834.1049999999996</v>
      </c>
      <c r="G69" s="51">
        <v>2.000675E-2</v>
      </c>
      <c r="H69" s="39">
        <v>6.8823999999999996</v>
      </c>
    </row>
    <row r="70" spans="1:8" x14ac:dyDescent="0.2">
      <c r="A70" s="47">
        <v>16</v>
      </c>
      <c r="B70" s="48" t="s">
        <v>484</v>
      </c>
      <c r="C70" s="48" t="s">
        <v>485</v>
      </c>
      <c r="D70" s="48" t="s">
        <v>97</v>
      </c>
      <c r="E70" s="49">
        <v>1000</v>
      </c>
      <c r="F70" s="50">
        <v>4831.6949999999997</v>
      </c>
      <c r="G70" s="51">
        <v>1.9996770000000001E-2</v>
      </c>
      <c r="H70" s="39">
        <v>6.91</v>
      </c>
    </row>
    <row r="71" spans="1:8" x14ac:dyDescent="0.2">
      <c r="A71" s="47">
        <v>17</v>
      </c>
      <c r="B71" s="48" t="s">
        <v>486</v>
      </c>
      <c r="C71" s="48" t="s">
        <v>487</v>
      </c>
      <c r="D71" s="48" t="s">
        <v>92</v>
      </c>
      <c r="E71" s="49">
        <v>1000</v>
      </c>
      <c r="F71" s="50">
        <v>4829.42</v>
      </c>
      <c r="G71" s="51">
        <v>1.9987359999999999E-2</v>
      </c>
      <c r="H71" s="39">
        <v>6.7499000000000002</v>
      </c>
    </row>
    <row r="72" spans="1:8" x14ac:dyDescent="0.2">
      <c r="A72" s="47">
        <v>18</v>
      </c>
      <c r="B72" s="48" t="s">
        <v>165</v>
      </c>
      <c r="C72" s="48" t="s">
        <v>166</v>
      </c>
      <c r="D72" s="48" t="s">
        <v>97</v>
      </c>
      <c r="E72" s="49">
        <v>1000</v>
      </c>
      <c r="F72" s="50">
        <v>4754.24</v>
      </c>
      <c r="G72" s="51">
        <v>1.967621E-2</v>
      </c>
      <c r="H72" s="39">
        <v>7.12</v>
      </c>
    </row>
    <row r="73" spans="1:8" x14ac:dyDescent="0.2">
      <c r="A73" s="47">
        <v>19</v>
      </c>
      <c r="B73" s="48" t="s">
        <v>200</v>
      </c>
      <c r="C73" s="48" t="s">
        <v>201</v>
      </c>
      <c r="D73" s="48" t="s">
        <v>97</v>
      </c>
      <c r="E73" s="49">
        <v>800</v>
      </c>
      <c r="F73" s="50">
        <v>3931.3879999999999</v>
      </c>
      <c r="G73" s="51">
        <v>1.6270699999999999E-2</v>
      </c>
      <c r="H73" s="39">
        <v>6.5000999999999998</v>
      </c>
    </row>
    <row r="74" spans="1:8" x14ac:dyDescent="0.2">
      <c r="A74" s="47">
        <v>20</v>
      </c>
      <c r="B74" s="48" t="s">
        <v>264</v>
      </c>
      <c r="C74" s="48" t="s">
        <v>265</v>
      </c>
      <c r="D74" s="48" t="s">
        <v>97</v>
      </c>
      <c r="E74" s="49">
        <v>800</v>
      </c>
      <c r="F74" s="50">
        <v>3887.14</v>
      </c>
      <c r="G74" s="51">
        <v>1.6087569999999999E-2</v>
      </c>
      <c r="H74" s="39">
        <v>6.7500999999999998</v>
      </c>
    </row>
    <row r="75" spans="1:8" x14ac:dyDescent="0.2">
      <c r="A75" s="47">
        <v>21</v>
      </c>
      <c r="B75" s="48" t="s">
        <v>196</v>
      </c>
      <c r="C75" s="48" t="s">
        <v>197</v>
      </c>
      <c r="D75" s="48" t="s">
        <v>92</v>
      </c>
      <c r="E75" s="49">
        <v>600</v>
      </c>
      <c r="F75" s="50">
        <v>2899.203</v>
      </c>
      <c r="G75" s="51">
        <v>1.199883E-2</v>
      </c>
      <c r="H75" s="39">
        <v>6.75</v>
      </c>
    </row>
    <row r="76" spans="1:8" x14ac:dyDescent="0.2">
      <c r="A76" s="47">
        <v>22</v>
      </c>
      <c r="B76" s="48" t="s">
        <v>488</v>
      </c>
      <c r="C76" s="48" t="s">
        <v>489</v>
      </c>
      <c r="D76" s="48" t="s">
        <v>97</v>
      </c>
      <c r="E76" s="49">
        <v>500</v>
      </c>
      <c r="F76" s="50">
        <v>2494.2275</v>
      </c>
      <c r="G76" s="51">
        <v>1.032277E-2</v>
      </c>
      <c r="H76" s="39">
        <v>6.0350000000000001</v>
      </c>
    </row>
    <row r="77" spans="1:8" x14ac:dyDescent="0.2">
      <c r="A77" s="47">
        <v>23</v>
      </c>
      <c r="B77" s="48" t="s">
        <v>490</v>
      </c>
      <c r="C77" s="48" t="s">
        <v>491</v>
      </c>
      <c r="D77" s="48" t="s">
        <v>97</v>
      </c>
      <c r="E77" s="49">
        <v>500</v>
      </c>
      <c r="F77" s="50">
        <v>2490.4650000000001</v>
      </c>
      <c r="G77" s="51">
        <v>1.0307200000000001E-2</v>
      </c>
      <c r="H77" s="39">
        <v>6.0763999999999996</v>
      </c>
    </row>
    <row r="78" spans="1:8" x14ac:dyDescent="0.2">
      <c r="A78" s="47">
        <v>24</v>
      </c>
      <c r="B78" s="48" t="s">
        <v>492</v>
      </c>
      <c r="C78" s="48" t="s">
        <v>493</v>
      </c>
      <c r="D78" s="48" t="s">
        <v>97</v>
      </c>
      <c r="E78" s="49">
        <v>500</v>
      </c>
      <c r="F78" s="50">
        <v>2462.4349999999999</v>
      </c>
      <c r="G78" s="51">
        <v>1.0191199999999999E-2</v>
      </c>
      <c r="H78" s="39">
        <v>6.4001000000000001</v>
      </c>
    </row>
    <row r="79" spans="1:8" x14ac:dyDescent="0.2">
      <c r="A79" s="47">
        <v>25</v>
      </c>
      <c r="B79" s="48" t="s">
        <v>494</v>
      </c>
      <c r="C79" s="48" t="s">
        <v>495</v>
      </c>
      <c r="D79" s="48" t="s">
        <v>97</v>
      </c>
      <c r="E79" s="49">
        <v>500</v>
      </c>
      <c r="F79" s="50">
        <v>2458.84</v>
      </c>
      <c r="G79" s="51">
        <v>1.0176320000000001E-2</v>
      </c>
      <c r="H79" s="39">
        <v>6.4999000000000002</v>
      </c>
    </row>
    <row r="80" spans="1:8" x14ac:dyDescent="0.2">
      <c r="A80" s="47">
        <v>26</v>
      </c>
      <c r="B80" s="48" t="s">
        <v>90</v>
      </c>
      <c r="C80" s="48" t="s">
        <v>91</v>
      </c>
      <c r="D80" s="48" t="s">
        <v>92</v>
      </c>
      <c r="E80" s="49">
        <v>500</v>
      </c>
      <c r="F80" s="50">
        <v>2429.4124999999999</v>
      </c>
      <c r="G80" s="51">
        <v>1.0054530000000001E-2</v>
      </c>
      <c r="H80" s="39">
        <v>6.7550999999999997</v>
      </c>
    </row>
    <row r="81" spans="1:8" x14ac:dyDescent="0.2">
      <c r="A81" s="47">
        <v>27</v>
      </c>
      <c r="B81" s="48" t="s">
        <v>496</v>
      </c>
      <c r="C81" s="48" t="s">
        <v>497</v>
      </c>
      <c r="D81" s="48" t="s">
        <v>97</v>
      </c>
      <c r="E81" s="49">
        <v>500</v>
      </c>
      <c r="F81" s="50">
        <v>2424.6725000000001</v>
      </c>
      <c r="G81" s="51">
        <v>1.0034909999999999E-2</v>
      </c>
      <c r="H81" s="39">
        <v>6.7900999999999998</v>
      </c>
    </row>
    <row r="82" spans="1:8" x14ac:dyDescent="0.2">
      <c r="A82" s="47">
        <v>28</v>
      </c>
      <c r="B82" s="48" t="s">
        <v>175</v>
      </c>
      <c r="C82" s="48" t="s">
        <v>176</v>
      </c>
      <c r="D82" s="48" t="s">
        <v>97</v>
      </c>
      <c r="E82" s="49">
        <v>500</v>
      </c>
      <c r="F82" s="50">
        <v>2422.16</v>
      </c>
      <c r="G82" s="51">
        <v>1.002451E-2</v>
      </c>
      <c r="H82" s="39">
        <v>6.8998999999999997</v>
      </c>
    </row>
    <row r="83" spans="1:8" x14ac:dyDescent="0.2">
      <c r="A83" s="47">
        <v>29</v>
      </c>
      <c r="B83" s="48" t="s">
        <v>258</v>
      </c>
      <c r="C83" s="48" t="s">
        <v>259</v>
      </c>
      <c r="D83" s="48" t="s">
        <v>97</v>
      </c>
      <c r="E83" s="49">
        <v>500</v>
      </c>
      <c r="F83" s="50">
        <v>2419.4949999999999</v>
      </c>
      <c r="G83" s="51">
        <v>1.001348E-2</v>
      </c>
      <c r="H83" s="39">
        <v>6.71</v>
      </c>
    </row>
    <row r="84" spans="1:8" x14ac:dyDescent="0.2">
      <c r="A84" s="47">
        <v>30</v>
      </c>
      <c r="B84" s="48" t="s">
        <v>498</v>
      </c>
      <c r="C84" s="48" t="s">
        <v>499</v>
      </c>
      <c r="D84" s="48" t="s">
        <v>97</v>
      </c>
      <c r="E84" s="49">
        <v>500</v>
      </c>
      <c r="F84" s="50">
        <v>2413.5324999999998</v>
      </c>
      <c r="G84" s="51">
        <v>9.9888000000000008E-3</v>
      </c>
      <c r="H84" s="39">
        <v>6.8823999999999996</v>
      </c>
    </row>
    <row r="85" spans="1:8" x14ac:dyDescent="0.2">
      <c r="A85" s="47">
        <v>31</v>
      </c>
      <c r="B85" s="48" t="s">
        <v>500</v>
      </c>
      <c r="C85" s="48" t="s">
        <v>501</v>
      </c>
      <c r="D85" s="48" t="s">
        <v>191</v>
      </c>
      <c r="E85" s="49">
        <v>500</v>
      </c>
      <c r="F85" s="50">
        <v>2412.83</v>
      </c>
      <c r="G85" s="51">
        <v>9.9859000000000007E-3</v>
      </c>
      <c r="H85" s="39">
        <v>6.7625000000000002</v>
      </c>
    </row>
    <row r="86" spans="1:8" x14ac:dyDescent="0.2">
      <c r="A86" s="47">
        <v>32</v>
      </c>
      <c r="B86" s="48" t="s">
        <v>189</v>
      </c>
      <c r="C86" s="48" t="s">
        <v>190</v>
      </c>
      <c r="D86" s="48" t="s">
        <v>191</v>
      </c>
      <c r="E86" s="49">
        <v>500</v>
      </c>
      <c r="F86" s="50">
        <v>2409.0749999999998</v>
      </c>
      <c r="G86" s="51">
        <v>9.9703599999999993E-3</v>
      </c>
      <c r="H86" s="39">
        <v>6.72</v>
      </c>
    </row>
    <row r="87" spans="1:8" x14ac:dyDescent="0.2">
      <c r="A87" s="47">
        <v>33</v>
      </c>
      <c r="B87" s="48" t="s">
        <v>192</v>
      </c>
      <c r="C87" s="48" t="s">
        <v>193</v>
      </c>
      <c r="D87" s="48" t="s">
        <v>97</v>
      </c>
      <c r="E87" s="49">
        <v>500</v>
      </c>
      <c r="F87" s="50">
        <v>2367.4575</v>
      </c>
      <c r="G87" s="51">
        <v>9.7981200000000004E-3</v>
      </c>
      <c r="H87" s="39">
        <v>7.12</v>
      </c>
    </row>
    <row r="88" spans="1:8" x14ac:dyDescent="0.2">
      <c r="A88" s="47">
        <v>34</v>
      </c>
      <c r="B88" s="48" t="s">
        <v>98</v>
      </c>
      <c r="C88" s="48" t="s">
        <v>99</v>
      </c>
      <c r="D88" s="48" t="s">
        <v>97</v>
      </c>
      <c r="E88" s="49">
        <v>400</v>
      </c>
      <c r="F88" s="50">
        <v>1932.4559999999999</v>
      </c>
      <c r="G88" s="51">
        <v>7.9977899999999994E-3</v>
      </c>
      <c r="H88" s="39">
        <v>6.75</v>
      </c>
    </row>
    <row r="89" spans="1:8" x14ac:dyDescent="0.2">
      <c r="A89" s="47">
        <v>35</v>
      </c>
      <c r="B89" s="48" t="s">
        <v>262</v>
      </c>
      <c r="C89" s="48" t="s">
        <v>263</v>
      </c>
      <c r="D89" s="48" t="s">
        <v>97</v>
      </c>
      <c r="E89" s="49">
        <v>300</v>
      </c>
      <c r="F89" s="50">
        <v>1459.8510000000001</v>
      </c>
      <c r="G89" s="51">
        <v>6.0418399999999997E-3</v>
      </c>
      <c r="H89" s="39">
        <v>6.7373000000000003</v>
      </c>
    </row>
    <row r="90" spans="1:8" x14ac:dyDescent="0.2">
      <c r="A90" s="40"/>
      <c r="B90" s="40"/>
      <c r="C90" s="41" t="s">
        <v>11</v>
      </c>
      <c r="D90" s="40"/>
      <c r="E90" s="40" t="s">
        <v>12</v>
      </c>
      <c r="F90" s="46">
        <v>153141.46100000001</v>
      </c>
      <c r="G90" s="43">
        <v>0.63380135000000004</v>
      </c>
      <c r="H90" s="39" t="s">
        <v>12</v>
      </c>
    </row>
    <row r="91" spans="1:8" x14ac:dyDescent="0.2">
      <c r="A91" s="40"/>
      <c r="B91" s="40"/>
      <c r="C91" s="44"/>
      <c r="D91" s="40"/>
      <c r="E91" s="40"/>
      <c r="F91" s="45"/>
      <c r="G91" s="45"/>
      <c r="H91" s="39" t="s">
        <v>12</v>
      </c>
    </row>
    <row r="92" spans="1:8" x14ac:dyDescent="0.2">
      <c r="A92" s="40"/>
      <c r="B92" s="40"/>
      <c r="C92" s="41" t="s">
        <v>100</v>
      </c>
      <c r="D92" s="40"/>
      <c r="E92" s="40"/>
      <c r="F92" s="45"/>
      <c r="G92" s="45"/>
      <c r="H92" s="39" t="s">
        <v>12</v>
      </c>
    </row>
    <row r="93" spans="1:8" x14ac:dyDescent="0.2">
      <c r="A93" s="47">
        <v>1</v>
      </c>
      <c r="B93" s="48" t="s">
        <v>502</v>
      </c>
      <c r="C93" s="48" t="s">
        <v>503</v>
      </c>
      <c r="D93" s="48" t="s">
        <v>97</v>
      </c>
      <c r="E93" s="49">
        <v>2000</v>
      </c>
      <c r="F93" s="50">
        <v>9622.7199999999993</v>
      </c>
      <c r="G93" s="51">
        <v>3.9825220000000001E-2</v>
      </c>
      <c r="H93" s="39">
        <v>7.4924999999999997</v>
      </c>
    </row>
    <row r="94" spans="1:8" x14ac:dyDescent="0.2">
      <c r="A94" s="47">
        <v>2</v>
      </c>
      <c r="B94" s="48" t="s">
        <v>389</v>
      </c>
      <c r="C94" s="48" t="s">
        <v>390</v>
      </c>
      <c r="D94" s="48" t="s">
        <v>97</v>
      </c>
      <c r="E94" s="49">
        <v>1000</v>
      </c>
      <c r="F94" s="50">
        <v>4993.9049999999997</v>
      </c>
      <c r="G94" s="51">
        <v>2.0668099999999998E-2</v>
      </c>
      <c r="H94" s="39">
        <v>6.3650000000000002</v>
      </c>
    </row>
    <row r="95" spans="1:8" x14ac:dyDescent="0.2">
      <c r="A95" s="47">
        <v>3</v>
      </c>
      <c r="B95" s="48" t="s">
        <v>504</v>
      </c>
      <c r="C95" s="48" t="s">
        <v>505</v>
      </c>
      <c r="D95" s="48" t="s">
        <v>97</v>
      </c>
      <c r="E95" s="49">
        <v>1000</v>
      </c>
      <c r="F95" s="50">
        <v>4917.9250000000002</v>
      </c>
      <c r="G95" s="51">
        <v>2.0353650000000001E-2</v>
      </c>
      <c r="H95" s="39">
        <v>6.55</v>
      </c>
    </row>
    <row r="96" spans="1:8" x14ac:dyDescent="0.2">
      <c r="A96" s="47">
        <v>4</v>
      </c>
      <c r="B96" s="48" t="s">
        <v>506</v>
      </c>
      <c r="C96" s="48" t="s">
        <v>507</v>
      </c>
      <c r="D96" s="48" t="s">
        <v>97</v>
      </c>
      <c r="E96" s="49">
        <v>1000</v>
      </c>
      <c r="F96" s="50">
        <v>4840.45</v>
      </c>
      <c r="G96" s="51">
        <v>2.0032999999999999E-2</v>
      </c>
      <c r="H96" s="39">
        <v>6.875</v>
      </c>
    </row>
    <row r="97" spans="1:8" x14ac:dyDescent="0.2">
      <c r="A97" s="47">
        <v>5</v>
      </c>
      <c r="B97" s="48" t="s">
        <v>508</v>
      </c>
      <c r="C97" s="48" t="s">
        <v>509</v>
      </c>
      <c r="D97" s="48" t="s">
        <v>97</v>
      </c>
      <c r="E97" s="49">
        <v>1000</v>
      </c>
      <c r="F97" s="50">
        <v>4812.0649999999996</v>
      </c>
      <c r="G97" s="51">
        <v>1.9915530000000001E-2</v>
      </c>
      <c r="H97" s="39">
        <v>7.5824999999999996</v>
      </c>
    </row>
    <row r="98" spans="1:8" x14ac:dyDescent="0.2">
      <c r="A98" s="47">
        <v>6</v>
      </c>
      <c r="B98" s="48" t="s">
        <v>214</v>
      </c>
      <c r="C98" s="48" t="s">
        <v>215</v>
      </c>
      <c r="D98" s="48" t="s">
        <v>97</v>
      </c>
      <c r="E98" s="49">
        <v>700</v>
      </c>
      <c r="F98" s="50">
        <v>3450.6779999999999</v>
      </c>
      <c r="G98" s="51">
        <v>1.4281200000000001E-2</v>
      </c>
      <c r="H98" s="39">
        <v>8.4151000000000007</v>
      </c>
    </row>
    <row r="99" spans="1:8" x14ac:dyDescent="0.2">
      <c r="A99" s="47">
        <v>7</v>
      </c>
      <c r="B99" s="48" t="s">
        <v>210</v>
      </c>
      <c r="C99" s="48" t="s">
        <v>211</v>
      </c>
      <c r="D99" s="48" t="s">
        <v>97</v>
      </c>
      <c r="E99" s="49">
        <v>700</v>
      </c>
      <c r="F99" s="50">
        <v>3368.7779999999998</v>
      </c>
      <c r="G99" s="51">
        <v>1.394225E-2</v>
      </c>
      <c r="H99" s="39">
        <v>7.8550000000000004</v>
      </c>
    </row>
    <row r="100" spans="1:8" x14ac:dyDescent="0.2">
      <c r="A100" s="47">
        <v>8</v>
      </c>
      <c r="B100" s="48" t="s">
        <v>375</v>
      </c>
      <c r="C100" s="48" t="s">
        <v>376</v>
      </c>
      <c r="D100" s="48" t="s">
        <v>97</v>
      </c>
      <c r="E100" s="49">
        <v>600</v>
      </c>
      <c r="F100" s="50">
        <v>2994.0929999999998</v>
      </c>
      <c r="G100" s="51">
        <v>1.2391549999999999E-2</v>
      </c>
      <c r="H100" s="39">
        <v>7.2012999999999998</v>
      </c>
    </row>
    <row r="101" spans="1:8" x14ac:dyDescent="0.2">
      <c r="A101" s="47">
        <v>9</v>
      </c>
      <c r="B101" s="48" t="s">
        <v>510</v>
      </c>
      <c r="C101" s="48" t="s">
        <v>511</v>
      </c>
      <c r="D101" s="48" t="s">
        <v>97</v>
      </c>
      <c r="E101" s="49">
        <v>500</v>
      </c>
      <c r="F101" s="50">
        <v>2410.0949999999998</v>
      </c>
      <c r="G101" s="51">
        <v>9.9745800000000003E-3</v>
      </c>
      <c r="H101" s="39">
        <v>7.36</v>
      </c>
    </row>
    <row r="102" spans="1:8" x14ac:dyDescent="0.2">
      <c r="A102" s="47">
        <v>10</v>
      </c>
      <c r="B102" s="48" t="s">
        <v>224</v>
      </c>
      <c r="C102" s="48" t="s">
        <v>225</v>
      </c>
      <c r="D102" s="48" t="s">
        <v>97</v>
      </c>
      <c r="E102" s="49">
        <v>400</v>
      </c>
      <c r="F102" s="50">
        <v>1942.3920000000001</v>
      </c>
      <c r="G102" s="51">
        <v>8.0389099999999998E-3</v>
      </c>
      <c r="H102" s="39">
        <v>7.6775000000000002</v>
      </c>
    </row>
    <row r="103" spans="1:8" x14ac:dyDescent="0.2">
      <c r="A103" s="47">
        <v>11</v>
      </c>
      <c r="B103" s="48" t="s">
        <v>202</v>
      </c>
      <c r="C103" s="48" t="s">
        <v>203</v>
      </c>
      <c r="D103" s="48" t="s">
        <v>97</v>
      </c>
      <c r="E103" s="49">
        <v>400</v>
      </c>
      <c r="F103" s="50">
        <v>1940.4259999999999</v>
      </c>
      <c r="G103" s="51">
        <v>8.0307799999999995E-3</v>
      </c>
      <c r="H103" s="39">
        <v>6.875</v>
      </c>
    </row>
    <row r="104" spans="1:8" x14ac:dyDescent="0.2">
      <c r="A104" s="40"/>
      <c r="B104" s="40"/>
      <c r="C104" s="41" t="s">
        <v>11</v>
      </c>
      <c r="D104" s="40"/>
      <c r="E104" s="40" t="s">
        <v>12</v>
      </c>
      <c r="F104" s="46">
        <v>45293.527000000002</v>
      </c>
      <c r="G104" s="43">
        <v>0.18745476999999999</v>
      </c>
      <c r="H104" s="39" t="s">
        <v>12</v>
      </c>
    </row>
    <row r="105" spans="1:8" x14ac:dyDescent="0.2">
      <c r="A105" s="40"/>
      <c r="B105" s="40"/>
      <c r="C105" s="44"/>
      <c r="D105" s="40"/>
      <c r="E105" s="40"/>
      <c r="F105" s="45"/>
      <c r="G105" s="45"/>
      <c r="H105" s="39" t="s">
        <v>12</v>
      </c>
    </row>
    <row r="106" spans="1:8" x14ac:dyDescent="0.2">
      <c r="A106" s="40"/>
      <c r="B106" s="40"/>
      <c r="C106" s="41" t="s">
        <v>101</v>
      </c>
      <c r="D106" s="40"/>
      <c r="E106" s="40"/>
      <c r="F106" s="45"/>
      <c r="G106" s="45"/>
      <c r="H106" s="39" t="s">
        <v>12</v>
      </c>
    </row>
    <row r="107" spans="1:8" x14ac:dyDescent="0.2">
      <c r="A107" s="47">
        <v>1</v>
      </c>
      <c r="B107" s="48" t="s">
        <v>230</v>
      </c>
      <c r="C107" s="48" t="s">
        <v>231</v>
      </c>
      <c r="D107" s="48" t="s">
        <v>81</v>
      </c>
      <c r="E107" s="49">
        <v>7500000</v>
      </c>
      <c r="F107" s="50">
        <v>7400.07</v>
      </c>
      <c r="G107" s="51">
        <v>3.0626420000000001E-2</v>
      </c>
      <c r="H107" s="39">
        <v>5.3</v>
      </c>
    </row>
    <row r="108" spans="1:8" x14ac:dyDescent="0.2">
      <c r="A108" s="47">
        <v>2</v>
      </c>
      <c r="B108" s="48" t="s">
        <v>232</v>
      </c>
      <c r="C108" s="48" t="s">
        <v>233</v>
      </c>
      <c r="D108" s="48" t="s">
        <v>81</v>
      </c>
      <c r="E108" s="49">
        <v>5000000</v>
      </c>
      <c r="F108" s="50">
        <v>4953.7250000000004</v>
      </c>
      <c r="G108" s="51">
        <v>2.0501809999999999E-2</v>
      </c>
      <c r="H108" s="39">
        <v>5.2461000000000002</v>
      </c>
    </row>
    <row r="109" spans="1:8" x14ac:dyDescent="0.2">
      <c r="A109" s="47">
        <v>3</v>
      </c>
      <c r="B109" s="48" t="s">
        <v>228</v>
      </c>
      <c r="C109" s="48" t="s">
        <v>229</v>
      </c>
      <c r="D109" s="48" t="s">
        <v>81</v>
      </c>
      <c r="E109" s="49">
        <v>3000000</v>
      </c>
      <c r="F109" s="50">
        <v>2987.4540000000002</v>
      </c>
      <c r="G109" s="51">
        <v>1.236407E-2</v>
      </c>
      <c r="H109" s="39">
        <v>5.1100000000000003</v>
      </c>
    </row>
    <row r="110" spans="1:8" x14ac:dyDescent="0.2">
      <c r="A110" s="40"/>
      <c r="B110" s="40"/>
      <c r="C110" s="41" t="s">
        <v>11</v>
      </c>
      <c r="D110" s="40"/>
      <c r="E110" s="40" t="s">
        <v>12</v>
      </c>
      <c r="F110" s="46">
        <v>15341.249</v>
      </c>
      <c r="G110" s="43">
        <v>6.3492300000000002E-2</v>
      </c>
      <c r="H110" s="39" t="s">
        <v>12</v>
      </c>
    </row>
    <row r="111" spans="1:8" x14ac:dyDescent="0.2">
      <c r="A111" s="40"/>
      <c r="B111" s="40"/>
      <c r="C111" s="44"/>
      <c r="D111" s="40"/>
      <c r="E111" s="40"/>
      <c r="F111" s="45"/>
      <c r="G111" s="45"/>
      <c r="H111" s="39" t="s">
        <v>12</v>
      </c>
    </row>
    <row r="112" spans="1:8" x14ac:dyDescent="0.2">
      <c r="A112" s="40"/>
      <c r="B112" s="40"/>
      <c r="C112" s="41" t="s">
        <v>102</v>
      </c>
      <c r="D112" s="40"/>
      <c r="E112" s="40"/>
      <c r="F112" s="45"/>
      <c r="G112" s="45"/>
      <c r="H112" s="39" t="s">
        <v>12</v>
      </c>
    </row>
    <row r="113" spans="1:16" x14ac:dyDescent="0.2">
      <c r="A113" s="47">
        <v>1</v>
      </c>
      <c r="B113" s="48"/>
      <c r="C113" s="48" t="s">
        <v>103</v>
      </c>
      <c r="D113" s="48"/>
      <c r="E113" s="52"/>
      <c r="F113" s="50">
        <v>9585.8656749809998</v>
      </c>
      <c r="G113" s="51">
        <v>3.9672689999999997E-2</v>
      </c>
      <c r="H113" s="39">
        <v>5.01</v>
      </c>
    </row>
    <row r="114" spans="1:16" x14ac:dyDescent="0.2">
      <c r="A114" s="40"/>
      <c r="B114" s="40"/>
      <c r="C114" s="41" t="s">
        <v>11</v>
      </c>
      <c r="D114" s="40"/>
      <c r="E114" s="40" t="s">
        <v>12</v>
      </c>
      <c r="F114" s="46">
        <v>9585.8656749809998</v>
      </c>
      <c r="G114" s="43">
        <v>3.9672689999999997E-2</v>
      </c>
      <c r="H114" s="39" t="s">
        <v>12</v>
      </c>
    </row>
    <row r="115" spans="1:16" x14ac:dyDescent="0.2">
      <c r="A115" s="40"/>
      <c r="B115" s="40"/>
      <c r="C115" s="44"/>
      <c r="D115" s="40"/>
      <c r="E115" s="40"/>
      <c r="F115" s="45"/>
      <c r="G115" s="45"/>
      <c r="H115" s="39" t="s">
        <v>12</v>
      </c>
    </row>
    <row r="116" spans="1:16" x14ac:dyDescent="0.2">
      <c r="A116" s="40"/>
      <c r="B116" s="40"/>
      <c r="C116" s="41" t="s">
        <v>104</v>
      </c>
      <c r="D116" s="40"/>
      <c r="E116" s="40"/>
      <c r="F116" s="46">
        <v>223362.102674981</v>
      </c>
      <c r="G116" s="43">
        <v>0.92442111000000005</v>
      </c>
      <c r="H116" s="39" t="s">
        <v>12</v>
      </c>
    </row>
    <row r="117" spans="1:16" x14ac:dyDescent="0.2">
      <c r="A117" s="40"/>
      <c r="B117" s="40"/>
      <c r="C117" s="45"/>
      <c r="D117" s="40"/>
      <c r="E117" s="40"/>
      <c r="F117" s="40"/>
      <c r="G117" s="40"/>
      <c r="H117" s="39" t="s">
        <v>12</v>
      </c>
    </row>
    <row r="118" spans="1:16" x14ac:dyDescent="0.2">
      <c r="A118" s="40"/>
      <c r="B118" s="40"/>
      <c r="C118" s="41" t="s">
        <v>105</v>
      </c>
      <c r="D118" s="40"/>
      <c r="E118" s="40"/>
      <c r="F118" s="40"/>
      <c r="G118" s="40"/>
      <c r="H118" s="39" t="s">
        <v>12</v>
      </c>
    </row>
    <row r="119" spans="1:16" x14ac:dyDescent="0.2">
      <c r="A119" s="40"/>
      <c r="B119" s="40"/>
      <c r="C119" s="41" t="s">
        <v>106</v>
      </c>
      <c r="D119" s="40"/>
      <c r="E119" s="40"/>
      <c r="F119" s="40"/>
      <c r="G119" s="40"/>
      <c r="H119" s="39" t="s">
        <v>12</v>
      </c>
    </row>
    <row r="120" spans="1:16" x14ac:dyDescent="0.2">
      <c r="A120" s="40"/>
      <c r="B120" s="40"/>
      <c r="C120" s="41" t="s">
        <v>11</v>
      </c>
      <c r="D120" s="40"/>
      <c r="E120" s="40" t="s">
        <v>12</v>
      </c>
      <c r="F120" s="42" t="s">
        <v>13</v>
      </c>
      <c r="G120" s="43">
        <v>0</v>
      </c>
      <c r="H120" s="39" t="s">
        <v>12</v>
      </c>
    </row>
    <row r="121" spans="1:16" x14ac:dyDescent="0.2">
      <c r="A121" s="37"/>
      <c r="B121" s="37"/>
      <c r="C121" s="83"/>
      <c r="D121" s="37"/>
      <c r="E121" s="37"/>
      <c r="F121" s="60"/>
      <c r="G121" s="60"/>
      <c r="H121" s="39" t="s">
        <v>12</v>
      </c>
    </row>
    <row r="122" spans="1:16" x14ac:dyDescent="0.2">
      <c r="A122" s="37"/>
      <c r="B122" s="37"/>
      <c r="C122" s="38" t="s">
        <v>601</v>
      </c>
      <c r="D122" s="37"/>
      <c r="E122" s="37"/>
      <c r="F122" s="60"/>
      <c r="G122" s="60"/>
      <c r="H122" s="39" t="s">
        <v>12</v>
      </c>
      <c r="I122" s="73"/>
      <c r="J122" s="73"/>
      <c r="K122" s="73"/>
      <c r="L122" s="73"/>
      <c r="M122" s="73"/>
      <c r="N122" s="17"/>
      <c r="O122" s="17"/>
      <c r="P122" s="17"/>
    </row>
    <row r="123" spans="1:16" x14ac:dyDescent="0.2">
      <c r="A123" s="84">
        <v>1</v>
      </c>
      <c r="B123" s="65" t="s">
        <v>107</v>
      </c>
      <c r="C123" s="65" t="s">
        <v>108</v>
      </c>
      <c r="D123" s="65"/>
      <c r="E123" s="85">
        <v>5925.4179999999997</v>
      </c>
      <c r="F123" s="86">
        <v>709.30973437399996</v>
      </c>
      <c r="G123" s="27">
        <v>2.9356E-3</v>
      </c>
      <c r="H123" s="39"/>
    </row>
    <row r="124" spans="1:16" x14ac:dyDescent="0.2">
      <c r="A124" s="37"/>
      <c r="B124" s="37"/>
      <c r="C124" s="38" t="s">
        <v>11</v>
      </c>
      <c r="D124" s="37"/>
      <c r="E124" s="37" t="s">
        <v>12</v>
      </c>
      <c r="F124" s="87">
        <f>SUM(F123)</f>
        <v>709.30973437399996</v>
      </c>
      <c r="G124" s="88">
        <f>SUM(G123)</f>
        <v>2.9356E-3</v>
      </c>
      <c r="H124" s="39" t="s">
        <v>12</v>
      </c>
    </row>
    <row r="125" spans="1:16" x14ac:dyDescent="0.2">
      <c r="A125" s="40"/>
      <c r="B125" s="40"/>
      <c r="C125" s="44"/>
      <c r="D125" s="40"/>
      <c r="E125" s="40"/>
      <c r="F125" s="45"/>
      <c r="G125" s="45"/>
      <c r="H125" s="39" t="s">
        <v>12</v>
      </c>
    </row>
    <row r="126" spans="1:16" x14ac:dyDescent="0.2">
      <c r="A126" s="40"/>
      <c r="B126" s="40"/>
      <c r="C126" s="41" t="s">
        <v>109</v>
      </c>
      <c r="D126" s="40"/>
      <c r="E126" s="40"/>
      <c r="F126" s="40"/>
      <c r="G126" s="40"/>
      <c r="H126" s="39" t="s">
        <v>12</v>
      </c>
    </row>
    <row r="127" spans="1:16" x14ac:dyDescent="0.2">
      <c r="A127" s="40"/>
      <c r="B127" s="40"/>
      <c r="C127" s="41" t="s">
        <v>110</v>
      </c>
      <c r="D127" s="40"/>
      <c r="E127" s="40"/>
      <c r="F127" s="40"/>
      <c r="G127" s="40"/>
      <c r="H127" s="39" t="s">
        <v>12</v>
      </c>
    </row>
    <row r="128" spans="1:16" x14ac:dyDescent="0.2">
      <c r="A128" s="40"/>
      <c r="B128" s="40"/>
      <c r="C128" s="41" t="s">
        <v>11</v>
      </c>
      <c r="D128" s="40"/>
      <c r="E128" s="40" t="s">
        <v>12</v>
      </c>
      <c r="F128" s="42" t="s">
        <v>13</v>
      </c>
      <c r="G128" s="43">
        <v>0</v>
      </c>
      <c r="H128" s="39" t="s">
        <v>12</v>
      </c>
    </row>
    <row r="129" spans="1:10" x14ac:dyDescent="0.2">
      <c r="A129" s="40"/>
      <c r="B129" s="40"/>
      <c r="C129" s="44"/>
      <c r="D129" s="40"/>
      <c r="E129" s="40"/>
      <c r="F129" s="45"/>
      <c r="G129" s="45"/>
      <c r="H129" s="39" t="s">
        <v>12</v>
      </c>
    </row>
    <row r="130" spans="1:10" x14ac:dyDescent="0.2">
      <c r="A130" s="40"/>
      <c r="B130" s="40"/>
      <c r="C130" s="41" t="s">
        <v>111</v>
      </c>
      <c r="D130" s="40"/>
      <c r="E130" s="40"/>
      <c r="F130" s="45"/>
      <c r="G130" s="45"/>
      <c r="H130" s="39" t="s">
        <v>12</v>
      </c>
    </row>
    <row r="131" spans="1:10" x14ac:dyDescent="0.2">
      <c r="A131" s="40"/>
      <c r="B131" s="40"/>
      <c r="C131" s="41" t="s">
        <v>11</v>
      </c>
      <c r="D131" s="40"/>
      <c r="E131" s="40" t="s">
        <v>12</v>
      </c>
      <c r="F131" s="42" t="s">
        <v>13</v>
      </c>
      <c r="G131" s="43">
        <v>0</v>
      </c>
      <c r="H131" s="39" t="s">
        <v>12</v>
      </c>
    </row>
    <row r="132" spans="1:10" x14ac:dyDescent="0.2">
      <c r="A132" s="37"/>
      <c r="B132" s="37"/>
      <c r="C132" s="83"/>
      <c r="D132" s="37"/>
      <c r="E132" s="37"/>
      <c r="F132" s="60"/>
      <c r="G132" s="60"/>
      <c r="H132" s="39" t="s">
        <v>12</v>
      </c>
    </row>
    <row r="133" spans="1:10" x14ac:dyDescent="0.2">
      <c r="A133" s="113"/>
      <c r="B133" s="113"/>
      <c r="C133" s="23" t="s">
        <v>684</v>
      </c>
      <c r="D133" s="114"/>
      <c r="E133" s="115"/>
      <c r="F133" s="115"/>
      <c r="G133" s="114"/>
      <c r="H133" s="115" t="s">
        <v>12</v>
      </c>
    </row>
    <row r="134" spans="1:10" ht="25.5" x14ac:dyDescent="0.2">
      <c r="A134" s="84"/>
      <c r="B134" s="65"/>
      <c r="C134" s="65" t="s">
        <v>685</v>
      </c>
      <c r="D134" s="65"/>
      <c r="E134" s="116">
        <v>2500000</v>
      </c>
      <c r="F134" s="86">
        <f>-81250/10^5</f>
        <v>-0.8125</v>
      </c>
      <c r="G134" s="27" t="s">
        <v>686</v>
      </c>
      <c r="H134" s="39"/>
      <c r="J134" s="117"/>
    </row>
    <row r="135" spans="1:10" ht="25.5" x14ac:dyDescent="0.2">
      <c r="A135" s="84"/>
      <c r="B135" s="65"/>
      <c r="C135" s="65" t="s">
        <v>687</v>
      </c>
      <c r="D135" s="65"/>
      <c r="E135" s="116">
        <v>5000000</v>
      </c>
      <c r="F135" s="86">
        <f>760500/10^5</f>
        <v>7.6050000000000004</v>
      </c>
      <c r="G135" s="27" t="s">
        <v>686</v>
      </c>
      <c r="H135" s="39"/>
    </row>
    <row r="136" spans="1:10" ht="25.5" x14ac:dyDescent="0.2">
      <c r="A136" s="84"/>
      <c r="B136" s="65"/>
      <c r="C136" s="65" t="s">
        <v>688</v>
      </c>
      <c r="D136" s="65"/>
      <c r="E136" s="116">
        <v>5000000</v>
      </c>
      <c r="F136" s="86">
        <f>706500/10^5</f>
        <v>7.0650000000000004</v>
      </c>
      <c r="G136" s="27" t="s">
        <v>686</v>
      </c>
      <c r="H136" s="39"/>
    </row>
    <row r="137" spans="1:10" ht="25.5" x14ac:dyDescent="0.2">
      <c r="A137" s="84"/>
      <c r="B137" s="65"/>
      <c r="C137" s="65" t="s">
        <v>689</v>
      </c>
      <c r="D137" s="65"/>
      <c r="E137" s="116">
        <v>5000000</v>
      </c>
      <c r="F137" s="86">
        <f>623500/10^5</f>
        <v>6.2350000000000003</v>
      </c>
      <c r="G137" s="27" t="s">
        <v>686</v>
      </c>
      <c r="H137" s="39"/>
    </row>
    <row r="138" spans="1:10" x14ac:dyDescent="0.2">
      <c r="A138" s="40"/>
      <c r="B138" s="48"/>
      <c r="C138" s="48"/>
      <c r="D138" s="41"/>
      <c r="E138" s="40"/>
      <c r="F138" s="48"/>
      <c r="G138" s="52"/>
      <c r="H138" s="39" t="s">
        <v>12</v>
      </c>
    </row>
    <row r="139" spans="1:10" x14ac:dyDescent="0.2">
      <c r="A139" s="52"/>
      <c r="B139" s="48"/>
      <c r="C139" s="48" t="s">
        <v>112</v>
      </c>
      <c r="D139" s="48"/>
      <c r="E139" s="52"/>
      <c r="F139" s="50">
        <f>-9325.60146538-(F134+F135+F136+F137)</f>
        <v>-9345.69396538</v>
      </c>
      <c r="G139" s="51">
        <f>F139/F140</f>
        <v>-3.8678703158415838E-2</v>
      </c>
      <c r="H139" s="39" t="s">
        <v>12</v>
      </c>
    </row>
    <row r="140" spans="1:10" x14ac:dyDescent="0.2">
      <c r="A140" s="44"/>
      <c r="B140" s="44"/>
      <c r="C140" s="41" t="s">
        <v>113</v>
      </c>
      <c r="D140" s="45"/>
      <c r="E140" s="45"/>
      <c r="F140" s="46">
        <v>241623.76714397501</v>
      </c>
      <c r="G140" s="53">
        <v>1.00000003</v>
      </c>
      <c r="H140" s="39" t="s">
        <v>12</v>
      </c>
    </row>
    <row r="141" spans="1:10" x14ac:dyDescent="0.2">
      <c r="A141" s="54"/>
      <c r="B141" s="54"/>
      <c r="C141" s="54"/>
      <c r="D141" s="55"/>
      <c r="E141" s="55"/>
      <c r="F141" s="55"/>
      <c r="G141" s="55"/>
    </row>
    <row r="142" spans="1:10" x14ac:dyDescent="0.2">
      <c r="A142" s="56"/>
      <c r="B142" s="149" t="s">
        <v>602</v>
      </c>
      <c r="C142" s="149"/>
      <c r="D142" s="149"/>
      <c r="E142" s="149"/>
      <c r="F142" s="149"/>
      <c r="G142" s="149"/>
      <c r="H142" s="149"/>
    </row>
    <row r="143" spans="1:10" x14ac:dyDescent="0.2">
      <c r="A143" s="56"/>
      <c r="B143" s="149" t="s">
        <v>603</v>
      </c>
      <c r="C143" s="149"/>
      <c r="D143" s="149"/>
      <c r="E143" s="149"/>
      <c r="F143" s="149"/>
      <c r="G143" s="149"/>
      <c r="H143" s="149"/>
    </row>
    <row r="144" spans="1:10" x14ac:dyDescent="0.2">
      <c r="A144" s="56"/>
      <c r="B144" s="149" t="s">
        <v>604</v>
      </c>
      <c r="C144" s="149"/>
      <c r="D144" s="149"/>
      <c r="E144" s="149"/>
      <c r="F144" s="149"/>
      <c r="G144" s="149"/>
      <c r="H144" s="149"/>
    </row>
    <row r="145" spans="1:9" ht="55.15" customHeight="1" x14ac:dyDescent="0.2">
      <c r="A145" s="56"/>
      <c r="B145" s="192" t="s">
        <v>690</v>
      </c>
      <c r="C145" s="192"/>
      <c r="D145" s="192"/>
      <c r="E145" s="192"/>
      <c r="F145" s="192"/>
      <c r="G145" s="192"/>
      <c r="H145" s="192"/>
      <c r="I145" s="24"/>
    </row>
    <row r="146" spans="1:9" ht="12.75" customHeight="1" x14ac:dyDescent="0.2">
      <c r="A146" s="56"/>
      <c r="B146" s="159" t="s">
        <v>708</v>
      </c>
      <c r="C146" s="149"/>
      <c r="D146" s="149"/>
      <c r="E146" s="149"/>
      <c r="F146" s="149"/>
      <c r="G146" s="149"/>
      <c r="H146" s="149"/>
      <c r="I146" s="24"/>
    </row>
    <row r="147" spans="1:9" x14ac:dyDescent="0.2">
      <c r="A147" s="56"/>
      <c r="B147" s="56"/>
      <c r="C147" s="56"/>
      <c r="D147" s="58"/>
      <c r="E147" s="58"/>
      <c r="F147" s="58"/>
      <c r="G147" s="58"/>
    </row>
    <row r="148" spans="1:9" x14ac:dyDescent="0.2">
      <c r="A148" s="56"/>
      <c r="B148" s="150" t="s">
        <v>114</v>
      </c>
      <c r="C148" s="151"/>
      <c r="D148" s="152"/>
      <c r="E148" s="59"/>
      <c r="F148" s="58"/>
      <c r="G148" s="58"/>
    </row>
    <row r="149" spans="1:9" ht="25.5" x14ac:dyDescent="0.2">
      <c r="A149" s="56"/>
      <c r="B149" s="153" t="s">
        <v>115</v>
      </c>
      <c r="C149" s="154"/>
      <c r="D149" s="38" t="s">
        <v>691</v>
      </c>
      <c r="E149" s="59"/>
      <c r="F149" s="58"/>
      <c r="G149" s="58"/>
    </row>
    <row r="150" spans="1:9" x14ac:dyDescent="0.2">
      <c r="A150" s="56"/>
      <c r="B150" s="153" t="s">
        <v>117</v>
      </c>
      <c r="C150" s="154"/>
      <c r="D150" s="38" t="s">
        <v>116</v>
      </c>
      <c r="E150" s="59"/>
      <c r="F150" s="58"/>
      <c r="G150" s="58"/>
    </row>
    <row r="151" spans="1:9" x14ac:dyDescent="0.2">
      <c r="A151" s="56"/>
      <c r="B151" s="153" t="s">
        <v>118</v>
      </c>
      <c r="C151" s="154"/>
      <c r="D151" s="60" t="s">
        <v>12</v>
      </c>
      <c r="E151" s="59"/>
      <c r="F151" s="58"/>
      <c r="G151" s="58"/>
    </row>
    <row r="152" spans="1:9" x14ac:dyDescent="0.2">
      <c r="A152" s="61"/>
      <c r="B152" s="62" t="s">
        <v>12</v>
      </c>
      <c r="C152" s="62" t="s">
        <v>605</v>
      </c>
      <c r="D152" s="62" t="s">
        <v>119</v>
      </c>
      <c r="E152" s="61"/>
      <c r="F152" s="61"/>
      <c r="G152" s="61"/>
    </row>
    <row r="153" spans="1:9" x14ac:dyDescent="0.2">
      <c r="A153" s="61"/>
      <c r="B153" s="63" t="s">
        <v>120</v>
      </c>
      <c r="C153" s="64">
        <v>46234</v>
      </c>
      <c r="D153" s="64">
        <v>46265</v>
      </c>
      <c r="E153" s="61"/>
      <c r="F153" s="61"/>
      <c r="G153" s="61"/>
    </row>
    <row r="154" spans="1:9" x14ac:dyDescent="0.2">
      <c r="A154" s="61"/>
      <c r="B154" s="65" t="s">
        <v>121</v>
      </c>
      <c r="C154" s="66">
        <v>3137.4155000000001</v>
      </c>
      <c r="D154" s="66">
        <v>3156.0904</v>
      </c>
      <c r="E154" s="61"/>
      <c r="F154" s="57"/>
      <c r="G154" s="67"/>
    </row>
    <row r="155" spans="1:9" x14ac:dyDescent="0.2">
      <c r="A155" s="61"/>
      <c r="B155" s="65" t="s">
        <v>606</v>
      </c>
      <c r="C155" s="66">
        <v>1085.2968000000001</v>
      </c>
      <c r="D155" s="66">
        <v>1091.7583</v>
      </c>
      <c r="E155" s="61"/>
      <c r="F155" s="57"/>
      <c r="G155" s="67"/>
    </row>
    <row r="156" spans="1:9" x14ac:dyDescent="0.2">
      <c r="A156" s="61"/>
      <c r="B156" s="65" t="s">
        <v>122</v>
      </c>
      <c r="C156" s="66">
        <v>2839.1003000000001</v>
      </c>
      <c r="D156" s="66">
        <v>2853.1694000000002</v>
      </c>
      <c r="E156" s="61"/>
      <c r="F156" s="57"/>
      <c r="G156" s="67"/>
    </row>
    <row r="157" spans="1:9" x14ac:dyDescent="0.2">
      <c r="A157" s="61"/>
      <c r="B157" s="65" t="s">
        <v>607</v>
      </c>
      <c r="C157" s="66">
        <v>1065.6949</v>
      </c>
      <c r="D157" s="66">
        <v>1070.9760000000001</v>
      </c>
      <c r="E157" s="61"/>
      <c r="F157" s="57"/>
      <c r="G157" s="67"/>
    </row>
    <row r="158" spans="1:9" x14ac:dyDescent="0.2">
      <c r="A158" s="61"/>
      <c r="B158" s="61"/>
      <c r="C158" s="61"/>
      <c r="D158" s="61"/>
      <c r="E158" s="61"/>
      <c r="F158" s="61"/>
      <c r="G158" s="61"/>
    </row>
    <row r="159" spans="1:9" x14ac:dyDescent="0.2">
      <c r="A159" s="61"/>
      <c r="B159" s="153" t="s">
        <v>123</v>
      </c>
      <c r="C159" s="154"/>
      <c r="D159" s="38" t="s">
        <v>116</v>
      </c>
      <c r="E159" s="61"/>
      <c r="F159" s="61"/>
      <c r="G159" s="61"/>
    </row>
    <row r="160" spans="1:9" x14ac:dyDescent="0.2">
      <c r="A160" s="61"/>
      <c r="B160" s="69"/>
      <c r="C160" s="69"/>
      <c r="D160" s="69"/>
      <c r="E160" s="61"/>
      <c r="F160" s="61"/>
      <c r="G160" s="61"/>
    </row>
    <row r="161" spans="1:15" ht="25.5" x14ac:dyDescent="0.2">
      <c r="A161" s="61"/>
      <c r="B161" s="153" t="s">
        <v>124</v>
      </c>
      <c r="C161" s="154"/>
      <c r="D161" s="38" t="s">
        <v>624</v>
      </c>
      <c r="E161" s="72"/>
      <c r="F161" s="61"/>
      <c r="G161" s="61"/>
      <c r="I161" s="24"/>
    </row>
    <row r="162" spans="1:15" ht="12.75" customHeight="1" x14ac:dyDescent="0.2">
      <c r="A162" s="61"/>
      <c r="B162" s="153" t="s">
        <v>125</v>
      </c>
      <c r="C162" s="154"/>
      <c r="D162" s="38" t="s">
        <v>116</v>
      </c>
      <c r="E162" s="72"/>
      <c r="F162" s="61"/>
      <c r="G162" s="61"/>
      <c r="I162" s="24"/>
    </row>
    <row r="163" spans="1:15" ht="12.75" customHeight="1" x14ac:dyDescent="0.2">
      <c r="A163" s="61"/>
      <c r="B163" s="153" t="s">
        <v>609</v>
      </c>
      <c r="C163" s="154"/>
      <c r="D163" s="38" t="s">
        <v>116</v>
      </c>
      <c r="E163" s="72"/>
      <c r="F163" s="61"/>
      <c r="G163" s="61"/>
      <c r="I163" s="24"/>
      <c r="J163" s="36"/>
    </row>
    <row r="164" spans="1:15" ht="12.75" customHeight="1" x14ac:dyDescent="0.2">
      <c r="A164" s="69"/>
      <c r="B164" s="69"/>
      <c r="C164" s="69"/>
      <c r="D164" s="69"/>
      <c r="E164" s="69"/>
      <c r="F164" s="69"/>
      <c r="G164" s="69"/>
      <c r="I164" s="24"/>
      <c r="J164" s="36"/>
    </row>
    <row r="165" spans="1:15" ht="13.5" x14ac:dyDescent="0.25">
      <c r="A165" s="69"/>
      <c r="B165" s="25" t="s">
        <v>730</v>
      </c>
      <c r="C165" s="69"/>
      <c r="D165" s="69"/>
      <c r="E165" s="69"/>
      <c r="F165" s="69"/>
      <c r="G165" s="69"/>
      <c r="H165" s="69"/>
      <c r="I165" s="24"/>
      <c r="J165" s="36"/>
    </row>
    <row r="166" spans="1:15" s="36" customFormat="1" ht="51" x14ac:dyDescent="0.2">
      <c r="A166" s="118"/>
      <c r="B166" s="119" t="s">
        <v>692</v>
      </c>
      <c r="C166" s="119" t="s">
        <v>693</v>
      </c>
      <c r="D166" s="119" t="s">
        <v>694</v>
      </c>
      <c r="E166" s="119" t="s">
        <v>695</v>
      </c>
      <c r="F166" s="119" t="s">
        <v>696</v>
      </c>
      <c r="G166" s="119" t="s">
        <v>697</v>
      </c>
      <c r="H166" s="119" t="s">
        <v>8</v>
      </c>
      <c r="I166" s="26"/>
    </row>
    <row r="167" spans="1:15" s="74" customFormat="1" ht="25.5" x14ac:dyDescent="0.2">
      <c r="A167" s="120"/>
      <c r="B167" s="121" t="s">
        <v>698</v>
      </c>
      <c r="C167" s="121" t="s">
        <v>699</v>
      </c>
      <c r="D167" s="122" t="s">
        <v>700</v>
      </c>
      <c r="E167" s="121" t="s">
        <v>701</v>
      </c>
      <c r="F167" s="123">
        <v>5000</v>
      </c>
      <c r="G167" s="124">
        <v>46444</v>
      </c>
      <c r="H167" s="27">
        <f t="shared" ref="H167:H172" si="0">F167/$F$140</f>
        <v>2.069332855414293E-2</v>
      </c>
      <c r="I167" s="28"/>
      <c r="J167" s="36"/>
    </row>
    <row r="168" spans="1:15" s="74" customFormat="1" ht="25.5" x14ac:dyDescent="0.2">
      <c r="A168" s="120"/>
      <c r="B168" s="121" t="s">
        <v>698</v>
      </c>
      <c r="C168" s="121" t="s">
        <v>702</v>
      </c>
      <c r="D168" s="122" t="s">
        <v>700</v>
      </c>
      <c r="E168" s="121" t="s">
        <v>701</v>
      </c>
      <c r="F168" s="123">
        <v>2500</v>
      </c>
      <c r="G168" s="124">
        <v>46452</v>
      </c>
      <c r="H168" s="27">
        <f t="shared" si="0"/>
        <v>1.0346664277071465E-2</v>
      </c>
      <c r="I168" s="28"/>
      <c r="J168" s="36"/>
    </row>
    <row r="169" spans="1:15" s="74" customFormat="1" ht="25.5" x14ac:dyDescent="0.2">
      <c r="A169" s="120"/>
      <c r="B169" s="121" t="s">
        <v>698</v>
      </c>
      <c r="C169" s="121" t="s">
        <v>703</v>
      </c>
      <c r="D169" s="122" t="s">
        <v>700</v>
      </c>
      <c r="E169" s="121" t="s">
        <v>701</v>
      </c>
      <c r="F169" s="123">
        <v>2500</v>
      </c>
      <c r="G169" s="124">
        <v>46452</v>
      </c>
      <c r="H169" s="27">
        <f t="shared" si="0"/>
        <v>1.0346664277071465E-2</v>
      </c>
      <c r="I169" s="28"/>
      <c r="J169" s="36"/>
    </row>
    <row r="170" spans="1:15" s="74" customFormat="1" ht="25.5" x14ac:dyDescent="0.2">
      <c r="A170" s="120"/>
      <c r="B170" s="121" t="s">
        <v>698</v>
      </c>
      <c r="C170" s="121" t="s">
        <v>704</v>
      </c>
      <c r="D170" s="122" t="s">
        <v>700</v>
      </c>
      <c r="E170" s="121" t="s">
        <v>701</v>
      </c>
      <c r="F170" s="123">
        <v>4500</v>
      </c>
      <c r="G170" s="124">
        <v>46455</v>
      </c>
      <c r="H170" s="27">
        <f t="shared" si="0"/>
        <v>1.8623995698728635E-2</v>
      </c>
      <c r="I170" s="28"/>
      <c r="J170" s="36"/>
    </row>
    <row r="171" spans="1:15" s="74" customFormat="1" ht="25.5" x14ac:dyDescent="0.2">
      <c r="A171" s="120"/>
      <c r="B171" s="121" t="s">
        <v>698</v>
      </c>
      <c r="C171" s="121" t="s">
        <v>705</v>
      </c>
      <c r="D171" s="122" t="s">
        <v>700</v>
      </c>
      <c r="E171" s="121" t="s">
        <v>701</v>
      </c>
      <c r="F171" s="123">
        <v>500</v>
      </c>
      <c r="G171" s="124">
        <v>46455</v>
      </c>
      <c r="H171" s="27">
        <f t="shared" si="0"/>
        <v>2.0693328554142929E-3</v>
      </c>
      <c r="I171" s="28"/>
      <c r="J171" s="36"/>
    </row>
    <row r="172" spans="1:15" s="74" customFormat="1" ht="25.5" x14ac:dyDescent="0.2">
      <c r="A172" s="120"/>
      <c r="B172" s="121" t="s">
        <v>698</v>
      </c>
      <c r="C172" s="121" t="s">
        <v>706</v>
      </c>
      <c r="D172" s="122" t="s">
        <v>700</v>
      </c>
      <c r="E172" s="121" t="s">
        <v>701</v>
      </c>
      <c r="F172" s="123">
        <v>2500</v>
      </c>
      <c r="G172" s="124">
        <v>46373</v>
      </c>
      <c r="H172" s="27">
        <f t="shared" si="0"/>
        <v>1.0346664277071465E-2</v>
      </c>
      <c r="I172" s="28"/>
      <c r="J172" s="36"/>
    </row>
    <row r="173" spans="1:15" s="82" customFormat="1" x14ac:dyDescent="0.2">
      <c r="A173" s="69"/>
      <c r="B173" s="69"/>
      <c r="C173" s="69"/>
      <c r="D173" s="69"/>
      <c r="E173" s="69"/>
      <c r="F173" s="69"/>
      <c r="G173" s="69"/>
      <c r="H173"/>
      <c r="I173" s="125"/>
      <c r="J173" s="126"/>
      <c r="K173" s="126"/>
      <c r="L173" s="126"/>
      <c r="M173" s="126"/>
      <c r="N173" s="126"/>
      <c r="O173" s="126"/>
    </row>
    <row r="174" spans="1:15" x14ac:dyDescent="0.2">
      <c r="A174" s="8"/>
      <c r="B174" s="29" t="s">
        <v>731</v>
      </c>
      <c r="C174" s="29"/>
      <c r="D174" s="29"/>
      <c r="E174" s="29"/>
      <c r="F174" s="29"/>
      <c r="G174" s="29"/>
      <c r="H174" s="8"/>
      <c r="I174" s="24"/>
      <c r="J174" s="36"/>
    </row>
    <row r="175" spans="1:15" ht="13.5" customHeight="1" x14ac:dyDescent="0.2">
      <c r="B175" s="167" t="s">
        <v>626</v>
      </c>
      <c r="C175" s="167" t="s">
        <v>627</v>
      </c>
      <c r="D175" s="170" t="s">
        <v>637</v>
      </c>
      <c r="E175" s="171"/>
      <c r="F175" s="172"/>
      <c r="G175" s="173" t="s">
        <v>645</v>
      </c>
      <c r="H175" s="174"/>
      <c r="I175" s="175"/>
      <c r="J175" s="73"/>
      <c r="K175" s="73"/>
      <c r="L175" s="73"/>
      <c r="M175" s="73"/>
      <c r="N175" s="73"/>
      <c r="O175" s="73"/>
    </row>
    <row r="176" spans="1:15" ht="46.5" customHeight="1" x14ac:dyDescent="0.2">
      <c r="B176" s="168"/>
      <c r="C176" s="168"/>
      <c r="D176" s="165" t="s">
        <v>646</v>
      </c>
      <c r="E176" s="165" t="s">
        <v>647</v>
      </c>
      <c r="F176" s="165" t="s">
        <v>648</v>
      </c>
      <c r="G176" s="173" t="s">
        <v>664</v>
      </c>
      <c r="H176" s="175"/>
      <c r="I176" s="165" t="s">
        <v>650</v>
      </c>
      <c r="J176" s="73"/>
      <c r="K176" s="73"/>
      <c r="L176" s="73"/>
      <c r="M176" s="73"/>
      <c r="N176" s="73"/>
      <c r="O176" s="73"/>
    </row>
    <row r="177" spans="2:16" ht="21" customHeight="1" x14ac:dyDescent="0.2">
      <c r="B177" s="169"/>
      <c r="C177" s="169"/>
      <c r="D177" s="166"/>
      <c r="E177" s="166"/>
      <c r="F177" s="166"/>
      <c r="G177" s="90" t="s">
        <v>651</v>
      </c>
      <c r="H177" s="90" t="s">
        <v>652</v>
      </c>
      <c r="I177" s="166"/>
      <c r="J177" s="73"/>
      <c r="K177" s="73"/>
      <c r="L177" s="73"/>
      <c r="M177" s="73"/>
      <c r="N177" s="73"/>
      <c r="O177" s="73"/>
    </row>
    <row r="178" spans="2:16" ht="13.5" x14ac:dyDescent="0.25">
      <c r="B178" s="94" t="s">
        <v>653</v>
      </c>
      <c r="C178" s="93" t="s">
        <v>654</v>
      </c>
      <c r="D178" s="30">
        <v>488.84800000000001</v>
      </c>
      <c r="E178" s="127">
        <v>11.151999999999999</v>
      </c>
      <c r="F178" s="128">
        <f>D178+E178</f>
        <v>500</v>
      </c>
      <c r="G178" s="98">
        <v>21.175720568999996</v>
      </c>
      <c r="H178" s="98">
        <v>13.34</v>
      </c>
      <c r="I178" s="98">
        <f>G178+H178</f>
        <v>34.515720568999996</v>
      </c>
      <c r="J178" s="73"/>
      <c r="K178" s="73"/>
      <c r="L178" s="73"/>
      <c r="M178" s="73"/>
      <c r="N178" s="73"/>
      <c r="O178" s="73"/>
    </row>
    <row r="179" spans="2:16" ht="6.75" customHeight="1" x14ac:dyDescent="0.25">
      <c r="B179" s="129"/>
      <c r="C179" s="130"/>
      <c r="D179" s="31"/>
      <c r="E179" s="131"/>
      <c r="F179" s="132"/>
      <c r="G179" s="133"/>
      <c r="H179" s="133"/>
      <c r="I179" s="133"/>
      <c r="J179" s="73"/>
      <c r="K179" s="73"/>
      <c r="L179" s="73"/>
      <c r="M179" s="73"/>
      <c r="N179" s="73"/>
      <c r="O179" s="73"/>
    </row>
    <row r="180" spans="2:16" ht="51" customHeight="1" x14ac:dyDescent="0.2">
      <c r="B180" s="189" t="s">
        <v>655</v>
      </c>
      <c r="C180" s="189"/>
      <c r="D180" s="189"/>
      <c r="E180" s="189"/>
      <c r="F180" s="189"/>
      <c r="G180" s="189"/>
      <c r="H180" s="189"/>
      <c r="I180" s="189"/>
      <c r="J180" s="134"/>
      <c r="K180" s="73"/>
      <c r="L180" s="73"/>
      <c r="M180" s="73"/>
      <c r="N180" s="73"/>
      <c r="O180" s="73"/>
    </row>
    <row r="181" spans="2:16" ht="13.5" x14ac:dyDescent="0.25">
      <c r="B181" s="18" t="s">
        <v>656</v>
      </c>
      <c r="I181" s="73"/>
      <c r="J181" s="36"/>
      <c r="K181" s="73"/>
      <c r="L181" s="73"/>
      <c r="M181" s="73"/>
      <c r="N181" s="73"/>
      <c r="O181" s="73"/>
      <c r="P181" s="73"/>
    </row>
    <row r="182" spans="2:16" ht="7.5" customHeight="1" x14ac:dyDescent="0.2">
      <c r="B182" s="100"/>
      <c r="J182" s="36"/>
      <c r="K182" s="73"/>
      <c r="L182" s="73"/>
      <c r="M182" s="73"/>
      <c r="N182" s="73"/>
      <c r="O182" s="73"/>
    </row>
    <row r="183" spans="2:16" x14ac:dyDescent="0.2">
      <c r="B183" s="100" t="s">
        <v>660</v>
      </c>
      <c r="J183" s="36"/>
      <c r="K183" s="73"/>
      <c r="L183" s="73"/>
      <c r="M183" s="73"/>
      <c r="N183" s="73"/>
      <c r="O183" s="73"/>
    </row>
    <row r="184" spans="2:16" x14ac:dyDescent="0.2">
      <c r="B184" s="100"/>
      <c r="J184" s="36"/>
      <c r="K184" s="73"/>
      <c r="L184" s="73"/>
      <c r="M184" s="73"/>
      <c r="N184" s="73"/>
      <c r="O184" s="73"/>
    </row>
    <row r="185" spans="2:16" x14ac:dyDescent="0.2">
      <c r="B185" s="100" t="s">
        <v>661</v>
      </c>
      <c r="J185" s="36"/>
      <c r="K185" s="73"/>
      <c r="L185" s="73"/>
      <c r="M185" s="73"/>
      <c r="N185" s="73"/>
      <c r="O185" s="73"/>
    </row>
    <row r="186" spans="2:16" x14ac:dyDescent="0.2">
      <c r="B186" s="100"/>
      <c r="J186" s="36"/>
      <c r="K186" s="73"/>
      <c r="L186" s="73"/>
      <c r="M186" s="73"/>
      <c r="N186" s="73"/>
      <c r="O186" s="73"/>
    </row>
    <row r="187" spans="2:16" x14ac:dyDescent="0.2">
      <c r="B187" s="100" t="s">
        <v>662</v>
      </c>
      <c r="J187" s="36"/>
    </row>
    <row r="188" spans="2:16" s="8" customFormat="1" x14ac:dyDescent="0.2">
      <c r="I188" s="24"/>
      <c r="J188" s="36"/>
      <c r="K188" s="73"/>
      <c r="L188" s="73"/>
      <c r="M188" s="73"/>
      <c r="N188" s="73"/>
      <c r="O188" s="74"/>
    </row>
    <row r="189" spans="2:16" s="8" customFormat="1" x14ac:dyDescent="0.2">
      <c r="B189" s="9" t="s">
        <v>610</v>
      </c>
      <c r="C189" s="10"/>
      <c r="D189" s="11"/>
      <c r="I189" s="24"/>
      <c r="J189" s="36"/>
      <c r="K189" s="73"/>
      <c r="L189" s="73"/>
      <c r="M189" s="73"/>
      <c r="N189" s="73"/>
      <c r="O189" s="74"/>
    </row>
    <row r="190" spans="2:16" s="8" customFormat="1" ht="38.25" x14ac:dyDescent="0.2">
      <c r="B190" s="75" t="s">
        <v>611</v>
      </c>
      <c r="C190" s="75"/>
      <c r="D190" s="12" t="s">
        <v>449</v>
      </c>
      <c r="I190" s="24"/>
      <c r="J190" s="36"/>
      <c r="K190" s="73"/>
      <c r="L190" s="73"/>
      <c r="M190" s="73"/>
      <c r="N190" s="73"/>
      <c r="O190" s="74"/>
    </row>
    <row r="191" spans="2:16" s="8" customFormat="1" x14ac:dyDescent="0.2">
      <c r="B191" s="70" t="s">
        <v>612</v>
      </c>
      <c r="C191" s="70"/>
      <c r="D191" s="13"/>
      <c r="I191" s="24"/>
      <c r="J191" s="36"/>
      <c r="K191" s="73"/>
      <c r="L191" s="73"/>
      <c r="M191" s="73"/>
      <c r="N191" s="73"/>
      <c r="O191" s="74"/>
    </row>
    <row r="192" spans="2:16" s="8" customFormat="1" x14ac:dyDescent="0.2">
      <c r="B192" s="70"/>
      <c r="C192" s="70"/>
      <c r="D192" s="14"/>
      <c r="I192" s="24"/>
      <c r="J192" s="36"/>
      <c r="K192" s="73"/>
      <c r="L192" s="73"/>
      <c r="M192" s="73"/>
      <c r="N192" s="73"/>
      <c r="O192" s="74"/>
    </row>
    <row r="193" spans="1:17" s="8" customFormat="1" ht="12.75" customHeight="1" x14ac:dyDescent="0.2">
      <c r="B193" s="70" t="s">
        <v>613</v>
      </c>
      <c r="C193" s="70"/>
      <c r="D193" s="76">
        <v>6.74</v>
      </c>
      <c r="I193" s="24"/>
      <c r="J193" s="36"/>
      <c r="K193" s="73"/>
      <c r="L193" s="73"/>
      <c r="M193" s="73"/>
      <c r="N193" s="73"/>
      <c r="O193" s="74"/>
    </row>
    <row r="194" spans="1:17" s="8" customFormat="1" x14ac:dyDescent="0.2">
      <c r="B194" s="70"/>
      <c r="C194" s="70"/>
      <c r="D194" s="14"/>
      <c r="I194" s="24"/>
      <c r="J194" s="36"/>
      <c r="K194" s="73"/>
      <c r="L194" s="73"/>
      <c r="M194" s="73"/>
      <c r="N194" s="73"/>
      <c r="O194" s="74"/>
    </row>
    <row r="195" spans="1:17" s="8" customFormat="1" ht="12.75" customHeight="1" x14ac:dyDescent="0.2">
      <c r="B195" s="70" t="s">
        <v>614</v>
      </c>
      <c r="C195" s="70"/>
      <c r="D195" s="76">
        <v>0.36698075441323758</v>
      </c>
      <c r="I195" s="24"/>
      <c r="J195" s="36"/>
      <c r="K195" s="73"/>
      <c r="L195" s="73"/>
      <c r="M195" s="73"/>
      <c r="N195" s="73"/>
      <c r="O195" s="74"/>
    </row>
    <row r="196" spans="1:17" s="8" customFormat="1" ht="12.75" customHeight="1" x14ac:dyDescent="0.2">
      <c r="B196" s="70" t="s">
        <v>615</v>
      </c>
      <c r="C196" s="70"/>
      <c r="D196" s="76">
        <v>0.3698444070789717</v>
      </c>
      <c r="I196" s="24"/>
      <c r="J196" s="36"/>
      <c r="K196" s="73"/>
      <c r="L196" s="73"/>
      <c r="M196" s="73"/>
      <c r="N196" s="73"/>
      <c r="O196" s="74"/>
    </row>
    <row r="197" spans="1:17" s="8" customFormat="1" x14ac:dyDescent="0.2">
      <c r="B197" s="70"/>
      <c r="C197" s="70"/>
      <c r="D197" s="14"/>
      <c r="I197" s="24"/>
      <c r="J197" s="36"/>
      <c r="K197" s="73"/>
      <c r="L197" s="73"/>
      <c r="M197" s="73"/>
      <c r="N197" s="73"/>
      <c r="O197" s="74"/>
    </row>
    <row r="198" spans="1:17" s="8" customFormat="1" x14ac:dyDescent="0.2">
      <c r="B198" s="70" t="s">
        <v>616</v>
      </c>
      <c r="C198" s="70"/>
      <c r="D198" s="78" t="s">
        <v>728</v>
      </c>
      <c r="I198" s="24"/>
      <c r="J198" s="36"/>
      <c r="K198" s="73"/>
      <c r="L198" s="73"/>
      <c r="M198" s="73"/>
      <c r="N198" s="73"/>
      <c r="O198" s="74"/>
    </row>
    <row r="199" spans="1:17" s="8" customFormat="1" ht="12.75" customHeight="1" x14ac:dyDescent="0.2">
      <c r="B199" s="79" t="s">
        <v>617</v>
      </c>
      <c r="C199" s="80"/>
      <c r="D199" s="81"/>
      <c r="I199" s="24"/>
      <c r="J199" s="36"/>
      <c r="K199" s="73"/>
      <c r="L199" s="73"/>
      <c r="M199" s="73"/>
      <c r="N199" s="73"/>
      <c r="O199" s="74"/>
    </row>
    <row r="200" spans="1:17" s="8" customFormat="1" x14ac:dyDescent="0.2">
      <c r="B200" s="57"/>
      <c r="C200" s="57"/>
      <c r="D200" s="57"/>
      <c r="I200" s="24"/>
      <c r="J200" s="36"/>
      <c r="K200" s="73"/>
      <c r="L200" s="73"/>
      <c r="M200" s="73"/>
      <c r="N200" s="73"/>
      <c r="O200" s="74"/>
    </row>
    <row r="201" spans="1:17" s="8" customFormat="1" x14ac:dyDescent="0.2">
      <c r="A201"/>
      <c r="B201" s="16" t="s">
        <v>618</v>
      </c>
      <c r="C201"/>
      <c r="D201"/>
      <c r="E201"/>
      <c r="F201"/>
      <c r="G201"/>
      <c r="H201"/>
      <c r="I201" s="24"/>
      <c r="J201" s="36"/>
      <c r="K201" s="73"/>
      <c r="L201" s="73"/>
      <c r="M201" s="73"/>
      <c r="N201" s="73"/>
      <c r="O201" s="74"/>
      <c r="P201"/>
      <c r="Q201"/>
    </row>
    <row r="202" spans="1:17" x14ac:dyDescent="0.2">
      <c r="I202" s="24"/>
    </row>
    <row r="203" spans="1:17" ht="153.75" customHeight="1" x14ac:dyDescent="0.2">
      <c r="I203" s="24"/>
    </row>
    <row r="204" spans="1:17" ht="25.5" customHeight="1" x14ac:dyDescent="0.2">
      <c r="I204" s="24"/>
    </row>
    <row r="205" spans="1:17" x14ac:dyDescent="0.2">
      <c r="B205" s="16" t="s">
        <v>619</v>
      </c>
      <c r="C205" s="82"/>
      <c r="D205" s="16"/>
      <c r="I205" s="24"/>
    </row>
    <row r="206" spans="1:17" x14ac:dyDescent="0.2">
      <c r="B206" s="16" t="s">
        <v>707</v>
      </c>
      <c r="D206" s="16"/>
      <c r="I206" s="24"/>
    </row>
    <row r="207" spans="1:17" x14ac:dyDescent="0.2">
      <c r="I207" s="24"/>
    </row>
    <row r="208" spans="1:17" x14ac:dyDescent="0.2">
      <c r="I208" s="24"/>
    </row>
    <row r="209" spans="9:9" ht="165" customHeight="1" x14ac:dyDescent="0.2">
      <c r="I209" s="24"/>
    </row>
  </sheetData>
  <mergeCells count="26">
    <mergeCell ref="A1:H1"/>
    <mergeCell ref="A2:H2"/>
    <mergeCell ref="A3:H3"/>
    <mergeCell ref="B142:H142"/>
    <mergeCell ref="B143:H143"/>
    <mergeCell ref="B144:H144"/>
    <mergeCell ref="B145:H145"/>
    <mergeCell ref="B146:H146"/>
    <mergeCell ref="B148:D148"/>
    <mergeCell ref="B149:C149"/>
    <mergeCell ref="B150:C150"/>
    <mergeCell ref="B151:C151"/>
    <mergeCell ref="B159:C159"/>
    <mergeCell ref="B161:C161"/>
    <mergeCell ref="B162:C162"/>
    <mergeCell ref="B180:I180"/>
    <mergeCell ref="B163:C163"/>
    <mergeCell ref="B175:B177"/>
    <mergeCell ref="C175:C177"/>
    <mergeCell ref="D175:F175"/>
    <mergeCell ref="G175:I175"/>
    <mergeCell ref="D176:D177"/>
    <mergeCell ref="E176:E177"/>
    <mergeCell ref="F176:F177"/>
    <mergeCell ref="G176:H176"/>
    <mergeCell ref="I176:I177"/>
  </mergeCells>
  <hyperlinks>
    <hyperlink ref="I1" location="Index!B2" display="Index" xr:uid="{62343478-4C43-4F0B-8ED8-07A4A2786FE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AB6F-690E-4FF3-AEF1-835E1233742D}">
  <sheetPr>
    <outlinePr summaryBelow="0" summaryRight="0"/>
  </sheetPr>
  <dimension ref="A1:P137"/>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1.140625" bestFit="1" customWidth="1"/>
    <col min="5" max="5" width="8.7109375" bestFit="1" customWidth="1"/>
    <col min="6" max="6" width="10.140625" bestFit="1" customWidth="1"/>
    <col min="7" max="7" width="14" bestFit="1" customWidth="1"/>
    <col min="8" max="8" width="8.85546875" bestFit="1" customWidth="1"/>
    <col min="9" max="9" width="5.7109375" bestFit="1" customWidth="1"/>
  </cols>
  <sheetData>
    <row r="1" spans="1:9" ht="15" x14ac:dyDescent="0.2">
      <c r="A1" s="148" t="s">
        <v>0</v>
      </c>
      <c r="B1" s="148"/>
      <c r="C1" s="148"/>
      <c r="D1" s="148"/>
      <c r="E1" s="148"/>
      <c r="F1" s="148"/>
      <c r="G1" s="148"/>
      <c r="H1" s="148"/>
      <c r="I1" s="34" t="s">
        <v>586</v>
      </c>
    </row>
    <row r="2" spans="1:9" ht="15" x14ac:dyDescent="0.2">
      <c r="A2" s="148" t="s">
        <v>738</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727</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ht="25.5" x14ac:dyDescent="0.2">
      <c r="A28" s="47">
        <v>1</v>
      </c>
      <c r="B28" s="48" t="s">
        <v>462</v>
      </c>
      <c r="C28" s="48" t="s">
        <v>463</v>
      </c>
      <c r="D28" s="48" t="s">
        <v>60</v>
      </c>
      <c r="E28" s="49">
        <v>200</v>
      </c>
      <c r="F28" s="50">
        <v>198.94200000000001</v>
      </c>
      <c r="G28" s="51">
        <v>6.1033919999999998E-2</v>
      </c>
      <c r="H28" s="39">
        <v>7.9850000000000003</v>
      </c>
    </row>
    <row r="29" spans="1:8" ht="25.5" x14ac:dyDescent="0.2">
      <c r="A29" s="47">
        <v>2</v>
      </c>
      <c r="B29" s="48" t="s">
        <v>133</v>
      </c>
      <c r="C29" s="48" t="s">
        <v>134</v>
      </c>
      <c r="D29" s="48" t="s">
        <v>26</v>
      </c>
      <c r="E29" s="49">
        <v>200</v>
      </c>
      <c r="F29" s="50">
        <v>198.81440000000001</v>
      </c>
      <c r="G29" s="51">
        <v>6.0994769999999997E-2</v>
      </c>
      <c r="H29" s="39">
        <v>7.6562999999999999</v>
      </c>
    </row>
    <row r="30" spans="1:8" ht="25.5" x14ac:dyDescent="0.2">
      <c r="A30" s="47">
        <v>3</v>
      </c>
      <c r="B30" s="48" t="s">
        <v>250</v>
      </c>
      <c r="C30" s="48" t="s">
        <v>251</v>
      </c>
      <c r="D30" s="48" t="s">
        <v>26</v>
      </c>
      <c r="E30" s="49">
        <v>200</v>
      </c>
      <c r="F30" s="50">
        <v>196.86279999999999</v>
      </c>
      <c r="G30" s="51">
        <v>6.0396039999999998E-2</v>
      </c>
      <c r="H30" s="39">
        <v>7.6849999999999996</v>
      </c>
    </row>
    <row r="31" spans="1:8" x14ac:dyDescent="0.2">
      <c r="A31" s="47">
        <v>4</v>
      </c>
      <c r="B31" s="48" t="s">
        <v>54</v>
      </c>
      <c r="C31" s="48" t="s">
        <v>55</v>
      </c>
      <c r="D31" s="48" t="s">
        <v>23</v>
      </c>
      <c r="E31" s="49">
        <v>200</v>
      </c>
      <c r="F31" s="50">
        <v>196.6232</v>
      </c>
      <c r="G31" s="51">
        <v>6.0322529999999999E-2</v>
      </c>
      <c r="H31" s="39">
        <v>7.6</v>
      </c>
    </row>
    <row r="32" spans="1:8" x14ac:dyDescent="0.2">
      <c r="A32" s="47">
        <v>5</v>
      </c>
      <c r="B32" s="48" t="s">
        <v>139</v>
      </c>
      <c r="C32" s="48" t="s">
        <v>140</v>
      </c>
      <c r="D32" s="48" t="s">
        <v>26</v>
      </c>
      <c r="E32" s="49">
        <v>150</v>
      </c>
      <c r="F32" s="50">
        <v>148.4796</v>
      </c>
      <c r="G32" s="51">
        <v>4.5552429999999998E-2</v>
      </c>
      <c r="H32" s="39">
        <v>7.66</v>
      </c>
    </row>
    <row r="33" spans="1:8" x14ac:dyDescent="0.2">
      <c r="A33" s="47">
        <v>6</v>
      </c>
      <c r="B33" s="48" t="s">
        <v>244</v>
      </c>
      <c r="C33" s="48" t="s">
        <v>245</v>
      </c>
      <c r="D33" s="48" t="s">
        <v>23</v>
      </c>
      <c r="E33" s="49">
        <v>100</v>
      </c>
      <c r="F33" s="50">
        <v>100.16070000000001</v>
      </c>
      <c r="G33" s="51">
        <v>3.072855E-2</v>
      </c>
      <c r="H33" s="39">
        <v>7.2249999999999996</v>
      </c>
    </row>
    <row r="34" spans="1:8" x14ac:dyDescent="0.2">
      <c r="A34" s="47">
        <v>7</v>
      </c>
      <c r="B34" s="48" t="s">
        <v>255</v>
      </c>
      <c r="C34" s="48" t="s">
        <v>256</v>
      </c>
      <c r="D34" s="48" t="s">
        <v>257</v>
      </c>
      <c r="E34" s="49">
        <v>100</v>
      </c>
      <c r="F34" s="50">
        <v>100.0642</v>
      </c>
      <c r="G34" s="51">
        <v>3.0698949999999999E-2</v>
      </c>
      <c r="H34" s="39">
        <v>8.6750000000000007</v>
      </c>
    </row>
    <row r="35" spans="1:8" x14ac:dyDescent="0.2">
      <c r="A35" s="47">
        <v>8</v>
      </c>
      <c r="B35" s="48" t="s">
        <v>52</v>
      </c>
      <c r="C35" s="48" t="s">
        <v>53</v>
      </c>
      <c r="D35" s="48" t="s">
        <v>26</v>
      </c>
      <c r="E35" s="49">
        <v>100</v>
      </c>
      <c r="F35" s="50">
        <v>99.018900000000002</v>
      </c>
      <c r="G35" s="51">
        <v>3.0378260000000001E-2</v>
      </c>
      <c r="H35" s="39">
        <v>7.9962999999999997</v>
      </c>
    </row>
    <row r="36" spans="1:8" x14ac:dyDescent="0.2">
      <c r="A36" s="47">
        <v>9</v>
      </c>
      <c r="B36" s="48" t="s">
        <v>513</v>
      </c>
      <c r="C36" s="48" t="s">
        <v>514</v>
      </c>
      <c r="D36" s="48" t="s">
        <v>241</v>
      </c>
      <c r="E36" s="49">
        <v>100</v>
      </c>
      <c r="F36" s="50">
        <v>98.975200000000001</v>
      </c>
      <c r="G36" s="51">
        <v>3.0364849999999999E-2</v>
      </c>
      <c r="H36" s="39">
        <v>7.8949999999999996</v>
      </c>
    </row>
    <row r="37" spans="1:8" x14ac:dyDescent="0.2">
      <c r="A37" s="47">
        <v>10</v>
      </c>
      <c r="B37" s="48" t="s">
        <v>75</v>
      </c>
      <c r="C37" s="48" t="s">
        <v>76</v>
      </c>
      <c r="D37" s="48" t="s">
        <v>23</v>
      </c>
      <c r="E37" s="49">
        <v>100</v>
      </c>
      <c r="F37" s="50">
        <v>98.696200000000005</v>
      </c>
      <c r="G37" s="51">
        <v>3.0279259999999999E-2</v>
      </c>
      <c r="H37" s="39">
        <v>7.48</v>
      </c>
    </row>
    <row r="38" spans="1:8" x14ac:dyDescent="0.2">
      <c r="A38" s="47">
        <v>11</v>
      </c>
      <c r="B38" s="48" t="s">
        <v>41</v>
      </c>
      <c r="C38" s="48" t="s">
        <v>42</v>
      </c>
      <c r="D38" s="48" t="s">
        <v>26</v>
      </c>
      <c r="E38" s="49">
        <v>50</v>
      </c>
      <c r="F38" s="50">
        <v>49.325850000000003</v>
      </c>
      <c r="G38" s="51">
        <v>1.51328E-2</v>
      </c>
      <c r="H38" s="39">
        <v>8.0500000000000007</v>
      </c>
    </row>
    <row r="39" spans="1:8" ht="25.5" x14ac:dyDescent="0.2">
      <c r="A39" s="47">
        <v>12</v>
      </c>
      <c r="B39" s="48" t="s">
        <v>131</v>
      </c>
      <c r="C39" s="48" t="s">
        <v>132</v>
      </c>
      <c r="D39" s="48" t="s">
        <v>23</v>
      </c>
      <c r="E39" s="49">
        <v>10</v>
      </c>
      <c r="F39" s="50">
        <v>9.9789899999999996</v>
      </c>
      <c r="G39" s="51">
        <v>3.0614800000000001E-3</v>
      </c>
      <c r="H39" s="39">
        <v>7.63</v>
      </c>
    </row>
    <row r="40" spans="1:8" x14ac:dyDescent="0.2">
      <c r="A40" s="40"/>
      <c r="B40" s="40"/>
      <c r="C40" s="41" t="s">
        <v>11</v>
      </c>
      <c r="D40" s="40"/>
      <c r="E40" s="40" t="s">
        <v>12</v>
      </c>
      <c r="F40" s="46">
        <v>1495.9420399999999</v>
      </c>
      <c r="G40" s="43">
        <v>0.45894383999999999</v>
      </c>
      <c r="H40" s="39" t="s">
        <v>12</v>
      </c>
    </row>
    <row r="41" spans="1:8" x14ac:dyDescent="0.2">
      <c r="A41" s="40"/>
      <c r="B41" s="40"/>
      <c r="C41" s="44"/>
      <c r="D41" s="40"/>
      <c r="E41" s="40"/>
      <c r="F41" s="45"/>
      <c r="G41" s="45"/>
      <c r="H41" s="39" t="s">
        <v>12</v>
      </c>
    </row>
    <row r="42" spans="1:8" x14ac:dyDescent="0.2">
      <c r="A42" s="40"/>
      <c r="B42" s="40"/>
      <c r="C42" s="41" t="s">
        <v>77</v>
      </c>
      <c r="D42" s="40"/>
      <c r="E42" s="40"/>
      <c r="F42" s="40"/>
      <c r="G42" s="40"/>
      <c r="H42" s="39" t="s">
        <v>12</v>
      </c>
    </row>
    <row r="43" spans="1:8" x14ac:dyDescent="0.2">
      <c r="A43" s="40"/>
      <c r="B43" s="40"/>
      <c r="C43" s="41" t="s">
        <v>11</v>
      </c>
      <c r="D43" s="40"/>
      <c r="E43" s="40" t="s">
        <v>12</v>
      </c>
      <c r="F43" s="42" t="s">
        <v>13</v>
      </c>
      <c r="G43" s="43">
        <v>0</v>
      </c>
      <c r="H43" s="39" t="s">
        <v>12</v>
      </c>
    </row>
    <row r="44" spans="1:8" x14ac:dyDescent="0.2">
      <c r="A44" s="40"/>
      <c r="B44" s="40"/>
      <c r="C44" s="44"/>
      <c r="D44" s="40"/>
      <c r="E44" s="40"/>
      <c r="F44" s="45"/>
      <c r="G44" s="45"/>
      <c r="H44" s="39" t="s">
        <v>12</v>
      </c>
    </row>
    <row r="45" spans="1:8" x14ac:dyDescent="0.2">
      <c r="A45" s="40"/>
      <c r="B45" s="40"/>
      <c r="C45" s="41" t="s">
        <v>78</v>
      </c>
      <c r="D45" s="40"/>
      <c r="E45" s="40"/>
      <c r="F45" s="40"/>
      <c r="G45" s="40"/>
      <c r="H45" s="39" t="s">
        <v>12</v>
      </c>
    </row>
    <row r="46" spans="1:8" x14ac:dyDescent="0.2">
      <c r="A46" s="47">
        <v>1</v>
      </c>
      <c r="B46" s="48" t="s">
        <v>151</v>
      </c>
      <c r="C46" s="48" t="s">
        <v>152</v>
      </c>
      <c r="D46" s="48" t="s">
        <v>81</v>
      </c>
      <c r="E46" s="49">
        <v>950000</v>
      </c>
      <c r="F46" s="50">
        <v>922.46235000000001</v>
      </c>
      <c r="G46" s="51">
        <v>0.28300455000000002</v>
      </c>
      <c r="H46" s="39">
        <v>7.0327999999999999</v>
      </c>
    </row>
    <row r="47" spans="1:8" x14ac:dyDescent="0.2">
      <c r="A47" s="47">
        <v>2</v>
      </c>
      <c r="B47" s="48" t="s">
        <v>82</v>
      </c>
      <c r="C47" s="48" t="s">
        <v>83</v>
      </c>
      <c r="D47" s="48" t="s">
        <v>81</v>
      </c>
      <c r="E47" s="49">
        <v>400000</v>
      </c>
      <c r="F47" s="50">
        <v>396.47399999999999</v>
      </c>
      <c r="G47" s="51">
        <v>0.12163526</v>
      </c>
      <c r="H47" s="39">
        <v>6.6989999999999998</v>
      </c>
    </row>
    <row r="48" spans="1:8" x14ac:dyDescent="0.2">
      <c r="A48" s="40"/>
      <c r="B48" s="40"/>
      <c r="C48" s="41" t="s">
        <v>11</v>
      </c>
      <c r="D48" s="40"/>
      <c r="E48" s="40" t="s">
        <v>12</v>
      </c>
      <c r="F48" s="46">
        <v>1318.9363499999999</v>
      </c>
      <c r="G48" s="43">
        <v>0.40463980999999999</v>
      </c>
      <c r="H48" s="39" t="s">
        <v>12</v>
      </c>
    </row>
    <row r="49" spans="1:8" x14ac:dyDescent="0.2">
      <c r="A49" s="40"/>
      <c r="B49" s="40"/>
      <c r="C49" s="44"/>
      <c r="D49" s="40"/>
      <c r="E49" s="40"/>
      <c r="F49" s="45"/>
      <c r="G49" s="45"/>
      <c r="H49" s="39" t="s">
        <v>12</v>
      </c>
    </row>
    <row r="50" spans="1:8" x14ac:dyDescent="0.2">
      <c r="A50" s="40"/>
      <c r="B50" s="40"/>
      <c r="C50" s="41" t="s">
        <v>86</v>
      </c>
      <c r="D50" s="40"/>
      <c r="E50" s="40"/>
      <c r="F50" s="45"/>
      <c r="G50" s="45"/>
      <c r="H50" s="39" t="s">
        <v>12</v>
      </c>
    </row>
    <row r="51" spans="1:8" x14ac:dyDescent="0.2">
      <c r="A51" s="40"/>
      <c r="B51" s="40"/>
      <c r="C51" s="41" t="s">
        <v>11</v>
      </c>
      <c r="D51" s="40"/>
      <c r="E51" s="40" t="s">
        <v>12</v>
      </c>
      <c r="F51" s="42" t="s">
        <v>13</v>
      </c>
      <c r="G51" s="43">
        <v>0</v>
      </c>
      <c r="H51" s="39" t="s">
        <v>12</v>
      </c>
    </row>
    <row r="52" spans="1:8" x14ac:dyDescent="0.2">
      <c r="A52" s="40"/>
      <c r="B52" s="40"/>
      <c r="C52" s="44"/>
      <c r="D52" s="40"/>
      <c r="E52" s="40"/>
      <c r="F52" s="45"/>
      <c r="G52" s="45"/>
      <c r="H52" s="39" t="s">
        <v>12</v>
      </c>
    </row>
    <row r="53" spans="1:8" x14ac:dyDescent="0.2">
      <c r="A53" s="40"/>
      <c r="B53" s="40"/>
      <c r="C53" s="41" t="s">
        <v>87</v>
      </c>
      <c r="D53" s="40"/>
      <c r="E53" s="40"/>
      <c r="F53" s="46">
        <v>2814.8783899999999</v>
      </c>
      <c r="G53" s="43">
        <v>0.86358365000000004</v>
      </c>
      <c r="H53" s="39" t="s">
        <v>12</v>
      </c>
    </row>
    <row r="54" spans="1:8" x14ac:dyDescent="0.2">
      <c r="A54" s="40"/>
      <c r="B54" s="40"/>
      <c r="C54" s="44"/>
      <c r="D54" s="40"/>
      <c r="E54" s="40"/>
      <c r="F54" s="45"/>
      <c r="G54" s="45"/>
      <c r="H54" s="39" t="s">
        <v>12</v>
      </c>
    </row>
    <row r="55" spans="1:8" x14ac:dyDescent="0.2">
      <c r="A55" s="40"/>
      <c r="B55" s="40"/>
      <c r="C55" s="41" t="s">
        <v>88</v>
      </c>
      <c r="D55" s="40"/>
      <c r="E55" s="40"/>
      <c r="F55" s="45"/>
      <c r="G55" s="45"/>
      <c r="H55" s="39" t="s">
        <v>12</v>
      </c>
    </row>
    <row r="56" spans="1:8" x14ac:dyDescent="0.2">
      <c r="A56" s="40"/>
      <c r="B56" s="40"/>
      <c r="C56" s="41" t="s">
        <v>89</v>
      </c>
      <c r="D56" s="40"/>
      <c r="E56" s="40"/>
      <c r="F56" s="45"/>
      <c r="G56" s="45"/>
      <c r="H56" s="39" t="s">
        <v>12</v>
      </c>
    </row>
    <row r="57" spans="1:8" x14ac:dyDescent="0.2">
      <c r="A57" s="40"/>
      <c r="B57" s="40"/>
      <c r="C57" s="41" t="s">
        <v>11</v>
      </c>
      <c r="D57" s="40"/>
      <c r="E57" s="40" t="s">
        <v>12</v>
      </c>
      <c r="F57" s="42" t="s">
        <v>13</v>
      </c>
      <c r="G57" s="43">
        <v>0</v>
      </c>
      <c r="H57" s="39" t="s">
        <v>12</v>
      </c>
    </row>
    <row r="58" spans="1:8" x14ac:dyDescent="0.2">
      <c r="A58" s="40"/>
      <c r="B58" s="40"/>
      <c r="C58" s="44"/>
      <c r="D58" s="40"/>
      <c r="E58" s="40"/>
      <c r="F58" s="45"/>
      <c r="G58" s="45"/>
      <c r="H58" s="39" t="s">
        <v>12</v>
      </c>
    </row>
    <row r="59" spans="1:8" x14ac:dyDescent="0.2">
      <c r="A59" s="40"/>
      <c r="B59" s="40"/>
      <c r="C59" s="41" t="s">
        <v>100</v>
      </c>
      <c r="D59" s="40"/>
      <c r="E59" s="40"/>
      <c r="F59" s="45"/>
      <c r="G59" s="45"/>
      <c r="H59" s="39" t="s">
        <v>12</v>
      </c>
    </row>
    <row r="60" spans="1:8" x14ac:dyDescent="0.2">
      <c r="A60" s="40"/>
      <c r="B60" s="40"/>
      <c r="C60" s="41" t="s">
        <v>11</v>
      </c>
      <c r="D60" s="40"/>
      <c r="E60" s="40" t="s">
        <v>12</v>
      </c>
      <c r="F60" s="42" t="s">
        <v>13</v>
      </c>
      <c r="G60" s="43">
        <v>0</v>
      </c>
      <c r="H60" s="39" t="s">
        <v>12</v>
      </c>
    </row>
    <row r="61" spans="1:8" x14ac:dyDescent="0.2">
      <c r="A61" s="40"/>
      <c r="B61" s="40"/>
      <c r="C61" s="44"/>
      <c r="D61" s="40"/>
      <c r="E61" s="40"/>
      <c r="F61" s="45"/>
      <c r="G61" s="45"/>
      <c r="H61" s="39" t="s">
        <v>12</v>
      </c>
    </row>
    <row r="62" spans="1:8" x14ac:dyDescent="0.2">
      <c r="A62" s="40"/>
      <c r="B62" s="40"/>
      <c r="C62" s="41" t="s">
        <v>101</v>
      </c>
      <c r="D62" s="40"/>
      <c r="E62" s="40"/>
      <c r="F62" s="45"/>
      <c r="G62" s="45"/>
      <c r="H62" s="39" t="s">
        <v>12</v>
      </c>
    </row>
    <row r="63" spans="1:8" x14ac:dyDescent="0.2">
      <c r="A63" s="40"/>
      <c r="B63" s="40"/>
      <c r="C63" s="41" t="s">
        <v>11</v>
      </c>
      <c r="D63" s="40"/>
      <c r="E63" s="40" t="s">
        <v>12</v>
      </c>
      <c r="F63" s="42" t="s">
        <v>13</v>
      </c>
      <c r="G63" s="43">
        <v>0</v>
      </c>
      <c r="H63" s="39" t="s">
        <v>12</v>
      </c>
    </row>
    <row r="64" spans="1:8" x14ac:dyDescent="0.2">
      <c r="A64" s="40"/>
      <c r="B64" s="40"/>
      <c r="C64" s="44"/>
      <c r="D64" s="40"/>
      <c r="E64" s="40"/>
      <c r="F64" s="45"/>
      <c r="G64" s="45"/>
      <c r="H64" s="39" t="s">
        <v>12</v>
      </c>
    </row>
    <row r="65" spans="1:16" x14ac:dyDescent="0.2">
      <c r="A65" s="40"/>
      <c r="B65" s="40"/>
      <c r="C65" s="41" t="s">
        <v>102</v>
      </c>
      <c r="D65" s="40"/>
      <c r="E65" s="40"/>
      <c r="F65" s="45"/>
      <c r="G65" s="45"/>
      <c r="H65" s="39" t="s">
        <v>12</v>
      </c>
    </row>
    <row r="66" spans="1:16" x14ac:dyDescent="0.2">
      <c r="A66" s="47">
        <v>1</v>
      </c>
      <c r="B66" s="48"/>
      <c r="C66" s="48" t="s">
        <v>103</v>
      </c>
      <c r="D66" s="48"/>
      <c r="E66" s="52"/>
      <c r="F66" s="50">
        <v>365.06698000199998</v>
      </c>
      <c r="G66" s="51">
        <v>0.11199982</v>
      </c>
      <c r="H66" s="39">
        <v>5.01</v>
      </c>
    </row>
    <row r="67" spans="1:16" x14ac:dyDescent="0.2">
      <c r="A67" s="40"/>
      <c r="B67" s="40"/>
      <c r="C67" s="41" t="s">
        <v>11</v>
      </c>
      <c r="D67" s="40"/>
      <c r="E67" s="40" t="s">
        <v>12</v>
      </c>
      <c r="F67" s="46">
        <v>365.06698000199998</v>
      </c>
      <c r="G67" s="43">
        <v>0.11199982</v>
      </c>
      <c r="H67" s="39" t="s">
        <v>12</v>
      </c>
    </row>
    <row r="68" spans="1:16" x14ac:dyDescent="0.2">
      <c r="A68" s="40"/>
      <c r="B68" s="40"/>
      <c r="C68" s="44"/>
      <c r="D68" s="40"/>
      <c r="E68" s="40"/>
      <c r="F68" s="45"/>
      <c r="G68" s="45"/>
      <c r="H68" s="39" t="s">
        <v>12</v>
      </c>
    </row>
    <row r="69" spans="1:16" x14ac:dyDescent="0.2">
      <c r="A69" s="40"/>
      <c r="B69" s="40"/>
      <c r="C69" s="41" t="s">
        <v>104</v>
      </c>
      <c r="D69" s="40"/>
      <c r="E69" s="40"/>
      <c r="F69" s="46">
        <v>365.06698000199998</v>
      </c>
      <c r="G69" s="43">
        <v>0.11199982</v>
      </c>
      <c r="H69" s="39" t="s">
        <v>12</v>
      </c>
    </row>
    <row r="70" spans="1:16" x14ac:dyDescent="0.2">
      <c r="A70" s="40"/>
      <c r="B70" s="40"/>
      <c r="C70" s="45"/>
      <c r="D70" s="40"/>
      <c r="E70" s="40"/>
      <c r="F70" s="40"/>
      <c r="G70" s="40"/>
      <c r="H70" s="39" t="s">
        <v>12</v>
      </c>
    </row>
    <row r="71" spans="1:16" x14ac:dyDescent="0.2">
      <c r="A71" s="40"/>
      <c r="B71" s="40"/>
      <c r="C71" s="41" t="s">
        <v>105</v>
      </c>
      <c r="D71" s="40"/>
      <c r="E71" s="40"/>
      <c r="F71" s="40"/>
      <c r="G71" s="40"/>
      <c r="H71" s="39" t="s">
        <v>12</v>
      </c>
    </row>
    <row r="72" spans="1:16" x14ac:dyDescent="0.2">
      <c r="A72" s="40"/>
      <c r="B72" s="40"/>
      <c r="C72" s="41" t="s">
        <v>106</v>
      </c>
      <c r="D72" s="40"/>
      <c r="E72" s="40"/>
      <c r="F72" s="40"/>
      <c r="G72" s="40"/>
      <c r="H72" s="39" t="s">
        <v>12</v>
      </c>
    </row>
    <row r="73" spans="1:16" x14ac:dyDescent="0.2">
      <c r="A73" s="40"/>
      <c r="B73" s="40"/>
      <c r="C73" s="41" t="s">
        <v>11</v>
      </c>
      <c r="D73" s="40"/>
      <c r="E73" s="40" t="s">
        <v>12</v>
      </c>
      <c r="F73" s="42" t="s">
        <v>13</v>
      </c>
      <c r="G73" s="43">
        <v>0</v>
      </c>
      <c r="H73" s="39" t="s">
        <v>12</v>
      </c>
    </row>
    <row r="74" spans="1:16" x14ac:dyDescent="0.2">
      <c r="A74" s="37"/>
      <c r="B74" s="37"/>
      <c r="C74" s="83"/>
      <c r="D74" s="37"/>
      <c r="E74" s="37"/>
      <c r="F74" s="60"/>
      <c r="G74" s="60"/>
      <c r="H74" s="39" t="s">
        <v>12</v>
      </c>
    </row>
    <row r="75" spans="1:16" x14ac:dyDescent="0.2">
      <c r="A75" s="37"/>
      <c r="B75" s="37"/>
      <c r="C75" s="38" t="s">
        <v>601</v>
      </c>
      <c r="D75" s="37"/>
      <c r="E75" s="37"/>
      <c r="F75" s="60"/>
      <c r="G75" s="60"/>
      <c r="H75" s="39" t="s">
        <v>12</v>
      </c>
      <c r="I75" s="73"/>
      <c r="J75" s="73"/>
      <c r="K75" s="73"/>
      <c r="L75" s="73"/>
      <c r="M75" s="73"/>
      <c r="N75" s="17"/>
      <c r="O75" s="17"/>
      <c r="P75" s="17"/>
    </row>
    <row r="76" spans="1:16" x14ac:dyDescent="0.2">
      <c r="A76" s="84">
        <v>1</v>
      </c>
      <c r="B76" s="65" t="s">
        <v>107</v>
      </c>
      <c r="C76" s="65" t="s">
        <v>108</v>
      </c>
      <c r="D76" s="65"/>
      <c r="E76" s="85">
        <v>112.994</v>
      </c>
      <c r="F76" s="86">
        <v>13.526091176</v>
      </c>
      <c r="G76" s="27">
        <v>4.1497000000000001E-3</v>
      </c>
      <c r="H76" s="39"/>
    </row>
    <row r="77" spans="1:16" x14ac:dyDescent="0.2">
      <c r="A77" s="37"/>
      <c r="B77" s="37"/>
      <c r="C77" s="38" t="s">
        <v>11</v>
      </c>
      <c r="D77" s="37"/>
      <c r="E77" s="37" t="s">
        <v>12</v>
      </c>
      <c r="F77" s="87">
        <f>SUM(F76)</f>
        <v>13.526091176</v>
      </c>
      <c r="G77" s="88">
        <f>SUM(G76)</f>
        <v>4.1497000000000001E-3</v>
      </c>
      <c r="H77" s="39" t="s">
        <v>12</v>
      </c>
    </row>
    <row r="78" spans="1:16" x14ac:dyDescent="0.2">
      <c r="A78" s="40"/>
      <c r="B78" s="40"/>
      <c r="C78" s="44"/>
      <c r="D78" s="40"/>
      <c r="E78" s="40"/>
      <c r="F78" s="45"/>
      <c r="G78" s="45"/>
      <c r="H78" s="39" t="s">
        <v>12</v>
      </c>
    </row>
    <row r="79" spans="1:16" x14ac:dyDescent="0.2">
      <c r="A79" s="40"/>
      <c r="B79" s="40"/>
      <c r="C79" s="41" t="s">
        <v>109</v>
      </c>
      <c r="D79" s="40"/>
      <c r="E79" s="40"/>
      <c r="F79" s="40"/>
      <c r="G79" s="40"/>
      <c r="H79" s="39" t="s">
        <v>12</v>
      </c>
    </row>
    <row r="80" spans="1:16" x14ac:dyDescent="0.2">
      <c r="A80" s="40"/>
      <c r="B80" s="40"/>
      <c r="C80" s="41" t="s">
        <v>110</v>
      </c>
      <c r="D80" s="40"/>
      <c r="E80" s="40"/>
      <c r="F80" s="40"/>
      <c r="G80" s="40"/>
      <c r="H80" s="39" t="s">
        <v>12</v>
      </c>
    </row>
    <row r="81" spans="1:8" x14ac:dyDescent="0.2">
      <c r="A81" s="40"/>
      <c r="B81" s="40"/>
      <c r="C81" s="41" t="s">
        <v>11</v>
      </c>
      <c r="D81" s="40"/>
      <c r="E81" s="40" t="s">
        <v>12</v>
      </c>
      <c r="F81" s="42" t="s">
        <v>13</v>
      </c>
      <c r="G81" s="43">
        <v>0</v>
      </c>
      <c r="H81" s="39" t="s">
        <v>12</v>
      </c>
    </row>
    <row r="82" spans="1:8" x14ac:dyDescent="0.2">
      <c r="A82" s="40"/>
      <c r="B82" s="40"/>
      <c r="C82" s="44"/>
      <c r="D82" s="40"/>
      <c r="E82" s="40"/>
      <c r="F82" s="45"/>
      <c r="G82" s="45"/>
      <c r="H82" s="39" t="s">
        <v>12</v>
      </c>
    </row>
    <row r="83" spans="1:8" x14ac:dyDescent="0.2">
      <c r="A83" s="40"/>
      <c r="B83" s="40"/>
      <c r="C83" s="41" t="s">
        <v>111</v>
      </c>
      <c r="D83" s="40"/>
      <c r="E83" s="40"/>
      <c r="F83" s="45"/>
      <c r="G83" s="45"/>
      <c r="H83" s="39" t="s">
        <v>12</v>
      </c>
    </row>
    <row r="84" spans="1:8" x14ac:dyDescent="0.2">
      <c r="A84" s="40"/>
      <c r="B84" s="40"/>
      <c r="C84" s="41" t="s">
        <v>11</v>
      </c>
      <c r="D84" s="40"/>
      <c r="E84" s="40" t="s">
        <v>12</v>
      </c>
      <c r="F84" s="42" t="s">
        <v>13</v>
      </c>
      <c r="G84" s="43">
        <v>0</v>
      </c>
      <c r="H84" s="39" t="s">
        <v>12</v>
      </c>
    </row>
    <row r="85" spans="1:8" x14ac:dyDescent="0.2">
      <c r="A85" s="40"/>
      <c r="B85" s="40"/>
      <c r="C85" s="44"/>
      <c r="D85" s="40"/>
      <c r="E85" s="40"/>
      <c r="F85" s="45"/>
      <c r="G85" s="45"/>
      <c r="H85" s="39" t="s">
        <v>12</v>
      </c>
    </row>
    <row r="86" spans="1:8" x14ac:dyDescent="0.2">
      <c r="A86" s="52"/>
      <c r="B86" s="48"/>
      <c r="C86" s="48" t="s">
        <v>112</v>
      </c>
      <c r="D86" s="48"/>
      <c r="E86" s="52"/>
      <c r="F86" s="50">
        <v>66.060412679999999</v>
      </c>
      <c r="G86" s="51">
        <v>2.0266840000000001E-2</v>
      </c>
      <c r="H86" s="39" t="s">
        <v>12</v>
      </c>
    </row>
    <row r="87" spans="1:8" x14ac:dyDescent="0.2">
      <c r="A87" s="44"/>
      <c r="B87" s="44"/>
      <c r="C87" s="41" t="s">
        <v>113</v>
      </c>
      <c r="D87" s="45"/>
      <c r="E87" s="45"/>
      <c r="F87" s="46">
        <v>3259.5318738579999</v>
      </c>
      <c r="G87" s="53">
        <v>1.0000000099999999</v>
      </c>
      <c r="H87" s="39" t="s">
        <v>12</v>
      </c>
    </row>
    <row r="88" spans="1:8" x14ac:dyDescent="0.2">
      <c r="A88" s="54"/>
      <c r="B88" s="54"/>
      <c r="C88" s="54"/>
      <c r="D88" s="55"/>
      <c r="E88" s="55"/>
      <c r="F88" s="55"/>
      <c r="G88" s="55"/>
    </row>
    <row r="89" spans="1:8" x14ac:dyDescent="0.2">
      <c r="A89" s="56"/>
      <c r="B89" s="149" t="s">
        <v>602</v>
      </c>
      <c r="C89" s="149"/>
      <c r="D89" s="149"/>
      <c r="E89" s="149"/>
      <c r="F89" s="149"/>
      <c r="G89" s="149"/>
      <c r="H89" s="149"/>
    </row>
    <row r="90" spans="1:8" x14ac:dyDescent="0.2">
      <c r="A90" s="56"/>
      <c r="B90" s="149" t="s">
        <v>603</v>
      </c>
      <c r="C90" s="149"/>
      <c r="D90" s="149"/>
      <c r="E90" s="149"/>
      <c r="F90" s="149"/>
      <c r="G90" s="149"/>
      <c r="H90" s="149"/>
    </row>
    <row r="91" spans="1:8" x14ac:dyDescent="0.2">
      <c r="A91" s="56"/>
      <c r="B91" s="149" t="s">
        <v>604</v>
      </c>
      <c r="C91" s="149"/>
      <c r="D91" s="149"/>
      <c r="E91" s="149"/>
      <c r="F91" s="149"/>
      <c r="G91" s="149"/>
      <c r="H91" s="149"/>
    </row>
    <row r="92" spans="1:8" x14ac:dyDescent="0.2">
      <c r="A92" s="56"/>
      <c r="B92" s="56"/>
      <c r="C92" s="56"/>
      <c r="D92" s="58"/>
      <c r="E92" s="58"/>
      <c r="F92" s="58"/>
      <c r="G92" s="58"/>
    </row>
    <row r="93" spans="1:8" x14ac:dyDescent="0.2">
      <c r="A93" s="56"/>
      <c r="B93" s="150" t="s">
        <v>114</v>
      </c>
      <c r="C93" s="151"/>
      <c r="D93" s="152"/>
      <c r="E93" s="59"/>
      <c r="F93" s="58"/>
      <c r="G93" s="58"/>
    </row>
    <row r="94" spans="1:8" ht="25.5" customHeight="1" x14ac:dyDescent="0.2">
      <c r="A94" s="56"/>
      <c r="B94" s="153" t="s">
        <v>115</v>
      </c>
      <c r="C94" s="154"/>
      <c r="D94" s="38" t="s">
        <v>624</v>
      </c>
      <c r="E94" s="59"/>
      <c r="F94" s="58"/>
      <c r="G94" s="58"/>
    </row>
    <row r="95" spans="1:8" x14ac:dyDescent="0.2">
      <c r="A95" s="56"/>
      <c r="B95" s="153" t="s">
        <v>117</v>
      </c>
      <c r="C95" s="154"/>
      <c r="D95" s="38" t="s">
        <v>116</v>
      </c>
      <c r="E95" s="59"/>
      <c r="F95" s="58"/>
      <c r="G95" s="58"/>
    </row>
    <row r="96" spans="1:8" x14ac:dyDescent="0.2">
      <c r="A96" s="56"/>
      <c r="B96" s="153" t="s">
        <v>118</v>
      </c>
      <c r="C96" s="154"/>
      <c r="D96" s="60" t="s">
        <v>12</v>
      </c>
      <c r="E96" s="59"/>
      <c r="F96" s="58"/>
      <c r="G96" s="58"/>
    </row>
    <row r="97" spans="1:14" x14ac:dyDescent="0.2">
      <c r="A97" s="61"/>
      <c r="B97" s="62" t="s">
        <v>12</v>
      </c>
      <c r="C97" s="62" t="s">
        <v>605</v>
      </c>
      <c r="D97" s="62" t="s">
        <v>119</v>
      </c>
      <c r="E97" s="61"/>
      <c r="F97" s="61"/>
      <c r="G97" s="61"/>
    </row>
    <row r="98" spans="1:14" x14ac:dyDescent="0.2">
      <c r="A98" s="61"/>
      <c r="B98" s="63" t="s">
        <v>120</v>
      </c>
      <c r="C98" s="64">
        <v>46234</v>
      </c>
      <c r="D98" s="64">
        <v>46265</v>
      </c>
      <c r="E98" s="61"/>
      <c r="F98" s="61"/>
      <c r="G98" s="61"/>
    </row>
    <row r="99" spans="1:14" x14ac:dyDescent="0.2">
      <c r="A99" s="61"/>
      <c r="B99" s="65" t="s">
        <v>121</v>
      </c>
      <c r="C99" s="66">
        <v>80.694100000000006</v>
      </c>
      <c r="D99" s="66">
        <v>80.710300000000004</v>
      </c>
      <c r="E99" s="61"/>
      <c r="F99" s="57"/>
      <c r="G99" s="67"/>
    </row>
    <row r="100" spans="1:14" x14ac:dyDescent="0.2">
      <c r="A100" s="61"/>
      <c r="B100" s="65" t="s">
        <v>606</v>
      </c>
      <c r="C100" s="66">
        <v>27.137</v>
      </c>
      <c r="D100" s="66">
        <v>27.142399999999999</v>
      </c>
      <c r="E100" s="61"/>
      <c r="F100" s="57"/>
      <c r="G100" s="67"/>
    </row>
    <row r="101" spans="1:14" x14ac:dyDescent="0.2">
      <c r="A101" s="61"/>
      <c r="B101" s="65" t="s">
        <v>122</v>
      </c>
      <c r="C101" s="66">
        <v>71.64</v>
      </c>
      <c r="D101" s="66">
        <v>71.61</v>
      </c>
      <c r="E101" s="61"/>
      <c r="F101" s="57"/>
      <c r="G101" s="67"/>
    </row>
    <row r="102" spans="1:14" x14ac:dyDescent="0.2">
      <c r="A102" s="61"/>
      <c r="B102" s="65" t="s">
        <v>607</v>
      </c>
      <c r="C102" s="66">
        <v>13.223000000000001</v>
      </c>
      <c r="D102" s="66">
        <v>13.217499999999999</v>
      </c>
      <c r="E102" s="61"/>
      <c r="F102" s="57"/>
      <c r="G102" s="67"/>
    </row>
    <row r="103" spans="1:14" x14ac:dyDescent="0.2">
      <c r="A103" s="61"/>
      <c r="B103" s="61"/>
      <c r="C103" s="61"/>
      <c r="D103" s="61"/>
      <c r="E103" s="61"/>
      <c r="F103" s="61"/>
      <c r="G103" s="61"/>
    </row>
    <row r="104" spans="1:14" x14ac:dyDescent="0.2">
      <c r="A104" s="61"/>
      <c r="B104" s="153" t="s">
        <v>123</v>
      </c>
      <c r="C104" s="154"/>
      <c r="D104" s="38" t="s">
        <v>116</v>
      </c>
      <c r="E104" s="61"/>
      <c r="F104" s="61"/>
      <c r="G104" s="61"/>
    </row>
    <row r="105" spans="1:14" x14ac:dyDescent="0.2">
      <c r="A105" s="61"/>
      <c r="B105" s="101"/>
      <c r="C105" s="101"/>
      <c r="D105" s="102"/>
      <c r="E105" s="61"/>
      <c r="F105" s="57"/>
      <c r="G105" s="67"/>
    </row>
    <row r="106" spans="1:14" x14ac:dyDescent="0.2">
      <c r="A106" s="61"/>
      <c r="B106" s="153" t="s">
        <v>124</v>
      </c>
      <c r="C106" s="154"/>
      <c r="D106" s="38" t="s">
        <v>116</v>
      </c>
      <c r="E106" s="72"/>
      <c r="F106" s="61"/>
      <c r="G106" s="61"/>
    </row>
    <row r="107" spans="1:14" x14ac:dyDescent="0.2">
      <c r="A107" s="61"/>
      <c r="B107" s="153" t="s">
        <v>125</v>
      </c>
      <c r="C107" s="154"/>
      <c r="D107" s="38" t="s">
        <v>116</v>
      </c>
      <c r="E107" s="72"/>
      <c r="F107" s="61"/>
      <c r="G107" s="61"/>
    </row>
    <row r="108" spans="1:14" x14ac:dyDescent="0.2">
      <c r="A108" s="61"/>
      <c r="B108" s="153" t="s">
        <v>609</v>
      </c>
      <c r="C108" s="154"/>
      <c r="D108" s="38" t="s">
        <v>116</v>
      </c>
      <c r="E108" s="72"/>
      <c r="F108" s="61"/>
      <c r="G108" s="61"/>
    </row>
    <row r="109" spans="1:14" x14ac:dyDescent="0.2">
      <c r="A109" s="69"/>
      <c r="B109" s="69"/>
      <c r="C109" s="69"/>
      <c r="D109" s="69"/>
      <c r="E109" s="69"/>
      <c r="F109" s="69"/>
      <c r="G109" s="69"/>
    </row>
    <row r="110" spans="1:14" s="8" customFormat="1" ht="15" x14ac:dyDescent="0.25">
      <c r="B110" s="193" t="s">
        <v>729</v>
      </c>
      <c r="C110" s="194"/>
      <c r="D110" s="194"/>
      <c r="E110" s="194"/>
      <c r="F110" s="194"/>
      <c r="G110" s="195"/>
      <c r="I110"/>
      <c r="J110" s="20"/>
      <c r="K110" s="20"/>
      <c r="L110" s="20"/>
      <c r="M110" s="20"/>
      <c r="N110"/>
    </row>
    <row r="111" spans="1:14" s="8" customFormat="1" ht="45" customHeight="1" x14ac:dyDescent="0.25">
      <c r="B111" s="103" t="s">
        <v>626</v>
      </c>
      <c r="C111" s="103" t="s">
        <v>627</v>
      </c>
      <c r="D111" s="196" t="s">
        <v>628</v>
      </c>
      <c r="E111" s="197"/>
      <c r="F111" s="198" t="s">
        <v>629</v>
      </c>
      <c r="G111" s="198"/>
      <c r="H111" s="104"/>
      <c r="I111"/>
      <c r="J111" s="20"/>
      <c r="K111" s="20"/>
      <c r="L111" s="20"/>
      <c r="M111" s="20"/>
      <c r="N111"/>
    </row>
    <row r="112" spans="1:14" s="8" customFormat="1" ht="15" x14ac:dyDescent="0.25">
      <c r="B112" s="105" t="s">
        <v>709</v>
      </c>
      <c r="C112" s="106" t="s">
        <v>710</v>
      </c>
      <c r="D112" s="199">
        <v>0</v>
      </c>
      <c r="E112" s="200"/>
      <c r="F112" s="199">
        <v>0</v>
      </c>
      <c r="G112" s="200"/>
      <c r="H112" s="107"/>
      <c r="I112"/>
      <c r="J112" s="20"/>
      <c r="K112" s="20"/>
      <c r="L112" s="20"/>
      <c r="M112" s="20"/>
      <c r="N112"/>
    </row>
    <row r="113" spans="2:14" s="8" customFormat="1" ht="15" x14ac:dyDescent="0.25">
      <c r="B113" s="201" t="s">
        <v>711</v>
      </c>
      <c r="C113" s="202"/>
      <c r="D113" s="202"/>
      <c r="E113" s="202"/>
      <c r="F113" s="202"/>
      <c r="G113" s="203"/>
      <c r="H113" s="107"/>
      <c r="I113"/>
      <c r="J113" s="20"/>
      <c r="K113" s="20"/>
      <c r="L113" s="20"/>
      <c r="M113" s="20"/>
      <c r="N113"/>
    </row>
    <row r="114" spans="2:14" s="8" customFormat="1" ht="15" x14ac:dyDescent="0.25">
      <c r="B114" s="198" t="s">
        <v>626</v>
      </c>
      <c r="C114" s="198" t="s">
        <v>627</v>
      </c>
      <c r="D114" s="201" t="s">
        <v>672</v>
      </c>
      <c r="E114" s="202"/>
      <c r="F114" s="203"/>
      <c r="G114" s="105"/>
      <c r="H114" s="107"/>
      <c r="I114"/>
      <c r="J114" s="20"/>
      <c r="K114" s="20"/>
      <c r="L114" s="20"/>
      <c r="M114" s="20"/>
      <c r="N114"/>
    </row>
    <row r="115" spans="2:14" s="8" customFormat="1" ht="76.5" x14ac:dyDescent="0.25">
      <c r="B115" s="198"/>
      <c r="C115" s="198"/>
      <c r="D115" s="108" t="s">
        <v>676</v>
      </c>
      <c r="E115" s="108" t="s">
        <v>712</v>
      </c>
      <c r="F115" s="108" t="s">
        <v>713</v>
      </c>
      <c r="G115" s="108" t="s">
        <v>732</v>
      </c>
      <c r="H115" s="21"/>
      <c r="I115"/>
      <c r="J115" s="20"/>
      <c r="K115" s="20"/>
      <c r="L115" s="20"/>
      <c r="M115" s="20"/>
      <c r="N115"/>
    </row>
    <row r="116" spans="2:14" s="8" customFormat="1" ht="15" x14ac:dyDescent="0.2">
      <c r="B116" s="109" t="s">
        <v>709</v>
      </c>
      <c r="C116" s="106" t="s">
        <v>710</v>
      </c>
      <c r="D116" s="110">
        <v>200</v>
      </c>
      <c r="E116" s="110">
        <v>6.8852450999999997</v>
      </c>
      <c r="F116" s="110">
        <v>206.88524509999999</v>
      </c>
      <c r="G116" s="111">
        <f>F116/F87</f>
        <v>6.3470845847299381E-2</v>
      </c>
      <c r="H116" s="22"/>
      <c r="I116"/>
      <c r="J116"/>
      <c r="K116"/>
      <c r="L116"/>
      <c r="M116"/>
      <c r="N116"/>
    </row>
    <row r="117" spans="2:14" s="8" customFormat="1" ht="33" customHeight="1" x14ac:dyDescent="0.2">
      <c r="B117" s="204" t="s">
        <v>714</v>
      </c>
      <c r="C117" s="205"/>
      <c r="D117" s="205"/>
      <c r="E117" s="205"/>
      <c r="F117" s="205"/>
      <c r="G117" s="206"/>
      <c r="H117" s="112"/>
      <c r="I117"/>
      <c r="J117"/>
      <c r="K117"/>
      <c r="L117"/>
      <c r="M117"/>
      <c r="N117"/>
    </row>
    <row r="118" spans="2:14" s="8" customFormat="1" x14ac:dyDescent="0.2">
      <c r="H118" s="112"/>
      <c r="I118"/>
      <c r="J118"/>
      <c r="K118"/>
      <c r="L118"/>
      <c r="M118"/>
      <c r="N118"/>
    </row>
    <row r="119" spans="2:14" s="8" customFormat="1" x14ac:dyDescent="0.2">
      <c r="B119" s="143" t="s">
        <v>610</v>
      </c>
      <c r="C119" s="144"/>
      <c r="D119" s="145"/>
      <c r="I119"/>
      <c r="J119"/>
      <c r="K119"/>
      <c r="L119"/>
      <c r="M119"/>
      <c r="N119"/>
    </row>
    <row r="120" spans="2:14" s="8" customFormat="1" ht="38.25" x14ac:dyDescent="0.2">
      <c r="B120" s="146" t="s">
        <v>611</v>
      </c>
      <c r="C120" s="146"/>
      <c r="D120" s="12" t="s">
        <v>512</v>
      </c>
      <c r="I120"/>
      <c r="J120"/>
      <c r="K120"/>
      <c r="L120"/>
      <c r="M120"/>
      <c r="N120"/>
    </row>
    <row r="121" spans="2:14" s="8" customFormat="1" x14ac:dyDescent="0.2">
      <c r="B121" s="142" t="s">
        <v>612</v>
      </c>
      <c r="C121" s="142"/>
      <c r="D121" s="13"/>
      <c r="I121"/>
      <c r="J121"/>
      <c r="K121"/>
      <c r="L121"/>
      <c r="M121"/>
      <c r="N121"/>
    </row>
    <row r="122" spans="2:14" s="8" customFormat="1" x14ac:dyDescent="0.2">
      <c r="B122" s="142"/>
      <c r="C122" s="142"/>
      <c r="D122" s="14"/>
      <c r="I122"/>
      <c r="J122"/>
      <c r="K122"/>
      <c r="L122"/>
      <c r="M122"/>
      <c r="N122"/>
    </row>
    <row r="123" spans="2:14" s="8" customFormat="1" x14ac:dyDescent="0.2">
      <c r="B123" s="142" t="s">
        <v>613</v>
      </c>
      <c r="C123" s="142"/>
      <c r="D123" s="76">
        <v>7.1131257175868496</v>
      </c>
      <c r="I123"/>
      <c r="J123"/>
      <c r="K123"/>
      <c r="L123"/>
      <c r="M123"/>
      <c r="N123"/>
    </row>
    <row r="124" spans="2:14" s="8" customFormat="1" x14ac:dyDescent="0.2">
      <c r="B124" s="142"/>
      <c r="C124" s="142"/>
      <c r="D124" s="14"/>
      <c r="I124"/>
      <c r="J124"/>
      <c r="K124"/>
      <c r="L124"/>
      <c r="M124"/>
      <c r="N124"/>
    </row>
    <row r="125" spans="2:14" s="8" customFormat="1" x14ac:dyDescent="0.2">
      <c r="B125" s="142" t="s">
        <v>614</v>
      </c>
      <c r="C125" s="142"/>
      <c r="D125" s="76">
        <v>3.2847109332169397</v>
      </c>
      <c r="I125"/>
      <c r="J125"/>
      <c r="K125"/>
      <c r="L125"/>
      <c r="M125"/>
      <c r="N125"/>
    </row>
    <row r="126" spans="2:14" s="8" customFormat="1" x14ac:dyDescent="0.2">
      <c r="B126" s="142" t="s">
        <v>615</v>
      </c>
      <c r="C126" s="142"/>
      <c r="D126" s="76">
        <v>4.0755233330395022</v>
      </c>
      <c r="I126"/>
      <c r="J126"/>
      <c r="K126"/>
      <c r="L126"/>
      <c r="M126"/>
      <c r="N126"/>
    </row>
    <row r="127" spans="2:14" s="8" customFormat="1" x14ac:dyDescent="0.2">
      <c r="B127" s="142"/>
      <c r="C127" s="142"/>
      <c r="D127" s="14"/>
      <c r="I127"/>
      <c r="J127"/>
      <c r="K127"/>
      <c r="L127"/>
      <c r="M127"/>
      <c r="N127"/>
    </row>
    <row r="128" spans="2:14" s="8" customFormat="1" x14ac:dyDescent="0.2">
      <c r="B128" s="142" t="s">
        <v>616</v>
      </c>
      <c r="C128" s="142"/>
      <c r="D128" s="78" t="s">
        <v>728</v>
      </c>
      <c r="I128"/>
      <c r="J128" s="73"/>
      <c r="K128" s="73"/>
      <c r="L128" s="73"/>
      <c r="M128" s="73"/>
      <c r="N128" s="74"/>
    </row>
    <row r="129" spans="2:16" s="8" customFormat="1" x14ac:dyDescent="0.2">
      <c r="B129" s="140" t="s">
        <v>617</v>
      </c>
      <c r="C129" s="147"/>
      <c r="D129" s="141"/>
      <c r="I129"/>
      <c r="J129"/>
      <c r="K129"/>
      <c r="L129"/>
      <c r="M129"/>
      <c r="N129"/>
      <c r="O129"/>
      <c r="P129"/>
    </row>
    <row r="131" spans="2:16" x14ac:dyDescent="0.2">
      <c r="B131" s="16" t="s">
        <v>618</v>
      </c>
    </row>
    <row r="132" spans="2:16" ht="153.75" customHeight="1" x14ac:dyDescent="0.2"/>
    <row r="135" spans="2:16" x14ac:dyDescent="0.2">
      <c r="B135" s="16" t="s">
        <v>619</v>
      </c>
      <c r="C135" s="82"/>
      <c r="D135" s="16"/>
    </row>
    <row r="136" spans="2:16" x14ac:dyDescent="0.2">
      <c r="B136" s="16" t="s">
        <v>715</v>
      </c>
      <c r="D136" s="16"/>
    </row>
    <row r="137" spans="2:16" ht="165" customHeight="1" x14ac:dyDescent="0.2"/>
  </sheetData>
  <mergeCells count="35">
    <mergeCell ref="B129:D129"/>
    <mergeCell ref="B124:C124"/>
    <mergeCell ref="B125:C125"/>
    <mergeCell ref="B126:C126"/>
    <mergeCell ref="B127:C127"/>
    <mergeCell ref="B128:C128"/>
    <mergeCell ref="B119:D119"/>
    <mergeCell ref="B120:C120"/>
    <mergeCell ref="B121:C121"/>
    <mergeCell ref="B122:C122"/>
    <mergeCell ref="B123:C123"/>
    <mergeCell ref="B113:G113"/>
    <mergeCell ref="B114:B115"/>
    <mergeCell ref="C114:C115"/>
    <mergeCell ref="D114:F114"/>
    <mergeCell ref="B117:G117"/>
    <mergeCell ref="B110:G110"/>
    <mergeCell ref="D111:E111"/>
    <mergeCell ref="F111:G111"/>
    <mergeCell ref="D112:E112"/>
    <mergeCell ref="F112:G112"/>
    <mergeCell ref="B96:C96"/>
    <mergeCell ref="B104:C104"/>
    <mergeCell ref="B106:C106"/>
    <mergeCell ref="B107:C107"/>
    <mergeCell ref="B108:C108"/>
    <mergeCell ref="B91:H91"/>
    <mergeCell ref="B93:D93"/>
    <mergeCell ref="B94:C94"/>
    <mergeCell ref="B95:C95"/>
    <mergeCell ref="A1:H1"/>
    <mergeCell ref="A2:H2"/>
    <mergeCell ref="A3:H3"/>
    <mergeCell ref="B89:H89"/>
    <mergeCell ref="B90:H90"/>
  </mergeCells>
  <hyperlinks>
    <hyperlink ref="I1" location="Index!B2" display="Index" xr:uid="{54076E91-2B79-46DD-AA24-69EB5866D4A4}"/>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65D8-6DAA-4DFD-9E1C-FD7CEF50B2BE}">
  <sheetPr>
    <outlinePr summaryBelow="0" summaryRight="0"/>
  </sheetPr>
  <dimension ref="A1:R161"/>
  <sheetViews>
    <sheetView showGridLines="0" workbookViewId="0">
      <selection sqref="A1:H1"/>
    </sheetView>
  </sheetViews>
  <sheetFormatPr defaultRowHeight="12.75" x14ac:dyDescent="0.2"/>
  <cols>
    <col min="1" max="1" width="5.85546875" bestFit="1" customWidth="1"/>
    <col min="2" max="2" width="24.42578125" customWidth="1"/>
    <col min="3" max="3" width="55.42578125" customWidth="1"/>
    <col min="4" max="4" width="16.28515625" customWidth="1"/>
    <col min="5" max="5" width="8.7109375" bestFit="1" customWidth="1"/>
    <col min="6" max="6" width="10.140625" bestFit="1" customWidth="1"/>
    <col min="7" max="7" width="14" bestFit="1" customWidth="1"/>
    <col min="8" max="8" width="8.85546875" bestFit="1" customWidth="1"/>
    <col min="9" max="9" width="5.7109375" bestFit="1" customWidth="1"/>
  </cols>
  <sheetData>
    <row r="1" spans="1:9" ht="15" x14ac:dyDescent="0.2">
      <c r="A1" s="148" t="s">
        <v>0</v>
      </c>
      <c r="B1" s="148"/>
      <c r="C1" s="148"/>
      <c r="D1" s="148"/>
      <c r="E1" s="148"/>
      <c r="F1" s="148"/>
      <c r="G1" s="148"/>
      <c r="H1" s="148"/>
      <c r="I1" s="34" t="s">
        <v>586</v>
      </c>
    </row>
    <row r="2" spans="1:9" ht="15" x14ac:dyDescent="0.2">
      <c r="A2" s="148" t="s">
        <v>515</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727</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7">
        <v>1</v>
      </c>
      <c r="B7" s="48" t="s">
        <v>516</v>
      </c>
      <c r="C7" s="48" t="s">
        <v>517</v>
      </c>
      <c r="D7" s="48" t="s">
        <v>518</v>
      </c>
      <c r="E7" s="49">
        <v>2400</v>
      </c>
      <c r="F7" s="50">
        <v>43.485599999999998</v>
      </c>
      <c r="G7" s="51">
        <v>2.298963E-2</v>
      </c>
      <c r="H7" s="39" t="s">
        <v>12</v>
      </c>
    </row>
    <row r="8" spans="1:9" ht="25.5" x14ac:dyDescent="0.2">
      <c r="A8" s="47">
        <v>2</v>
      </c>
      <c r="B8" s="48" t="s">
        <v>519</v>
      </c>
      <c r="C8" s="48" t="s">
        <v>520</v>
      </c>
      <c r="D8" s="48" t="s">
        <v>521</v>
      </c>
      <c r="E8" s="49">
        <v>3000</v>
      </c>
      <c r="F8" s="50">
        <v>38.31</v>
      </c>
      <c r="G8" s="51">
        <v>2.0253429999999999E-2</v>
      </c>
      <c r="H8" s="39" t="s">
        <v>12</v>
      </c>
    </row>
    <row r="9" spans="1:9" x14ac:dyDescent="0.2">
      <c r="A9" s="47">
        <v>3</v>
      </c>
      <c r="B9" s="48" t="s">
        <v>522</v>
      </c>
      <c r="C9" s="48" t="s">
        <v>523</v>
      </c>
      <c r="D9" s="48" t="s">
        <v>524</v>
      </c>
      <c r="E9" s="49">
        <v>5000</v>
      </c>
      <c r="F9" s="50">
        <v>35.450000000000003</v>
      </c>
      <c r="G9" s="51">
        <v>1.874143E-2</v>
      </c>
      <c r="H9" s="39" t="s">
        <v>12</v>
      </c>
    </row>
    <row r="10" spans="1:9" x14ac:dyDescent="0.2">
      <c r="A10" s="47">
        <v>4</v>
      </c>
      <c r="B10" s="48" t="s">
        <v>525</v>
      </c>
      <c r="C10" s="48" t="s">
        <v>526</v>
      </c>
      <c r="D10" s="48" t="s">
        <v>524</v>
      </c>
      <c r="E10" s="49">
        <v>2400</v>
      </c>
      <c r="F10" s="50">
        <v>25.44</v>
      </c>
      <c r="G10" s="51">
        <v>1.344942E-2</v>
      </c>
      <c r="H10" s="39" t="s">
        <v>12</v>
      </c>
    </row>
    <row r="11" spans="1:9" x14ac:dyDescent="0.2">
      <c r="A11" s="47">
        <v>5</v>
      </c>
      <c r="B11" s="48" t="s">
        <v>527</v>
      </c>
      <c r="C11" s="48" t="s">
        <v>528</v>
      </c>
      <c r="D11" s="48" t="s">
        <v>524</v>
      </c>
      <c r="E11" s="49">
        <v>1600</v>
      </c>
      <c r="F11" s="50">
        <v>23.263999999999999</v>
      </c>
      <c r="G11" s="51">
        <v>1.2299030000000001E-2</v>
      </c>
      <c r="H11" s="39" t="s">
        <v>12</v>
      </c>
    </row>
    <row r="12" spans="1:9" x14ac:dyDescent="0.2">
      <c r="A12" s="47">
        <v>6</v>
      </c>
      <c r="B12" s="48" t="s">
        <v>529</v>
      </c>
      <c r="C12" s="48" t="s">
        <v>530</v>
      </c>
      <c r="D12" s="48" t="s">
        <v>531</v>
      </c>
      <c r="E12" s="49">
        <v>1707</v>
      </c>
      <c r="F12" s="50">
        <v>19.353966</v>
      </c>
      <c r="G12" s="51">
        <v>1.023191E-2</v>
      </c>
      <c r="H12" s="39" t="s">
        <v>12</v>
      </c>
    </row>
    <row r="13" spans="1:9" x14ac:dyDescent="0.2">
      <c r="A13" s="47">
        <v>7</v>
      </c>
      <c r="B13" s="48" t="s">
        <v>532</v>
      </c>
      <c r="C13" s="48" t="s">
        <v>533</v>
      </c>
      <c r="D13" s="48" t="s">
        <v>531</v>
      </c>
      <c r="E13" s="49">
        <v>1400</v>
      </c>
      <c r="F13" s="50">
        <v>18.370799999999999</v>
      </c>
      <c r="G13" s="51">
        <v>9.7121299999999994E-3</v>
      </c>
      <c r="H13" s="39" t="s">
        <v>12</v>
      </c>
    </row>
    <row r="14" spans="1:9" x14ac:dyDescent="0.2">
      <c r="A14" s="47">
        <v>8</v>
      </c>
      <c r="B14" s="48" t="s">
        <v>534</v>
      </c>
      <c r="C14" s="48" t="s">
        <v>535</v>
      </c>
      <c r="D14" s="48" t="s">
        <v>536</v>
      </c>
      <c r="E14" s="49">
        <v>137</v>
      </c>
      <c r="F14" s="50">
        <v>16.618099999999998</v>
      </c>
      <c r="G14" s="51">
        <v>8.7855299999999997E-3</v>
      </c>
      <c r="H14" s="39" t="s">
        <v>12</v>
      </c>
    </row>
    <row r="15" spans="1:9" x14ac:dyDescent="0.2">
      <c r="A15" s="47">
        <v>9</v>
      </c>
      <c r="B15" s="48" t="s">
        <v>537</v>
      </c>
      <c r="C15" s="48" t="s">
        <v>538</v>
      </c>
      <c r="D15" s="48" t="s">
        <v>531</v>
      </c>
      <c r="E15" s="49">
        <v>1000</v>
      </c>
      <c r="F15" s="50">
        <v>16.28</v>
      </c>
      <c r="G15" s="51">
        <v>8.6067799999999996E-3</v>
      </c>
      <c r="H15" s="39" t="s">
        <v>12</v>
      </c>
    </row>
    <row r="16" spans="1:9" x14ac:dyDescent="0.2">
      <c r="A16" s="47">
        <v>10</v>
      </c>
      <c r="B16" s="48" t="s">
        <v>539</v>
      </c>
      <c r="C16" s="48" t="s">
        <v>540</v>
      </c>
      <c r="D16" s="48" t="s">
        <v>524</v>
      </c>
      <c r="E16" s="49">
        <v>1200</v>
      </c>
      <c r="F16" s="50">
        <v>15.6</v>
      </c>
      <c r="G16" s="51">
        <v>8.2472899999999991E-3</v>
      </c>
      <c r="H16" s="39" t="s">
        <v>12</v>
      </c>
    </row>
    <row r="17" spans="1:8" ht="25.5" x14ac:dyDescent="0.2">
      <c r="A17" s="47">
        <v>11</v>
      </c>
      <c r="B17" s="48" t="s">
        <v>541</v>
      </c>
      <c r="C17" s="48" t="s">
        <v>542</v>
      </c>
      <c r="D17" s="48" t="s">
        <v>543</v>
      </c>
      <c r="E17" s="49">
        <v>125</v>
      </c>
      <c r="F17" s="50">
        <v>14.3125</v>
      </c>
      <c r="G17" s="51">
        <v>7.5666199999999996E-3</v>
      </c>
      <c r="H17" s="39" t="s">
        <v>12</v>
      </c>
    </row>
    <row r="18" spans="1:8" x14ac:dyDescent="0.2">
      <c r="A18" s="47">
        <v>12</v>
      </c>
      <c r="B18" s="48" t="s">
        <v>544</v>
      </c>
      <c r="C18" s="48" t="s">
        <v>545</v>
      </c>
      <c r="D18" s="48" t="s">
        <v>524</v>
      </c>
      <c r="E18" s="49">
        <v>3375</v>
      </c>
      <c r="F18" s="50">
        <v>14.15475</v>
      </c>
      <c r="G18" s="51">
        <v>7.4832199999999996E-3</v>
      </c>
      <c r="H18" s="39" t="s">
        <v>12</v>
      </c>
    </row>
    <row r="19" spans="1:8" ht="25.5" x14ac:dyDescent="0.2">
      <c r="A19" s="47">
        <v>13</v>
      </c>
      <c r="B19" s="48" t="s">
        <v>546</v>
      </c>
      <c r="C19" s="48" t="s">
        <v>547</v>
      </c>
      <c r="D19" s="48" t="s">
        <v>548</v>
      </c>
      <c r="E19" s="49">
        <v>250</v>
      </c>
      <c r="F19" s="50">
        <v>13.32375</v>
      </c>
      <c r="G19" s="51">
        <v>7.0438999999999996E-3</v>
      </c>
      <c r="H19" s="39" t="s">
        <v>12</v>
      </c>
    </row>
    <row r="20" spans="1:8" ht="25.5" x14ac:dyDescent="0.2">
      <c r="A20" s="47">
        <v>14</v>
      </c>
      <c r="B20" s="48" t="s">
        <v>549</v>
      </c>
      <c r="C20" s="48" t="s">
        <v>550</v>
      </c>
      <c r="D20" s="48" t="s">
        <v>551</v>
      </c>
      <c r="E20" s="49">
        <v>250</v>
      </c>
      <c r="F20" s="50">
        <v>12.004</v>
      </c>
      <c r="G20" s="51">
        <v>6.3461799999999999E-3</v>
      </c>
      <c r="H20" s="39" t="s">
        <v>12</v>
      </c>
    </row>
    <row r="21" spans="1:8" x14ac:dyDescent="0.2">
      <c r="A21" s="47">
        <v>15</v>
      </c>
      <c r="B21" s="48" t="s">
        <v>552</v>
      </c>
      <c r="C21" s="48" t="s">
        <v>553</v>
      </c>
      <c r="D21" s="48" t="s">
        <v>536</v>
      </c>
      <c r="E21" s="49">
        <v>350</v>
      </c>
      <c r="F21" s="50">
        <v>11.487</v>
      </c>
      <c r="G21" s="51">
        <v>6.0728600000000002E-3</v>
      </c>
      <c r="H21" s="39" t="s">
        <v>12</v>
      </c>
    </row>
    <row r="22" spans="1:8" x14ac:dyDescent="0.2">
      <c r="A22" s="47">
        <v>16</v>
      </c>
      <c r="B22" s="48" t="s">
        <v>554</v>
      </c>
      <c r="C22" s="48" t="s">
        <v>555</v>
      </c>
      <c r="D22" s="48" t="s">
        <v>556</v>
      </c>
      <c r="E22" s="49">
        <v>250</v>
      </c>
      <c r="F22" s="50">
        <v>10.11225</v>
      </c>
      <c r="G22" s="51">
        <v>5.3460699999999996E-3</v>
      </c>
      <c r="H22" s="39" t="s">
        <v>12</v>
      </c>
    </row>
    <row r="23" spans="1:8" x14ac:dyDescent="0.2">
      <c r="A23" s="47">
        <v>17</v>
      </c>
      <c r="B23" s="48" t="s">
        <v>557</v>
      </c>
      <c r="C23" s="48" t="s">
        <v>558</v>
      </c>
      <c r="D23" s="48" t="s">
        <v>559</v>
      </c>
      <c r="E23" s="49">
        <v>2000</v>
      </c>
      <c r="F23" s="50">
        <v>9.92</v>
      </c>
      <c r="G23" s="51">
        <v>5.2444299999999996E-3</v>
      </c>
      <c r="H23" s="39" t="s">
        <v>12</v>
      </c>
    </row>
    <row r="24" spans="1:8" ht="51" x14ac:dyDescent="0.2">
      <c r="A24" s="47">
        <v>18</v>
      </c>
      <c r="B24" s="48" t="s">
        <v>560</v>
      </c>
      <c r="C24" s="48" t="s">
        <v>561</v>
      </c>
      <c r="D24" s="48" t="s">
        <v>562</v>
      </c>
      <c r="E24" s="49">
        <v>2000</v>
      </c>
      <c r="F24" s="50">
        <v>9.4220000000000006</v>
      </c>
      <c r="G24" s="51">
        <v>4.9811500000000002E-3</v>
      </c>
      <c r="H24" s="39" t="s">
        <v>12</v>
      </c>
    </row>
    <row r="25" spans="1:8" ht="25.5" x14ac:dyDescent="0.2">
      <c r="A25" s="47">
        <v>19</v>
      </c>
      <c r="B25" s="48" t="s">
        <v>563</v>
      </c>
      <c r="C25" s="48" t="s">
        <v>564</v>
      </c>
      <c r="D25" s="48" t="s">
        <v>565</v>
      </c>
      <c r="E25" s="49">
        <v>1100</v>
      </c>
      <c r="F25" s="50">
        <v>9.02</v>
      </c>
      <c r="G25" s="51">
        <v>4.7686200000000003E-3</v>
      </c>
      <c r="H25" s="39" t="s">
        <v>12</v>
      </c>
    </row>
    <row r="26" spans="1:8" ht="25.5" x14ac:dyDescent="0.2">
      <c r="A26" s="47">
        <v>20</v>
      </c>
      <c r="B26" s="48" t="s">
        <v>566</v>
      </c>
      <c r="C26" s="48" t="s">
        <v>567</v>
      </c>
      <c r="D26" s="48" t="s">
        <v>568</v>
      </c>
      <c r="E26" s="49">
        <v>150</v>
      </c>
      <c r="F26" s="50">
        <v>7.6574999999999998</v>
      </c>
      <c r="G26" s="51">
        <v>4.0483100000000003E-3</v>
      </c>
      <c r="H26" s="39" t="s">
        <v>12</v>
      </c>
    </row>
    <row r="27" spans="1:8" ht="25.5" x14ac:dyDescent="0.2">
      <c r="A27" s="47">
        <v>21</v>
      </c>
      <c r="B27" s="48" t="s">
        <v>569</v>
      </c>
      <c r="C27" s="48" t="s">
        <v>570</v>
      </c>
      <c r="D27" s="48" t="s">
        <v>571</v>
      </c>
      <c r="E27" s="49">
        <v>320</v>
      </c>
      <c r="F27" s="50">
        <v>7.5839999999999996</v>
      </c>
      <c r="G27" s="51">
        <v>4.0094500000000003E-3</v>
      </c>
      <c r="H27" s="39" t="s">
        <v>12</v>
      </c>
    </row>
    <row r="28" spans="1:8" ht="25.5" x14ac:dyDescent="0.2">
      <c r="A28" s="47">
        <v>22</v>
      </c>
      <c r="B28" s="48" t="s">
        <v>572</v>
      </c>
      <c r="C28" s="48" t="s">
        <v>573</v>
      </c>
      <c r="D28" s="48" t="s">
        <v>548</v>
      </c>
      <c r="E28" s="49">
        <v>200</v>
      </c>
      <c r="F28" s="50">
        <v>4.3768000000000002</v>
      </c>
      <c r="G28" s="51">
        <v>2.3138899999999999E-3</v>
      </c>
      <c r="H28" s="39" t="s">
        <v>12</v>
      </c>
    </row>
    <row r="29" spans="1:8" x14ac:dyDescent="0.2">
      <c r="A29" s="40"/>
      <c r="B29" s="40"/>
      <c r="C29" s="41" t="s">
        <v>11</v>
      </c>
      <c r="D29" s="40"/>
      <c r="E29" s="40" t="s">
        <v>12</v>
      </c>
      <c r="F29" s="46">
        <v>375.54701599999999</v>
      </c>
      <c r="G29" s="43">
        <v>0.19854127999999999</v>
      </c>
      <c r="H29" s="39" t="s">
        <v>12</v>
      </c>
    </row>
    <row r="30" spans="1:8" x14ac:dyDescent="0.2">
      <c r="A30" s="40"/>
      <c r="B30" s="40"/>
      <c r="C30" s="44"/>
      <c r="D30" s="40"/>
      <c r="E30" s="40"/>
      <c r="F30" s="45"/>
      <c r="G30" s="45"/>
      <c r="H30" s="39" t="s">
        <v>12</v>
      </c>
    </row>
    <row r="31" spans="1:8" x14ac:dyDescent="0.2">
      <c r="A31" s="40"/>
      <c r="B31" s="40"/>
      <c r="C31" s="41" t="s">
        <v>14</v>
      </c>
      <c r="D31" s="40"/>
      <c r="E31" s="40"/>
      <c r="F31" s="40"/>
      <c r="G31" s="40"/>
      <c r="H31" s="39" t="s">
        <v>12</v>
      </c>
    </row>
    <row r="32" spans="1:8" x14ac:dyDescent="0.2">
      <c r="A32" s="40"/>
      <c r="B32" s="40"/>
      <c r="C32" s="41" t="s">
        <v>11</v>
      </c>
      <c r="D32" s="40"/>
      <c r="E32" s="40" t="s">
        <v>12</v>
      </c>
      <c r="F32" s="42" t="s">
        <v>13</v>
      </c>
      <c r="G32" s="43">
        <v>0</v>
      </c>
      <c r="H32" s="39" t="s">
        <v>12</v>
      </c>
    </row>
    <row r="33" spans="1:8" x14ac:dyDescent="0.2">
      <c r="A33" s="40"/>
      <c r="B33" s="40"/>
      <c r="C33" s="44"/>
      <c r="D33" s="40"/>
      <c r="E33" s="40"/>
      <c r="F33" s="45"/>
      <c r="G33" s="45"/>
      <c r="H33" s="39" t="s">
        <v>12</v>
      </c>
    </row>
    <row r="34" spans="1:8" x14ac:dyDescent="0.2">
      <c r="A34" s="40"/>
      <c r="B34" s="40"/>
      <c r="C34" s="41" t="s">
        <v>15</v>
      </c>
      <c r="D34" s="40"/>
      <c r="E34" s="40"/>
      <c r="F34" s="40"/>
      <c r="G34" s="40"/>
      <c r="H34" s="39" t="s">
        <v>12</v>
      </c>
    </row>
    <row r="35" spans="1:8" x14ac:dyDescent="0.2">
      <c r="A35" s="40"/>
      <c r="B35" s="40"/>
      <c r="C35" s="41" t="s">
        <v>11</v>
      </c>
      <c r="D35" s="40"/>
      <c r="E35" s="40" t="s">
        <v>12</v>
      </c>
      <c r="F35" s="42" t="s">
        <v>13</v>
      </c>
      <c r="G35" s="43">
        <v>0</v>
      </c>
      <c r="H35" s="39" t="s">
        <v>12</v>
      </c>
    </row>
    <row r="36" spans="1:8" x14ac:dyDescent="0.2">
      <c r="A36" s="40"/>
      <c r="B36" s="40"/>
      <c r="C36" s="44"/>
      <c r="D36" s="40"/>
      <c r="E36" s="40"/>
      <c r="F36" s="45"/>
      <c r="G36" s="45"/>
      <c r="H36" s="39" t="s">
        <v>12</v>
      </c>
    </row>
    <row r="37" spans="1:8" x14ac:dyDescent="0.2">
      <c r="A37" s="40"/>
      <c r="B37" s="40"/>
      <c r="C37" s="41" t="s">
        <v>16</v>
      </c>
      <c r="D37" s="40"/>
      <c r="E37" s="40"/>
      <c r="F37" s="40"/>
      <c r="G37" s="40"/>
      <c r="H37" s="39" t="s">
        <v>12</v>
      </c>
    </row>
    <row r="38" spans="1:8" x14ac:dyDescent="0.2">
      <c r="A38" s="40"/>
      <c r="B38" s="40"/>
      <c r="C38" s="41" t="s">
        <v>11</v>
      </c>
      <c r="D38" s="40"/>
      <c r="E38" s="40" t="s">
        <v>12</v>
      </c>
      <c r="F38" s="42" t="s">
        <v>13</v>
      </c>
      <c r="G38" s="43">
        <v>0</v>
      </c>
      <c r="H38" s="39" t="s">
        <v>12</v>
      </c>
    </row>
    <row r="39" spans="1:8" x14ac:dyDescent="0.2">
      <c r="A39" s="40"/>
      <c r="B39" s="40"/>
      <c r="C39" s="44"/>
      <c r="D39" s="40"/>
      <c r="E39" s="40"/>
      <c r="F39" s="45"/>
      <c r="G39" s="45"/>
      <c r="H39" s="39" t="s">
        <v>12</v>
      </c>
    </row>
    <row r="40" spans="1:8" x14ac:dyDescent="0.2">
      <c r="A40" s="40"/>
      <c r="B40" s="40"/>
      <c r="C40" s="41" t="s">
        <v>17</v>
      </c>
      <c r="D40" s="40"/>
      <c r="E40" s="40"/>
      <c r="F40" s="45"/>
      <c r="G40" s="45"/>
      <c r="H40" s="39" t="s">
        <v>12</v>
      </c>
    </row>
    <row r="41" spans="1:8" x14ac:dyDescent="0.2">
      <c r="A41" s="40"/>
      <c r="B41" s="40"/>
      <c r="C41" s="41" t="s">
        <v>11</v>
      </c>
      <c r="D41" s="40"/>
      <c r="E41" s="40" t="s">
        <v>12</v>
      </c>
      <c r="F41" s="42" t="s">
        <v>13</v>
      </c>
      <c r="G41" s="43">
        <v>0</v>
      </c>
      <c r="H41" s="39" t="s">
        <v>12</v>
      </c>
    </row>
    <row r="42" spans="1:8" x14ac:dyDescent="0.2">
      <c r="A42" s="40"/>
      <c r="B42" s="40"/>
      <c r="C42" s="44"/>
      <c r="D42" s="40"/>
      <c r="E42" s="40"/>
      <c r="F42" s="45"/>
      <c r="G42" s="45"/>
      <c r="H42" s="39" t="s">
        <v>12</v>
      </c>
    </row>
    <row r="43" spans="1:8" x14ac:dyDescent="0.2">
      <c r="A43" s="40"/>
      <c r="B43" s="40"/>
      <c r="C43" s="41" t="s">
        <v>18</v>
      </c>
      <c r="D43" s="40"/>
      <c r="E43" s="40"/>
      <c r="F43" s="45"/>
      <c r="G43" s="45"/>
      <c r="H43" s="39" t="s">
        <v>12</v>
      </c>
    </row>
    <row r="44" spans="1:8" x14ac:dyDescent="0.2">
      <c r="A44" s="40"/>
      <c r="B44" s="40"/>
      <c r="C44" s="41" t="s">
        <v>11</v>
      </c>
      <c r="D44" s="40"/>
      <c r="E44" s="40" t="s">
        <v>12</v>
      </c>
      <c r="F44" s="42" t="s">
        <v>13</v>
      </c>
      <c r="G44" s="43">
        <v>0</v>
      </c>
      <c r="H44" s="39" t="s">
        <v>12</v>
      </c>
    </row>
    <row r="45" spans="1:8" x14ac:dyDescent="0.2">
      <c r="A45" s="40"/>
      <c r="B45" s="40"/>
      <c r="C45" s="44"/>
      <c r="D45" s="40"/>
      <c r="E45" s="40"/>
      <c r="F45" s="45"/>
      <c r="G45" s="45"/>
      <c r="H45" s="39" t="s">
        <v>12</v>
      </c>
    </row>
    <row r="46" spans="1:8" x14ac:dyDescent="0.2">
      <c r="A46" s="40"/>
      <c r="B46" s="40"/>
      <c r="C46" s="41" t="s">
        <v>19</v>
      </c>
      <c r="D46" s="40"/>
      <c r="E46" s="40"/>
      <c r="F46" s="46">
        <v>375.54701599999999</v>
      </c>
      <c r="G46" s="43">
        <v>0.19854127999999999</v>
      </c>
      <c r="H46" s="39" t="s">
        <v>12</v>
      </c>
    </row>
    <row r="47" spans="1:8" x14ac:dyDescent="0.2">
      <c r="A47" s="40"/>
      <c r="B47" s="40"/>
      <c r="C47" s="44"/>
      <c r="D47" s="40"/>
      <c r="E47" s="40"/>
      <c r="F47" s="45"/>
      <c r="G47" s="45"/>
      <c r="H47" s="39" t="s">
        <v>12</v>
      </c>
    </row>
    <row r="48" spans="1:8" x14ac:dyDescent="0.2">
      <c r="A48" s="40"/>
      <c r="B48" s="40"/>
      <c r="C48" s="41" t="s">
        <v>20</v>
      </c>
      <c r="D48" s="40"/>
      <c r="E48" s="40"/>
      <c r="F48" s="45"/>
      <c r="G48" s="45"/>
      <c r="H48" s="39" t="s">
        <v>12</v>
      </c>
    </row>
    <row r="49" spans="1:8" x14ac:dyDescent="0.2">
      <c r="A49" s="40"/>
      <c r="B49" s="40"/>
      <c r="C49" s="41" t="s">
        <v>10</v>
      </c>
      <c r="D49" s="40"/>
      <c r="E49" s="40"/>
      <c r="F49" s="45"/>
      <c r="G49" s="45"/>
      <c r="H49" s="39" t="s">
        <v>12</v>
      </c>
    </row>
    <row r="50" spans="1:8" x14ac:dyDescent="0.2">
      <c r="A50" s="47">
        <v>1</v>
      </c>
      <c r="B50" s="48" t="s">
        <v>41</v>
      </c>
      <c r="C50" s="48" t="s">
        <v>42</v>
      </c>
      <c r="D50" s="48" t="s">
        <v>26</v>
      </c>
      <c r="E50" s="49">
        <v>100</v>
      </c>
      <c r="F50" s="50">
        <v>98.651700000000005</v>
      </c>
      <c r="G50" s="51">
        <v>5.215442E-2</v>
      </c>
      <c r="H50" s="39">
        <v>8.0500000000000007</v>
      </c>
    </row>
    <row r="51" spans="1:8" x14ac:dyDescent="0.2">
      <c r="A51" s="40"/>
      <c r="B51" s="40"/>
      <c r="C51" s="41" t="s">
        <v>11</v>
      </c>
      <c r="D51" s="40"/>
      <c r="E51" s="40" t="s">
        <v>12</v>
      </c>
      <c r="F51" s="46">
        <v>98.651700000000005</v>
      </c>
      <c r="G51" s="43">
        <v>5.215442E-2</v>
      </c>
      <c r="H51" s="39" t="s">
        <v>12</v>
      </c>
    </row>
    <row r="52" spans="1:8" x14ac:dyDescent="0.2">
      <c r="A52" s="40"/>
      <c r="B52" s="40"/>
      <c r="C52" s="44"/>
      <c r="D52" s="40"/>
      <c r="E52" s="40"/>
      <c r="F52" s="45"/>
      <c r="G52" s="45"/>
      <c r="H52" s="39" t="s">
        <v>12</v>
      </c>
    </row>
    <row r="53" spans="1:8" x14ac:dyDescent="0.2">
      <c r="A53" s="40"/>
      <c r="B53" s="40"/>
      <c r="C53" s="41" t="s">
        <v>77</v>
      </c>
      <c r="D53" s="40"/>
      <c r="E53" s="40"/>
      <c r="F53" s="40"/>
      <c r="G53" s="40"/>
      <c r="H53" s="39" t="s">
        <v>12</v>
      </c>
    </row>
    <row r="54" spans="1:8" x14ac:dyDescent="0.2">
      <c r="A54" s="40"/>
      <c r="B54" s="40"/>
      <c r="C54" s="41" t="s">
        <v>11</v>
      </c>
      <c r="D54" s="40"/>
      <c r="E54" s="40" t="s">
        <v>12</v>
      </c>
      <c r="F54" s="42" t="s">
        <v>13</v>
      </c>
      <c r="G54" s="43">
        <v>0</v>
      </c>
      <c r="H54" s="39" t="s">
        <v>12</v>
      </c>
    </row>
    <row r="55" spans="1:8" x14ac:dyDescent="0.2">
      <c r="A55" s="40"/>
      <c r="B55" s="40"/>
      <c r="C55" s="44"/>
      <c r="D55" s="40"/>
      <c r="E55" s="40"/>
      <c r="F55" s="45"/>
      <c r="G55" s="45"/>
      <c r="H55" s="39" t="s">
        <v>12</v>
      </c>
    </row>
    <row r="56" spans="1:8" x14ac:dyDescent="0.2">
      <c r="A56" s="40"/>
      <c r="B56" s="40"/>
      <c r="C56" s="41" t="s">
        <v>78</v>
      </c>
      <c r="D56" s="40"/>
      <c r="E56" s="40"/>
      <c r="F56" s="40"/>
      <c r="G56" s="40"/>
      <c r="H56" s="39" t="s">
        <v>12</v>
      </c>
    </row>
    <row r="57" spans="1:8" x14ac:dyDescent="0.2">
      <c r="A57" s="47">
        <v>1</v>
      </c>
      <c r="B57" s="48" t="s">
        <v>82</v>
      </c>
      <c r="C57" s="48" t="s">
        <v>83</v>
      </c>
      <c r="D57" s="48" t="s">
        <v>81</v>
      </c>
      <c r="E57" s="49">
        <v>400000</v>
      </c>
      <c r="F57" s="50">
        <v>396.47399999999999</v>
      </c>
      <c r="G57" s="51">
        <v>0.20960481</v>
      </c>
      <c r="H57" s="39">
        <v>6.6989999999999998</v>
      </c>
    </row>
    <row r="58" spans="1:8" x14ac:dyDescent="0.2">
      <c r="A58" s="40"/>
      <c r="B58" s="40"/>
      <c r="C58" s="41" t="s">
        <v>11</v>
      </c>
      <c r="D58" s="40"/>
      <c r="E58" s="40" t="s">
        <v>12</v>
      </c>
      <c r="F58" s="46">
        <v>396.47399999999999</v>
      </c>
      <c r="G58" s="43">
        <v>0.20960481</v>
      </c>
      <c r="H58" s="39" t="s">
        <v>12</v>
      </c>
    </row>
    <row r="59" spans="1:8" x14ac:dyDescent="0.2">
      <c r="A59" s="40"/>
      <c r="B59" s="40"/>
      <c r="C59" s="44"/>
      <c r="D59" s="40"/>
      <c r="E59" s="40"/>
      <c r="F59" s="45"/>
      <c r="G59" s="45"/>
      <c r="H59" s="39" t="s">
        <v>12</v>
      </c>
    </row>
    <row r="60" spans="1:8" x14ac:dyDescent="0.2">
      <c r="A60" s="40"/>
      <c r="B60" s="40"/>
      <c r="C60" s="41" t="s">
        <v>86</v>
      </c>
      <c r="D60" s="40"/>
      <c r="E60" s="40"/>
      <c r="F60" s="45"/>
      <c r="G60" s="45"/>
      <c r="H60" s="39" t="s">
        <v>12</v>
      </c>
    </row>
    <row r="61" spans="1:8" x14ac:dyDescent="0.2">
      <c r="A61" s="40"/>
      <c r="B61" s="40"/>
      <c r="C61" s="41" t="s">
        <v>11</v>
      </c>
      <c r="D61" s="40"/>
      <c r="E61" s="40" t="s">
        <v>12</v>
      </c>
      <c r="F61" s="42" t="s">
        <v>13</v>
      </c>
      <c r="G61" s="43">
        <v>0</v>
      </c>
      <c r="H61" s="39" t="s">
        <v>12</v>
      </c>
    </row>
    <row r="62" spans="1:8" x14ac:dyDescent="0.2">
      <c r="A62" s="40"/>
      <c r="B62" s="40"/>
      <c r="C62" s="44"/>
      <c r="D62" s="40"/>
      <c r="E62" s="40"/>
      <c r="F62" s="45"/>
      <c r="G62" s="45"/>
      <c r="H62" s="39" t="s">
        <v>12</v>
      </c>
    </row>
    <row r="63" spans="1:8" x14ac:dyDescent="0.2">
      <c r="A63" s="40"/>
      <c r="B63" s="40"/>
      <c r="C63" s="41" t="s">
        <v>87</v>
      </c>
      <c r="D63" s="40"/>
      <c r="E63" s="40"/>
      <c r="F63" s="46">
        <v>495.12569999999999</v>
      </c>
      <c r="G63" s="43">
        <v>0.26175923000000001</v>
      </c>
      <c r="H63" s="39" t="s">
        <v>12</v>
      </c>
    </row>
    <row r="64" spans="1:8" x14ac:dyDescent="0.2">
      <c r="A64" s="40"/>
      <c r="B64" s="40"/>
      <c r="C64" s="44"/>
      <c r="D64" s="40"/>
      <c r="E64" s="40"/>
      <c r="F64" s="45"/>
      <c r="G64" s="45"/>
      <c r="H64" s="39" t="s">
        <v>12</v>
      </c>
    </row>
    <row r="65" spans="1:8" x14ac:dyDescent="0.2">
      <c r="A65" s="40"/>
      <c r="B65" s="40"/>
      <c r="C65" s="41" t="s">
        <v>88</v>
      </c>
      <c r="D65" s="40"/>
      <c r="E65" s="40"/>
      <c r="F65" s="45"/>
      <c r="G65" s="45"/>
      <c r="H65" s="39" t="s">
        <v>12</v>
      </c>
    </row>
    <row r="66" spans="1:8" x14ac:dyDescent="0.2">
      <c r="A66" s="40"/>
      <c r="B66" s="40"/>
      <c r="C66" s="41" t="s">
        <v>89</v>
      </c>
      <c r="D66" s="40"/>
      <c r="E66" s="40"/>
      <c r="F66" s="45"/>
      <c r="G66" s="45"/>
      <c r="H66" s="39" t="s">
        <v>12</v>
      </c>
    </row>
    <row r="67" spans="1:8" x14ac:dyDescent="0.2">
      <c r="A67" s="40"/>
      <c r="B67" s="40"/>
      <c r="C67" s="41" t="s">
        <v>11</v>
      </c>
      <c r="D67" s="40"/>
      <c r="E67" s="40" t="s">
        <v>12</v>
      </c>
      <c r="F67" s="42" t="s">
        <v>13</v>
      </c>
      <c r="G67" s="43">
        <v>0</v>
      </c>
      <c r="H67" s="39" t="s">
        <v>12</v>
      </c>
    </row>
    <row r="68" spans="1:8" x14ac:dyDescent="0.2">
      <c r="A68" s="40"/>
      <c r="B68" s="40"/>
      <c r="C68" s="44"/>
      <c r="D68" s="40"/>
      <c r="E68" s="40"/>
      <c r="F68" s="45"/>
      <c r="G68" s="45"/>
      <c r="H68" s="39" t="s">
        <v>12</v>
      </c>
    </row>
    <row r="69" spans="1:8" x14ac:dyDescent="0.2">
      <c r="A69" s="40"/>
      <c r="B69" s="40"/>
      <c r="C69" s="41" t="s">
        <v>100</v>
      </c>
      <c r="D69" s="40"/>
      <c r="E69" s="40"/>
      <c r="F69" s="45"/>
      <c r="G69" s="45"/>
      <c r="H69" s="39" t="s">
        <v>12</v>
      </c>
    </row>
    <row r="70" spans="1:8" x14ac:dyDescent="0.2">
      <c r="A70" s="40"/>
      <c r="B70" s="40"/>
      <c r="C70" s="41" t="s">
        <v>11</v>
      </c>
      <c r="D70" s="40"/>
      <c r="E70" s="40" t="s">
        <v>12</v>
      </c>
      <c r="F70" s="42" t="s">
        <v>13</v>
      </c>
      <c r="G70" s="43">
        <v>0</v>
      </c>
      <c r="H70" s="39" t="s">
        <v>12</v>
      </c>
    </row>
    <row r="71" spans="1:8" x14ac:dyDescent="0.2">
      <c r="A71" s="40"/>
      <c r="B71" s="40"/>
      <c r="C71" s="44"/>
      <c r="D71" s="40"/>
      <c r="E71" s="40"/>
      <c r="F71" s="45"/>
      <c r="G71" s="45"/>
      <c r="H71" s="39" t="s">
        <v>12</v>
      </c>
    </row>
    <row r="72" spans="1:8" x14ac:dyDescent="0.2">
      <c r="A72" s="40"/>
      <c r="B72" s="40"/>
      <c r="C72" s="41" t="s">
        <v>101</v>
      </c>
      <c r="D72" s="40"/>
      <c r="E72" s="40"/>
      <c r="F72" s="45"/>
      <c r="G72" s="45"/>
      <c r="H72" s="39" t="s">
        <v>12</v>
      </c>
    </row>
    <row r="73" spans="1:8" x14ac:dyDescent="0.2">
      <c r="A73" s="40"/>
      <c r="B73" s="40"/>
      <c r="C73" s="41" t="s">
        <v>11</v>
      </c>
      <c r="D73" s="40"/>
      <c r="E73" s="40" t="s">
        <v>12</v>
      </c>
      <c r="F73" s="42" t="s">
        <v>13</v>
      </c>
      <c r="G73" s="43">
        <v>0</v>
      </c>
      <c r="H73" s="39" t="s">
        <v>12</v>
      </c>
    </row>
    <row r="74" spans="1:8" x14ac:dyDescent="0.2">
      <c r="A74" s="40"/>
      <c r="B74" s="40"/>
      <c r="C74" s="44"/>
      <c r="D74" s="40"/>
      <c r="E74" s="40"/>
      <c r="F74" s="45"/>
      <c r="G74" s="45"/>
      <c r="H74" s="39" t="s">
        <v>12</v>
      </c>
    </row>
    <row r="75" spans="1:8" x14ac:dyDescent="0.2">
      <c r="A75" s="40"/>
      <c r="B75" s="40"/>
      <c r="C75" s="41" t="s">
        <v>102</v>
      </c>
      <c r="D75" s="40"/>
      <c r="E75" s="40"/>
      <c r="F75" s="45"/>
      <c r="G75" s="45"/>
      <c r="H75" s="39" t="s">
        <v>12</v>
      </c>
    </row>
    <row r="76" spans="1:8" x14ac:dyDescent="0.2">
      <c r="A76" s="47">
        <v>1</v>
      </c>
      <c r="B76" s="48"/>
      <c r="C76" s="48" t="s">
        <v>103</v>
      </c>
      <c r="D76" s="48"/>
      <c r="E76" s="52"/>
      <c r="F76" s="50">
        <v>988.27284200199995</v>
      </c>
      <c r="G76" s="51">
        <v>0.52247244000000004</v>
      </c>
      <c r="H76" s="39">
        <v>5.01</v>
      </c>
    </row>
    <row r="77" spans="1:8" x14ac:dyDescent="0.2">
      <c r="A77" s="40"/>
      <c r="B77" s="40"/>
      <c r="C77" s="41" t="s">
        <v>11</v>
      </c>
      <c r="D77" s="40"/>
      <c r="E77" s="40" t="s">
        <v>12</v>
      </c>
      <c r="F77" s="46">
        <v>988.27284200199995</v>
      </c>
      <c r="G77" s="43">
        <v>0.52247244000000004</v>
      </c>
      <c r="H77" s="39" t="s">
        <v>12</v>
      </c>
    </row>
    <row r="78" spans="1:8" x14ac:dyDescent="0.2">
      <c r="A78" s="40"/>
      <c r="B78" s="40"/>
      <c r="C78" s="44"/>
      <c r="D78" s="40"/>
      <c r="E78" s="40"/>
      <c r="F78" s="45"/>
      <c r="G78" s="45"/>
      <c r="H78" s="39" t="s">
        <v>12</v>
      </c>
    </row>
    <row r="79" spans="1:8" x14ac:dyDescent="0.2">
      <c r="A79" s="40"/>
      <c r="B79" s="40"/>
      <c r="C79" s="41" t="s">
        <v>104</v>
      </c>
      <c r="D79" s="40"/>
      <c r="E79" s="40"/>
      <c r="F79" s="46">
        <v>988.27284200199995</v>
      </c>
      <c r="G79" s="43">
        <v>0.52247244000000004</v>
      </c>
      <c r="H79" s="39" t="s">
        <v>12</v>
      </c>
    </row>
    <row r="80" spans="1:8" x14ac:dyDescent="0.2">
      <c r="A80" s="40"/>
      <c r="B80" s="40"/>
      <c r="C80" s="45"/>
      <c r="D80" s="40"/>
      <c r="E80" s="40"/>
      <c r="F80" s="40"/>
      <c r="G80" s="40"/>
      <c r="H80" s="39" t="s">
        <v>12</v>
      </c>
    </row>
    <row r="81" spans="1:16" x14ac:dyDescent="0.2">
      <c r="A81" s="40"/>
      <c r="B81" s="40"/>
      <c r="C81" s="41" t="s">
        <v>105</v>
      </c>
      <c r="D81" s="40"/>
      <c r="E81" s="40"/>
      <c r="F81" s="40"/>
      <c r="G81" s="40"/>
      <c r="H81" s="39" t="s">
        <v>12</v>
      </c>
    </row>
    <row r="82" spans="1:16" x14ac:dyDescent="0.2">
      <c r="A82" s="40"/>
      <c r="B82" s="40"/>
      <c r="C82" s="41" t="s">
        <v>106</v>
      </c>
      <c r="D82" s="40"/>
      <c r="E82" s="40"/>
      <c r="F82" s="40"/>
      <c r="G82" s="40"/>
      <c r="H82" s="39" t="s">
        <v>12</v>
      </c>
    </row>
    <row r="83" spans="1:16" x14ac:dyDescent="0.2">
      <c r="A83" s="40"/>
      <c r="B83" s="40"/>
      <c r="C83" s="41" t="s">
        <v>11</v>
      </c>
      <c r="D83" s="40"/>
      <c r="E83" s="40" t="s">
        <v>12</v>
      </c>
      <c r="F83" s="42" t="s">
        <v>13</v>
      </c>
      <c r="G83" s="43">
        <v>0</v>
      </c>
      <c r="H83" s="39" t="s">
        <v>12</v>
      </c>
    </row>
    <row r="84" spans="1:16" x14ac:dyDescent="0.2">
      <c r="A84" s="37"/>
      <c r="B84" s="37"/>
      <c r="C84" s="83"/>
      <c r="D84" s="37"/>
      <c r="E84" s="37"/>
      <c r="F84" s="60"/>
      <c r="G84" s="60"/>
      <c r="H84" s="39" t="s">
        <v>12</v>
      </c>
    </row>
    <row r="85" spans="1:16" x14ac:dyDescent="0.2">
      <c r="A85" s="37"/>
      <c r="B85" s="37"/>
      <c r="C85" s="38" t="s">
        <v>601</v>
      </c>
      <c r="D85" s="37"/>
      <c r="E85" s="37"/>
      <c r="F85" s="60"/>
      <c r="G85" s="60"/>
      <c r="H85" s="39" t="s">
        <v>12</v>
      </c>
      <c r="I85" s="73"/>
      <c r="J85" s="73"/>
      <c r="K85" s="73"/>
      <c r="L85" s="73"/>
      <c r="M85" s="73"/>
      <c r="N85" s="17"/>
      <c r="O85" s="17"/>
      <c r="P85" s="17"/>
    </row>
    <row r="86" spans="1:16" x14ac:dyDescent="0.2">
      <c r="A86" s="84">
        <v>1</v>
      </c>
      <c r="B86" s="65" t="s">
        <v>107</v>
      </c>
      <c r="C86" s="65" t="s">
        <v>108</v>
      </c>
      <c r="D86" s="65"/>
      <c r="E86" s="85">
        <v>76.796000000000006</v>
      </c>
      <c r="F86" s="86">
        <v>9.1929633249999991</v>
      </c>
      <c r="G86" s="27">
        <v>4.8600700000000002E-3</v>
      </c>
      <c r="H86" s="39"/>
    </row>
    <row r="87" spans="1:16" x14ac:dyDescent="0.2">
      <c r="A87" s="37"/>
      <c r="B87" s="37"/>
      <c r="C87" s="38" t="s">
        <v>11</v>
      </c>
      <c r="D87" s="37"/>
      <c r="E87" s="37" t="s">
        <v>12</v>
      </c>
      <c r="F87" s="87">
        <f>SUM(F86)</f>
        <v>9.1929633249999991</v>
      </c>
      <c r="G87" s="88">
        <f>SUM(G86)</f>
        <v>4.8600700000000002E-3</v>
      </c>
      <c r="H87" s="39" t="s">
        <v>12</v>
      </c>
    </row>
    <row r="88" spans="1:16" x14ac:dyDescent="0.2">
      <c r="A88" s="40"/>
      <c r="B88" s="40"/>
      <c r="C88" s="44"/>
      <c r="D88" s="40"/>
      <c r="E88" s="40"/>
      <c r="F88" s="45"/>
      <c r="G88" s="45"/>
      <c r="H88" s="39" t="s">
        <v>12</v>
      </c>
    </row>
    <row r="89" spans="1:16" x14ac:dyDescent="0.2">
      <c r="A89" s="40"/>
      <c r="B89" s="40"/>
      <c r="C89" s="41" t="s">
        <v>109</v>
      </c>
      <c r="D89" s="40"/>
      <c r="E89" s="40"/>
      <c r="F89" s="40"/>
      <c r="G89" s="40"/>
      <c r="H89" s="39" t="s">
        <v>12</v>
      </c>
    </row>
    <row r="90" spans="1:16" x14ac:dyDescent="0.2">
      <c r="A90" s="40"/>
      <c r="B90" s="40"/>
      <c r="C90" s="41" t="s">
        <v>110</v>
      </c>
      <c r="D90" s="40"/>
      <c r="E90" s="40"/>
      <c r="F90" s="40"/>
      <c r="G90" s="40"/>
      <c r="H90" s="39" t="s">
        <v>12</v>
      </c>
    </row>
    <row r="91" spans="1:16" x14ac:dyDescent="0.2">
      <c r="A91" s="40"/>
      <c r="B91" s="40"/>
      <c r="C91" s="41" t="s">
        <v>11</v>
      </c>
      <c r="D91" s="40"/>
      <c r="E91" s="40" t="s">
        <v>12</v>
      </c>
      <c r="F91" s="42" t="s">
        <v>13</v>
      </c>
      <c r="G91" s="43">
        <v>0</v>
      </c>
      <c r="H91" s="39" t="s">
        <v>12</v>
      </c>
    </row>
    <row r="92" spans="1:16" x14ac:dyDescent="0.2">
      <c r="A92" s="40"/>
      <c r="B92" s="40"/>
      <c r="C92" s="44"/>
      <c r="D92" s="40"/>
      <c r="E92" s="40"/>
      <c r="F92" s="45"/>
      <c r="G92" s="45"/>
      <c r="H92" s="39" t="s">
        <v>12</v>
      </c>
    </row>
    <row r="93" spans="1:16" x14ac:dyDescent="0.2">
      <c r="A93" s="40"/>
      <c r="B93" s="40"/>
      <c r="C93" s="41" t="s">
        <v>111</v>
      </c>
      <c r="D93" s="40"/>
      <c r="E93" s="40"/>
      <c r="F93" s="45"/>
      <c r="G93" s="45"/>
      <c r="H93" s="39" t="s">
        <v>12</v>
      </c>
    </row>
    <row r="94" spans="1:16" x14ac:dyDescent="0.2">
      <c r="A94" s="40"/>
      <c r="B94" s="40"/>
      <c r="C94" s="41" t="s">
        <v>11</v>
      </c>
      <c r="D94" s="40"/>
      <c r="E94" s="40" t="s">
        <v>12</v>
      </c>
      <c r="F94" s="42" t="s">
        <v>13</v>
      </c>
      <c r="G94" s="43">
        <v>0</v>
      </c>
      <c r="H94" s="39" t="s">
        <v>12</v>
      </c>
    </row>
    <row r="95" spans="1:16" x14ac:dyDescent="0.2">
      <c r="A95" s="40"/>
      <c r="B95" s="40"/>
      <c r="C95" s="44"/>
      <c r="D95" s="40"/>
      <c r="E95" s="40"/>
      <c r="F95" s="45"/>
      <c r="G95" s="45"/>
      <c r="H95" s="39" t="s">
        <v>12</v>
      </c>
    </row>
    <row r="96" spans="1:16" x14ac:dyDescent="0.2">
      <c r="A96" s="52"/>
      <c r="B96" s="48"/>
      <c r="C96" s="48" t="s">
        <v>112</v>
      </c>
      <c r="D96" s="48"/>
      <c r="E96" s="52"/>
      <c r="F96" s="50">
        <v>23.392534600000001</v>
      </c>
      <c r="G96" s="51">
        <v>1.236698E-2</v>
      </c>
      <c r="H96" s="39" t="s">
        <v>12</v>
      </c>
    </row>
    <row r="97" spans="1:8" x14ac:dyDescent="0.2">
      <c r="A97" s="44"/>
      <c r="B97" s="44"/>
      <c r="C97" s="41" t="s">
        <v>113</v>
      </c>
      <c r="D97" s="45"/>
      <c r="E97" s="45"/>
      <c r="F97" s="46">
        <v>1891.5310559269999</v>
      </c>
      <c r="G97" s="53">
        <v>1</v>
      </c>
      <c r="H97" s="39" t="s">
        <v>12</v>
      </c>
    </row>
    <row r="98" spans="1:8" x14ac:dyDescent="0.2">
      <c r="A98" s="54"/>
      <c r="B98" s="54"/>
      <c r="C98" s="54"/>
      <c r="D98" s="55"/>
      <c r="E98" s="55"/>
      <c r="F98" s="55"/>
      <c r="G98" s="55"/>
    </row>
    <row r="99" spans="1:8" x14ac:dyDescent="0.2">
      <c r="A99" s="56"/>
      <c r="B99" s="149" t="s">
        <v>602</v>
      </c>
      <c r="C99" s="149"/>
      <c r="D99" s="149"/>
      <c r="E99" s="149"/>
      <c r="F99" s="149"/>
      <c r="G99" s="149"/>
      <c r="H99" s="149"/>
    </row>
    <row r="100" spans="1:8" x14ac:dyDescent="0.2">
      <c r="A100" s="56"/>
      <c r="B100" s="149" t="s">
        <v>603</v>
      </c>
      <c r="C100" s="149"/>
      <c r="D100" s="149"/>
      <c r="E100" s="149"/>
      <c r="F100" s="149"/>
      <c r="G100" s="149"/>
      <c r="H100" s="149"/>
    </row>
    <row r="101" spans="1:8" x14ac:dyDescent="0.2">
      <c r="A101" s="56"/>
      <c r="B101" s="149" t="s">
        <v>604</v>
      </c>
      <c r="C101" s="149"/>
      <c r="D101" s="149"/>
      <c r="E101" s="149"/>
      <c r="F101" s="149"/>
      <c r="G101" s="149"/>
      <c r="H101" s="149"/>
    </row>
    <row r="102" spans="1:8" x14ac:dyDescent="0.2">
      <c r="A102" s="56"/>
      <c r="B102" s="56"/>
      <c r="C102" s="56"/>
      <c r="D102" s="58"/>
      <c r="E102" s="58"/>
      <c r="F102" s="58"/>
      <c r="G102" s="58"/>
    </row>
    <row r="103" spans="1:8" x14ac:dyDescent="0.2">
      <c r="A103" s="56"/>
      <c r="B103" s="150" t="s">
        <v>114</v>
      </c>
      <c r="C103" s="151"/>
      <c r="D103" s="152"/>
      <c r="E103" s="59"/>
      <c r="F103" s="58"/>
      <c r="G103" s="58"/>
    </row>
    <row r="104" spans="1:8" ht="25.5" x14ac:dyDescent="0.2">
      <c r="A104" s="56"/>
      <c r="B104" s="153" t="s">
        <v>115</v>
      </c>
      <c r="C104" s="154"/>
      <c r="D104" s="38" t="s">
        <v>624</v>
      </c>
      <c r="E104" s="59"/>
      <c r="F104" s="58"/>
      <c r="G104" s="58"/>
    </row>
    <row r="105" spans="1:8" x14ac:dyDescent="0.2">
      <c r="A105" s="56"/>
      <c r="B105" s="153" t="s">
        <v>117</v>
      </c>
      <c r="C105" s="154"/>
      <c r="D105" s="38" t="s">
        <v>116</v>
      </c>
      <c r="E105" s="59"/>
      <c r="F105" s="58"/>
      <c r="G105" s="58"/>
    </row>
    <row r="106" spans="1:8" x14ac:dyDescent="0.2">
      <c r="A106" s="56"/>
      <c r="B106" s="153" t="s">
        <v>118</v>
      </c>
      <c r="C106" s="154"/>
      <c r="D106" s="60" t="s">
        <v>12</v>
      </c>
      <c r="E106" s="59"/>
      <c r="F106" s="58"/>
      <c r="G106" s="58"/>
    </row>
    <row r="107" spans="1:8" x14ac:dyDescent="0.2">
      <c r="A107" s="61"/>
      <c r="B107" s="62" t="s">
        <v>12</v>
      </c>
      <c r="C107" s="62" t="s">
        <v>605</v>
      </c>
      <c r="D107" s="62" t="s">
        <v>119</v>
      </c>
      <c r="E107" s="61"/>
      <c r="F107" s="61"/>
      <c r="G107" s="61"/>
    </row>
    <row r="108" spans="1:8" x14ac:dyDescent="0.2">
      <c r="A108" s="61"/>
      <c r="B108" s="63" t="s">
        <v>120</v>
      </c>
      <c r="C108" s="64">
        <v>46234</v>
      </c>
      <c r="D108" s="64">
        <v>46265</v>
      </c>
      <c r="E108" s="61"/>
      <c r="F108" s="61"/>
      <c r="G108" s="61"/>
    </row>
    <row r="109" spans="1:8" x14ac:dyDescent="0.2">
      <c r="A109" s="61"/>
      <c r="B109" s="65" t="s">
        <v>121</v>
      </c>
      <c r="C109" s="66">
        <v>32.876399999999997</v>
      </c>
      <c r="D109" s="66">
        <v>32.8157</v>
      </c>
      <c r="E109" s="61"/>
      <c r="F109" s="57"/>
      <c r="G109" s="67"/>
    </row>
    <row r="110" spans="1:8" x14ac:dyDescent="0.2">
      <c r="A110" s="61"/>
      <c r="B110" s="65" t="s">
        <v>606</v>
      </c>
      <c r="C110" s="66">
        <v>20.654900000000001</v>
      </c>
      <c r="D110" s="66">
        <v>20.616800000000001</v>
      </c>
      <c r="E110" s="61"/>
      <c r="F110" s="57"/>
      <c r="G110" s="67"/>
    </row>
    <row r="111" spans="1:8" x14ac:dyDescent="0.2">
      <c r="A111" s="61"/>
      <c r="B111" s="65" t="s">
        <v>122</v>
      </c>
      <c r="C111" s="66">
        <v>29.583300000000001</v>
      </c>
      <c r="D111" s="66">
        <v>29.509599999999999</v>
      </c>
      <c r="E111" s="61"/>
      <c r="F111" s="57"/>
      <c r="G111" s="67"/>
    </row>
    <row r="112" spans="1:8" x14ac:dyDescent="0.2">
      <c r="A112" s="61"/>
      <c r="B112" s="65" t="s">
        <v>607</v>
      </c>
      <c r="C112" s="66">
        <v>18.4741</v>
      </c>
      <c r="D112" s="66">
        <v>18.428100000000001</v>
      </c>
      <c r="E112" s="61"/>
      <c r="F112" s="57"/>
      <c r="G112" s="67"/>
    </row>
    <row r="113" spans="1:18" x14ac:dyDescent="0.2">
      <c r="A113" s="61"/>
      <c r="B113" s="61"/>
      <c r="C113" s="61"/>
      <c r="D113" s="61"/>
      <c r="E113" s="61"/>
      <c r="F113" s="61"/>
      <c r="G113" s="61"/>
    </row>
    <row r="114" spans="1:18" x14ac:dyDescent="0.2">
      <c r="A114" s="61"/>
      <c r="B114" s="153" t="s">
        <v>608</v>
      </c>
      <c r="C114" s="154"/>
      <c r="D114" s="38" t="s">
        <v>116</v>
      </c>
      <c r="E114" s="61"/>
      <c r="F114" s="61"/>
      <c r="G114" s="61"/>
    </row>
    <row r="115" spans="1:18" x14ac:dyDescent="0.2">
      <c r="A115" s="61"/>
      <c r="B115" s="69"/>
      <c r="C115" s="69"/>
      <c r="D115" s="69"/>
      <c r="E115" s="61"/>
      <c r="F115" s="61"/>
      <c r="G115" s="61"/>
    </row>
    <row r="116" spans="1:18" x14ac:dyDescent="0.2">
      <c r="A116" s="61"/>
      <c r="B116" s="153" t="s">
        <v>124</v>
      </c>
      <c r="C116" s="154"/>
      <c r="D116" s="38" t="s">
        <v>116</v>
      </c>
      <c r="E116" s="72"/>
      <c r="F116" s="61"/>
      <c r="G116" s="61"/>
      <c r="J116" s="36"/>
    </row>
    <row r="117" spans="1:18" x14ac:dyDescent="0.2">
      <c r="A117" s="61"/>
      <c r="B117" s="153" t="s">
        <v>125</v>
      </c>
      <c r="C117" s="154"/>
      <c r="D117" s="38" t="s">
        <v>116</v>
      </c>
      <c r="E117" s="72"/>
      <c r="F117" s="61"/>
      <c r="G117" s="61"/>
      <c r="J117" s="36"/>
    </row>
    <row r="118" spans="1:18" x14ac:dyDescent="0.2">
      <c r="A118" s="61"/>
      <c r="B118" s="153" t="s">
        <v>609</v>
      </c>
      <c r="C118" s="154"/>
      <c r="D118" s="38" t="s">
        <v>116</v>
      </c>
      <c r="E118" s="72"/>
      <c r="F118" s="61"/>
      <c r="G118" s="61"/>
      <c r="J118" s="36"/>
    </row>
    <row r="119" spans="1:18" x14ac:dyDescent="0.2">
      <c r="A119" s="69"/>
      <c r="B119" s="69"/>
      <c r="C119" s="69"/>
      <c r="D119" s="69"/>
      <c r="E119" s="69"/>
      <c r="F119" s="69"/>
      <c r="G119" s="69"/>
      <c r="J119" s="36"/>
    </row>
    <row r="120" spans="1:18" s="8" customFormat="1" x14ac:dyDescent="0.2">
      <c r="B120" s="143" t="s">
        <v>610</v>
      </c>
      <c r="C120" s="144"/>
      <c r="D120" s="145"/>
      <c r="I120"/>
      <c r="J120" s="36"/>
      <c r="K120" s="73"/>
      <c r="L120" s="73"/>
      <c r="M120" s="73"/>
      <c r="N120" s="73"/>
      <c r="O120"/>
      <c r="R120"/>
    </row>
    <row r="121" spans="1:18" s="8" customFormat="1" ht="38.25" x14ac:dyDescent="0.2">
      <c r="B121" s="146" t="s">
        <v>611</v>
      </c>
      <c r="C121" s="146"/>
      <c r="D121" s="12" t="s">
        <v>515</v>
      </c>
      <c r="I121"/>
      <c r="J121" s="36"/>
      <c r="K121" s="73"/>
      <c r="L121" s="73"/>
      <c r="M121" s="73"/>
      <c r="N121" s="73"/>
      <c r="O121"/>
      <c r="R121"/>
    </row>
    <row r="122" spans="1:18" s="8" customFormat="1" x14ac:dyDescent="0.2">
      <c r="B122" s="142" t="s">
        <v>612</v>
      </c>
      <c r="C122" s="142"/>
      <c r="D122" s="13"/>
      <c r="I122"/>
      <c r="J122" s="36"/>
      <c r="K122" s="73"/>
      <c r="L122" s="73"/>
      <c r="M122" s="73"/>
      <c r="N122" s="73"/>
      <c r="O122"/>
      <c r="R122"/>
    </row>
    <row r="123" spans="1:18" s="8" customFormat="1" x14ac:dyDescent="0.2">
      <c r="B123" s="142"/>
      <c r="C123" s="142"/>
      <c r="D123" s="14"/>
      <c r="I123"/>
      <c r="J123" s="36"/>
      <c r="K123" s="73"/>
      <c r="L123" s="73"/>
      <c r="M123" s="73"/>
      <c r="N123" s="73"/>
      <c r="O123"/>
    </row>
    <row r="124" spans="1:18" s="8" customFormat="1" x14ac:dyDescent="0.2">
      <c r="B124" s="142" t="s">
        <v>613</v>
      </c>
      <c r="C124" s="142"/>
      <c r="D124" s="76">
        <v>5.6592247651674192</v>
      </c>
      <c r="I124"/>
      <c r="J124" s="36"/>
      <c r="K124" s="73"/>
      <c r="L124" s="73"/>
      <c r="M124" s="73"/>
      <c r="N124" s="73"/>
      <c r="O124"/>
    </row>
    <row r="125" spans="1:18" s="8" customFormat="1" x14ac:dyDescent="0.2">
      <c r="B125" s="142"/>
      <c r="C125" s="142"/>
      <c r="D125" s="14"/>
      <c r="I125"/>
      <c r="J125" s="36"/>
      <c r="K125" s="73"/>
      <c r="L125" s="73"/>
      <c r="M125" s="73"/>
      <c r="N125" s="73"/>
      <c r="O125"/>
    </row>
    <row r="126" spans="1:18" s="8" customFormat="1" x14ac:dyDescent="0.2">
      <c r="B126" s="142" t="s">
        <v>716</v>
      </c>
      <c r="C126" s="142"/>
      <c r="D126" s="76">
        <v>1.266143353056143</v>
      </c>
      <c r="I126"/>
      <c r="J126" s="36"/>
      <c r="K126" s="73"/>
      <c r="L126" s="73"/>
      <c r="M126" s="73"/>
      <c r="N126" s="73"/>
      <c r="O126"/>
    </row>
    <row r="127" spans="1:18" s="8" customFormat="1" x14ac:dyDescent="0.2">
      <c r="B127" s="142" t="s">
        <v>717</v>
      </c>
      <c r="C127" s="142"/>
      <c r="D127" s="76">
        <v>1.4340295178358105</v>
      </c>
      <c r="I127"/>
      <c r="J127" s="36"/>
      <c r="K127" s="73"/>
      <c r="L127" s="73"/>
      <c r="M127" s="73"/>
      <c r="N127" s="73"/>
      <c r="O127"/>
    </row>
    <row r="128" spans="1:18" s="8" customFormat="1" x14ac:dyDescent="0.2">
      <c r="B128" s="142"/>
      <c r="C128" s="142"/>
      <c r="D128" s="14"/>
      <c r="I128"/>
      <c r="J128" s="36"/>
      <c r="K128" s="73"/>
      <c r="L128" s="73"/>
      <c r="M128" s="73"/>
      <c r="N128" s="73"/>
      <c r="O128"/>
    </row>
    <row r="129" spans="2:16" s="8" customFormat="1" x14ac:dyDescent="0.2">
      <c r="B129" s="142" t="s">
        <v>616</v>
      </c>
      <c r="C129" s="142"/>
      <c r="D129" s="78" t="s">
        <v>728</v>
      </c>
      <c r="I129"/>
      <c r="J129" s="36"/>
      <c r="K129" s="73"/>
      <c r="L129" s="73"/>
      <c r="M129" s="73"/>
      <c r="N129" s="73"/>
      <c r="O129"/>
    </row>
    <row r="130" spans="2:16" s="8" customFormat="1" x14ac:dyDescent="0.2">
      <c r="B130" s="140" t="s">
        <v>617</v>
      </c>
      <c r="C130" s="147"/>
      <c r="D130" s="141"/>
      <c r="I130"/>
      <c r="J130" s="36"/>
      <c r="K130" s="73"/>
      <c r="L130" s="73"/>
      <c r="M130" s="73"/>
      <c r="N130" s="73"/>
      <c r="O130"/>
    </row>
    <row r="131" spans="2:16" x14ac:dyDescent="0.2">
      <c r="J131" s="36"/>
    </row>
    <row r="132" spans="2:16" ht="13.5" x14ac:dyDescent="0.2">
      <c r="B132" s="207" t="s">
        <v>729</v>
      </c>
      <c r="C132" s="207"/>
      <c r="D132" s="207"/>
      <c r="E132" s="207"/>
      <c r="F132" s="207"/>
      <c r="G132" s="207"/>
      <c r="H132" s="207"/>
      <c r="I132" s="73"/>
      <c r="J132" s="36"/>
      <c r="K132" s="73"/>
      <c r="L132" s="73"/>
      <c r="M132" s="73"/>
      <c r="N132" s="73"/>
      <c r="O132" s="73"/>
      <c r="P132" s="73"/>
    </row>
    <row r="133" spans="2:16" s="74" customFormat="1" ht="13.5" x14ac:dyDescent="0.2">
      <c r="B133" s="89" t="s">
        <v>626</v>
      </c>
      <c r="C133" s="89" t="s">
        <v>627</v>
      </c>
      <c r="D133" s="179" t="s">
        <v>718</v>
      </c>
      <c r="E133" s="179"/>
      <c r="F133" s="179"/>
      <c r="G133" s="178" t="s">
        <v>629</v>
      </c>
      <c r="H133" s="178"/>
      <c r="J133" s="36"/>
      <c r="K133" s="91"/>
      <c r="L133" s="91"/>
      <c r="M133" s="91"/>
      <c r="N133" s="91"/>
      <c r="O133" s="91"/>
      <c r="P133" s="91"/>
    </row>
    <row r="134" spans="2:16" ht="13.5" x14ac:dyDescent="0.25">
      <c r="B134" s="92" t="s">
        <v>669</v>
      </c>
      <c r="C134" s="93" t="s">
        <v>719</v>
      </c>
      <c r="D134" s="161">
        <v>0</v>
      </c>
      <c r="E134" s="161"/>
      <c r="F134" s="161"/>
      <c r="G134" s="161">
        <v>0</v>
      </c>
      <c r="H134" s="161"/>
      <c r="J134" s="36"/>
      <c r="K134" s="73"/>
      <c r="L134" s="73"/>
      <c r="M134" s="73"/>
      <c r="N134" s="73"/>
      <c r="O134" s="73"/>
      <c r="P134" s="73"/>
    </row>
    <row r="135" spans="2:16" ht="13.5" x14ac:dyDescent="0.25">
      <c r="B135" s="94"/>
      <c r="C135" s="94"/>
      <c r="D135" s="163"/>
      <c r="E135" s="163"/>
      <c r="F135" s="163"/>
      <c r="G135" s="163"/>
      <c r="H135" s="163"/>
      <c r="J135" s="36"/>
      <c r="K135" s="73"/>
      <c r="L135" s="73"/>
      <c r="M135" s="73"/>
      <c r="N135" s="73"/>
      <c r="O135" s="73"/>
      <c r="P135" s="73"/>
    </row>
    <row r="136" spans="2:16" ht="13.5" x14ac:dyDescent="0.25">
      <c r="B136" s="160" t="s">
        <v>636</v>
      </c>
      <c r="C136" s="160"/>
      <c r="D136" s="160"/>
      <c r="E136" s="160"/>
      <c r="F136" s="160"/>
      <c r="G136" s="160"/>
      <c r="H136" s="160"/>
      <c r="J136" s="36"/>
      <c r="K136" s="73"/>
      <c r="L136" s="73"/>
      <c r="M136" s="73"/>
      <c r="N136" s="73"/>
      <c r="O136" s="73"/>
      <c r="P136" s="73"/>
    </row>
    <row r="137" spans="2:16" ht="13.5" x14ac:dyDescent="0.2">
      <c r="B137" s="178" t="s">
        <v>626</v>
      </c>
      <c r="C137" s="178" t="s">
        <v>627</v>
      </c>
      <c r="D137" s="178" t="s">
        <v>672</v>
      </c>
      <c r="E137" s="178"/>
      <c r="F137" s="178"/>
      <c r="G137" s="178"/>
      <c r="H137" s="179" t="s">
        <v>720</v>
      </c>
      <c r="I137" s="179" t="s">
        <v>721</v>
      </c>
      <c r="J137" s="179" t="s">
        <v>675</v>
      </c>
      <c r="K137" s="73"/>
      <c r="L137" s="73"/>
      <c r="M137" s="73"/>
      <c r="N137" s="73"/>
      <c r="O137" s="73"/>
      <c r="P137" s="73"/>
    </row>
    <row r="138" spans="2:16" ht="121.5" x14ac:dyDescent="0.2">
      <c r="B138" s="178"/>
      <c r="C138" s="178"/>
      <c r="D138" s="90" t="s">
        <v>676</v>
      </c>
      <c r="E138" s="90" t="s">
        <v>677</v>
      </c>
      <c r="F138" s="90" t="s">
        <v>678</v>
      </c>
      <c r="G138" s="90" t="s">
        <v>713</v>
      </c>
      <c r="H138" s="179"/>
      <c r="I138" s="179"/>
      <c r="J138" s="179"/>
      <c r="K138" s="73"/>
      <c r="L138" s="73"/>
      <c r="M138" s="73"/>
      <c r="N138" s="73"/>
      <c r="O138" s="73"/>
    </row>
    <row r="139" spans="2:16" ht="13.5" x14ac:dyDescent="0.25">
      <c r="B139" s="94" t="s">
        <v>669</v>
      </c>
      <c r="C139" s="93" t="s">
        <v>722</v>
      </c>
      <c r="D139" s="96">
        <v>500</v>
      </c>
      <c r="E139" s="96">
        <v>9.9405737999999992</v>
      </c>
      <c r="F139" s="97">
        <v>16.00737140547945</v>
      </c>
      <c r="G139" s="96">
        <v>525.94794520547941</v>
      </c>
      <c r="H139" s="98">
        <v>233.40679</v>
      </c>
      <c r="I139" s="98">
        <v>4.01</v>
      </c>
      <c r="J139" s="99">
        <f>H139+I139</f>
        <v>237.41678999999999</v>
      </c>
      <c r="K139" s="73"/>
      <c r="L139" s="73"/>
      <c r="M139" s="73"/>
      <c r="N139" s="73"/>
      <c r="O139" s="73"/>
      <c r="P139" s="73"/>
    </row>
    <row r="140" spans="2:16" x14ac:dyDescent="0.2">
      <c r="J140" s="36"/>
      <c r="P140" s="73"/>
    </row>
    <row r="141" spans="2:16" x14ac:dyDescent="0.2">
      <c r="J141" s="36"/>
      <c r="K141" s="73"/>
      <c r="L141" s="73"/>
      <c r="M141" s="73"/>
      <c r="N141" s="73"/>
      <c r="O141" s="73"/>
      <c r="P141" s="73"/>
    </row>
    <row r="142" spans="2:16" ht="13.5" x14ac:dyDescent="0.25">
      <c r="B142" s="18" t="s">
        <v>656</v>
      </c>
      <c r="J142" s="36"/>
      <c r="K142" s="73"/>
      <c r="L142" s="73"/>
      <c r="M142" s="73"/>
      <c r="N142" s="73"/>
      <c r="O142" s="73"/>
      <c r="P142" s="73"/>
    </row>
    <row r="143" spans="2:16" x14ac:dyDescent="0.2">
      <c r="B143" s="73"/>
      <c r="C143" s="73"/>
      <c r="D143" s="73"/>
      <c r="E143" s="73"/>
      <c r="F143" s="73"/>
      <c r="G143" s="73"/>
      <c r="H143" s="73"/>
      <c r="J143" s="36"/>
      <c r="K143" s="73"/>
      <c r="L143" s="73"/>
      <c r="M143" s="73"/>
      <c r="N143" s="73"/>
      <c r="O143" s="73"/>
      <c r="P143" s="73"/>
    </row>
    <row r="144" spans="2:16" x14ac:dyDescent="0.2">
      <c r="B144" s="100" t="s">
        <v>657</v>
      </c>
      <c r="C144" s="73"/>
      <c r="D144" s="73"/>
      <c r="E144" s="73"/>
      <c r="F144" s="73"/>
      <c r="G144" s="73"/>
      <c r="H144" s="73"/>
      <c r="J144" s="36"/>
      <c r="K144" s="73"/>
      <c r="L144" s="73"/>
      <c r="M144" s="73"/>
      <c r="N144" s="73"/>
      <c r="O144" s="73"/>
      <c r="P144" s="73"/>
    </row>
    <row r="145" spans="2:16" x14ac:dyDescent="0.2">
      <c r="B145" s="73"/>
      <c r="C145" s="73"/>
      <c r="D145" s="73"/>
      <c r="E145" s="73"/>
      <c r="F145" s="73"/>
      <c r="G145" s="73"/>
      <c r="H145" s="73"/>
      <c r="J145" s="36"/>
      <c r="K145" s="73"/>
      <c r="L145" s="73"/>
      <c r="M145" s="73"/>
      <c r="N145" s="73"/>
      <c r="O145" s="73"/>
      <c r="P145" s="73"/>
    </row>
    <row r="146" spans="2:16" x14ac:dyDescent="0.2">
      <c r="B146" s="100" t="s">
        <v>658</v>
      </c>
      <c r="C146" s="73"/>
      <c r="D146" s="73"/>
      <c r="E146" s="73"/>
      <c r="F146" s="73"/>
      <c r="G146" s="73"/>
      <c r="H146" s="73"/>
      <c r="J146" s="36"/>
      <c r="K146" s="73"/>
      <c r="L146" s="73"/>
      <c r="M146" s="73"/>
      <c r="N146" s="73"/>
      <c r="O146" s="73"/>
      <c r="P146" s="73"/>
    </row>
    <row r="147" spans="2:16" x14ac:dyDescent="0.2">
      <c r="J147" s="36"/>
      <c r="K147" s="73"/>
      <c r="L147" s="73"/>
      <c r="M147" s="73"/>
      <c r="N147" s="73"/>
      <c r="O147" s="73"/>
    </row>
    <row r="148" spans="2:16" x14ac:dyDescent="0.2">
      <c r="B148" s="100" t="s">
        <v>659</v>
      </c>
      <c r="J148" s="36"/>
      <c r="K148" s="73"/>
      <c r="L148" s="73"/>
      <c r="M148" s="73"/>
      <c r="N148" s="73"/>
      <c r="O148" s="73"/>
    </row>
    <row r="149" spans="2:16" x14ac:dyDescent="0.2">
      <c r="B149" s="100"/>
      <c r="J149" s="36"/>
      <c r="K149" s="73"/>
      <c r="L149" s="73"/>
      <c r="M149" s="73"/>
      <c r="N149" s="73"/>
      <c r="O149" s="73"/>
    </row>
    <row r="150" spans="2:16" x14ac:dyDescent="0.2">
      <c r="B150" s="100" t="s">
        <v>661</v>
      </c>
      <c r="J150" s="36"/>
      <c r="L150" s="73"/>
      <c r="M150" s="73"/>
      <c r="N150" s="73"/>
      <c r="O150" s="73"/>
    </row>
    <row r="151" spans="2:16" x14ac:dyDescent="0.2">
      <c r="B151" s="100"/>
      <c r="J151" s="36"/>
      <c r="K151" s="73"/>
      <c r="L151" s="73"/>
      <c r="M151" s="73"/>
      <c r="N151" s="73"/>
      <c r="O151" s="73"/>
    </row>
    <row r="152" spans="2:16" x14ac:dyDescent="0.2">
      <c r="B152" s="100" t="s">
        <v>662</v>
      </c>
      <c r="J152" s="36"/>
    </row>
    <row r="153" spans="2:16" x14ac:dyDescent="0.2">
      <c r="B153" s="100"/>
      <c r="J153" s="36"/>
    </row>
    <row r="154" spans="2:16" x14ac:dyDescent="0.2">
      <c r="B154" s="19" t="s">
        <v>618</v>
      </c>
    </row>
    <row r="156" spans="2:16" ht="153.75" customHeight="1" x14ac:dyDescent="0.2"/>
    <row r="159" spans="2:16" x14ac:dyDescent="0.2">
      <c r="B159" s="16" t="s">
        <v>619</v>
      </c>
      <c r="C159" s="82"/>
      <c r="D159" s="16"/>
    </row>
    <row r="160" spans="2:16" x14ac:dyDescent="0.2">
      <c r="B160" s="16" t="s">
        <v>723</v>
      </c>
      <c r="D160" s="16"/>
    </row>
    <row r="161" customFormat="1" ht="165" customHeight="1" x14ac:dyDescent="0.2"/>
  </sheetData>
  <mergeCells count="39">
    <mergeCell ref="I137:I138"/>
    <mergeCell ref="J137:J138"/>
    <mergeCell ref="B136:H136"/>
    <mergeCell ref="B137:B138"/>
    <mergeCell ref="C137:C138"/>
    <mergeCell ref="D137:G137"/>
    <mergeCell ref="H137:H138"/>
    <mergeCell ref="D133:F133"/>
    <mergeCell ref="G133:H133"/>
    <mergeCell ref="D134:F134"/>
    <mergeCell ref="G134:H134"/>
    <mergeCell ref="D135:F135"/>
    <mergeCell ref="G135:H135"/>
    <mergeCell ref="A1:H1"/>
    <mergeCell ref="A2:H2"/>
    <mergeCell ref="A3:H3"/>
    <mergeCell ref="B99:H99"/>
    <mergeCell ref="B100:H100"/>
    <mergeCell ref="B101:H101"/>
    <mergeCell ref="B103:D103"/>
    <mergeCell ref="B104:C104"/>
    <mergeCell ref="B105:C105"/>
    <mergeCell ref="B106:C106"/>
    <mergeCell ref="B114:C114"/>
    <mergeCell ref="B116:C116"/>
    <mergeCell ref="B117:C117"/>
    <mergeCell ref="B118:C118"/>
    <mergeCell ref="B120:D120"/>
    <mergeCell ref="B121:C121"/>
    <mergeCell ref="B122:C122"/>
    <mergeCell ref="B123:C123"/>
    <mergeCell ref="B124:C124"/>
    <mergeCell ref="B125:C125"/>
    <mergeCell ref="B132:H132"/>
    <mergeCell ref="B126:C126"/>
    <mergeCell ref="B127:C127"/>
    <mergeCell ref="B128:C128"/>
    <mergeCell ref="B129:C129"/>
    <mergeCell ref="B130:D130"/>
  </mergeCells>
  <hyperlinks>
    <hyperlink ref="I1" location="Index!B2" display="Index" xr:uid="{78780738-B956-427B-8AED-8700944D7EB2}"/>
    <hyperlink ref="B144" r:id="rId1" xr:uid="{70211C7B-4C9E-46B8-B381-C480510427EF}"/>
    <hyperlink ref="B146" r:id="rId2" xr:uid="{6762639C-ECCF-4471-B501-ADB0AB61509D}"/>
    <hyperlink ref="B148" r:id="rId3" xr:uid="{C24A5F75-D7A1-464D-B359-1D066E98042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33CCB-3428-4EE9-B364-57CB6C35194E}">
  <sheetPr>
    <outlinePr summaryBelow="0" summaryRight="0"/>
  </sheetPr>
  <dimension ref="A1:U118"/>
  <sheetViews>
    <sheetView showGridLines="0" workbookViewId="0">
      <selection sqref="A1:H1"/>
    </sheetView>
  </sheetViews>
  <sheetFormatPr defaultRowHeight="12.75" x14ac:dyDescent="0.2"/>
  <cols>
    <col min="1" max="1" width="5.85546875" bestFit="1" customWidth="1"/>
    <col min="2" max="2" width="19.85546875" customWidth="1"/>
    <col min="3" max="3" width="55.42578125" customWidth="1"/>
    <col min="4" max="4" width="11.140625" bestFit="1" customWidth="1"/>
    <col min="5" max="5" width="8.7109375" bestFit="1" customWidth="1"/>
    <col min="6" max="6" width="10.140625" bestFit="1" customWidth="1"/>
    <col min="7" max="7" width="14" bestFit="1" customWidth="1"/>
    <col min="8" max="8" width="8.85546875" bestFit="1" customWidth="1"/>
    <col min="9" max="9" width="5.7109375" bestFit="1" customWidth="1"/>
  </cols>
  <sheetData>
    <row r="1" spans="1:9" ht="15" x14ac:dyDescent="0.2">
      <c r="A1" s="148" t="s">
        <v>0</v>
      </c>
      <c r="B1" s="148"/>
      <c r="C1" s="148"/>
      <c r="D1" s="148"/>
      <c r="E1" s="148"/>
      <c r="F1" s="148"/>
      <c r="G1" s="148"/>
      <c r="H1" s="148"/>
      <c r="I1" s="34" t="s">
        <v>586</v>
      </c>
    </row>
    <row r="2" spans="1:9" ht="15" x14ac:dyDescent="0.2">
      <c r="A2" s="148" t="s">
        <v>574</v>
      </c>
      <c r="B2" s="148"/>
      <c r="C2" s="148"/>
      <c r="D2" s="148"/>
      <c r="E2" s="148"/>
      <c r="F2" s="148"/>
      <c r="G2" s="148"/>
      <c r="H2" s="148"/>
    </row>
    <row r="3" spans="1:9" ht="15" x14ac:dyDescent="0.2">
      <c r="A3" s="148" t="s">
        <v>734</v>
      </c>
      <c r="B3" s="148"/>
      <c r="C3" s="148"/>
      <c r="D3" s="148"/>
      <c r="E3" s="148"/>
      <c r="F3" s="148"/>
      <c r="G3" s="148"/>
      <c r="H3" s="148"/>
    </row>
    <row r="4" spans="1:9" s="36" customFormat="1" ht="30" x14ac:dyDescent="0.2">
      <c r="A4" s="33" t="s">
        <v>2</v>
      </c>
      <c r="B4" s="33" t="s">
        <v>3</v>
      </c>
      <c r="C4" s="33" t="s">
        <v>4</v>
      </c>
      <c r="D4" s="33" t="s">
        <v>5</v>
      </c>
      <c r="E4" s="33" t="s">
        <v>6</v>
      </c>
      <c r="F4" s="33" t="s">
        <v>7</v>
      </c>
      <c r="G4" s="33" t="s">
        <v>8</v>
      </c>
      <c r="H4" s="35" t="s">
        <v>585</v>
      </c>
    </row>
    <row r="5" spans="1:9" x14ac:dyDescent="0.2">
      <c r="A5" s="37"/>
      <c r="B5" s="37"/>
      <c r="C5" s="38" t="s">
        <v>9</v>
      </c>
      <c r="D5" s="37"/>
      <c r="E5" s="37"/>
      <c r="F5" s="37"/>
      <c r="G5" s="37"/>
      <c r="H5" s="39" t="s">
        <v>12</v>
      </c>
    </row>
    <row r="6" spans="1:9" x14ac:dyDescent="0.2">
      <c r="A6" s="37"/>
      <c r="B6" s="37"/>
      <c r="C6" s="38" t="s">
        <v>10</v>
      </c>
      <c r="D6" s="37"/>
      <c r="E6" s="37"/>
      <c r="F6" s="37"/>
      <c r="G6" s="37"/>
      <c r="H6" s="39" t="s">
        <v>12</v>
      </c>
    </row>
    <row r="7" spans="1:9" x14ac:dyDescent="0.2">
      <c r="A7" s="40"/>
      <c r="B7" s="40"/>
      <c r="C7" s="41" t="s">
        <v>11</v>
      </c>
      <c r="D7" s="40"/>
      <c r="E7" s="40" t="s">
        <v>12</v>
      </c>
      <c r="F7" s="42" t="s">
        <v>13</v>
      </c>
      <c r="G7" s="43">
        <v>0</v>
      </c>
      <c r="H7" s="39" t="s">
        <v>12</v>
      </c>
    </row>
    <row r="8" spans="1:9" x14ac:dyDescent="0.2">
      <c r="A8" s="40"/>
      <c r="B8" s="40"/>
      <c r="C8" s="44"/>
      <c r="D8" s="40"/>
      <c r="E8" s="40"/>
      <c r="F8" s="45"/>
      <c r="G8" s="45"/>
      <c r="H8" s="39" t="s">
        <v>12</v>
      </c>
    </row>
    <row r="9" spans="1:9" x14ac:dyDescent="0.2">
      <c r="A9" s="40"/>
      <c r="B9" s="40"/>
      <c r="C9" s="41" t="s">
        <v>14</v>
      </c>
      <c r="D9" s="40"/>
      <c r="E9" s="40"/>
      <c r="F9" s="40"/>
      <c r="G9" s="40"/>
      <c r="H9" s="39" t="s">
        <v>12</v>
      </c>
    </row>
    <row r="10" spans="1:9" x14ac:dyDescent="0.2">
      <c r="A10" s="40"/>
      <c r="B10" s="40"/>
      <c r="C10" s="41" t="s">
        <v>11</v>
      </c>
      <c r="D10" s="40"/>
      <c r="E10" s="40" t="s">
        <v>12</v>
      </c>
      <c r="F10" s="42" t="s">
        <v>13</v>
      </c>
      <c r="G10" s="43">
        <v>0</v>
      </c>
      <c r="H10" s="39" t="s">
        <v>12</v>
      </c>
    </row>
    <row r="11" spans="1:9" x14ac:dyDescent="0.2">
      <c r="A11" s="40"/>
      <c r="B11" s="40"/>
      <c r="C11" s="44"/>
      <c r="D11" s="40"/>
      <c r="E11" s="40"/>
      <c r="F11" s="45"/>
      <c r="G11" s="45"/>
      <c r="H11" s="39" t="s">
        <v>12</v>
      </c>
    </row>
    <row r="12" spans="1:9" x14ac:dyDescent="0.2">
      <c r="A12" s="40"/>
      <c r="B12" s="40"/>
      <c r="C12" s="41" t="s">
        <v>15</v>
      </c>
      <c r="D12" s="40"/>
      <c r="E12" s="40"/>
      <c r="F12" s="40"/>
      <c r="G12" s="40"/>
      <c r="H12" s="39" t="s">
        <v>12</v>
      </c>
    </row>
    <row r="13" spans="1:9" x14ac:dyDescent="0.2">
      <c r="A13" s="40"/>
      <c r="B13" s="40"/>
      <c r="C13" s="41" t="s">
        <v>11</v>
      </c>
      <c r="D13" s="40"/>
      <c r="E13" s="40" t="s">
        <v>12</v>
      </c>
      <c r="F13" s="42" t="s">
        <v>13</v>
      </c>
      <c r="G13" s="43">
        <v>0</v>
      </c>
      <c r="H13" s="39" t="s">
        <v>12</v>
      </c>
    </row>
    <row r="14" spans="1:9" x14ac:dyDescent="0.2">
      <c r="A14" s="40"/>
      <c r="B14" s="40"/>
      <c r="C14" s="44"/>
      <c r="D14" s="40"/>
      <c r="E14" s="40"/>
      <c r="F14" s="45"/>
      <c r="G14" s="45"/>
      <c r="H14" s="39" t="s">
        <v>12</v>
      </c>
    </row>
    <row r="15" spans="1:9" x14ac:dyDescent="0.2">
      <c r="A15" s="40"/>
      <c r="B15" s="40"/>
      <c r="C15" s="41" t="s">
        <v>16</v>
      </c>
      <c r="D15" s="40"/>
      <c r="E15" s="40"/>
      <c r="F15" s="40"/>
      <c r="G15" s="40"/>
      <c r="H15" s="39" t="s">
        <v>12</v>
      </c>
    </row>
    <row r="16" spans="1:9" x14ac:dyDescent="0.2">
      <c r="A16" s="40"/>
      <c r="B16" s="40"/>
      <c r="C16" s="41" t="s">
        <v>11</v>
      </c>
      <c r="D16" s="40"/>
      <c r="E16" s="40" t="s">
        <v>12</v>
      </c>
      <c r="F16" s="42" t="s">
        <v>13</v>
      </c>
      <c r="G16" s="43">
        <v>0</v>
      </c>
      <c r="H16" s="39" t="s">
        <v>12</v>
      </c>
    </row>
    <row r="17" spans="1:8" x14ac:dyDescent="0.2">
      <c r="A17" s="40"/>
      <c r="B17" s="40"/>
      <c r="C17" s="44"/>
      <c r="D17" s="40"/>
      <c r="E17" s="40"/>
      <c r="F17" s="45"/>
      <c r="G17" s="45"/>
      <c r="H17" s="39" t="s">
        <v>12</v>
      </c>
    </row>
    <row r="18" spans="1:8" x14ac:dyDescent="0.2">
      <c r="A18" s="40"/>
      <c r="B18" s="40"/>
      <c r="C18" s="41" t="s">
        <v>17</v>
      </c>
      <c r="D18" s="40"/>
      <c r="E18" s="40"/>
      <c r="F18" s="45"/>
      <c r="G18" s="45"/>
      <c r="H18" s="39" t="s">
        <v>12</v>
      </c>
    </row>
    <row r="19" spans="1:8" x14ac:dyDescent="0.2">
      <c r="A19" s="40"/>
      <c r="B19" s="40"/>
      <c r="C19" s="41" t="s">
        <v>11</v>
      </c>
      <c r="D19" s="40"/>
      <c r="E19" s="40" t="s">
        <v>12</v>
      </c>
      <c r="F19" s="42" t="s">
        <v>13</v>
      </c>
      <c r="G19" s="43">
        <v>0</v>
      </c>
      <c r="H19" s="39" t="s">
        <v>12</v>
      </c>
    </row>
    <row r="20" spans="1:8" x14ac:dyDescent="0.2">
      <c r="A20" s="40"/>
      <c r="B20" s="40"/>
      <c r="C20" s="44"/>
      <c r="D20" s="40"/>
      <c r="E20" s="40"/>
      <c r="F20" s="45"/>
      <c r="G20" s="45"/>
      <c r="H20" s="39" t="s">
        <v>12</v>
      </c>
    </row>
    <row r="21" spans="1:8" x14ac:dyDescent="0.2">
      <c r="A21" s="40"/>
      <c r="B21" s="40"/>
      <c r="C21" s="41" t="s">
        <v>18</v>
      </c>
      <c r="D21" s="40"/>
      <c r="E21" s="40"/>
      <c r="F21" s="45"/>
      <c r="G21" s="45"/>
      <c r="H21" s="39" t="s">
        <v>12</v>
      </c>
    </row>
    <row r="22" spans="1:8" x14ac:dyDescent="0.2">
      <c r="A22" s="40"/>
      <c r="B22" s="40"/>
      <c r="C22" s="41" t="s">
        <v>11</v>
      </c>
      <c r="D22" s="40"/>
      <c r="E22" s="40" t="s">
        <v>12</v>
      </c>
      <c r="F22" s="42" t="s">
        <v>13</v>
      </c>
      <c r="G22" s="43">
        <v>0</v>
      </c>
      <c r="H22" s="39" t="s">
        <v>12</v>
      </c>
    </row>
    <row r="23" spans="1:8" x14ac:dyDescent="0.2">
      <c r="A23" s="40"/>
      <c r="B23" s="40"/>
      <c r="C23" s="44"/>
      <c r="D23" s="40"/>
      <c r="E23" s="40"/>
      <c r="F23" s="45"/>
      <c r="G23" s="45"/>
      <c r="H23" s="39" t="s">
        <v>12</v>
      </c>
    </row>
    <row r="24" spans="1:8" x14ac:dyDescent="0.2">
      <c r="A24" s="40"/>
      <c r="B24" s="40"/>
      <c r="C24" s="41" t="s">
        <v>19</v>
      </c>
      <c r="D24" s="40"/>
      <c r="E24" s="40"/>
      <c r="F24" s="46">
        <v>0</v>
      </c>
      <c r="G24" s="43">
        <v>0</v>
      </c>
      <c r="H24" s="39" t="s">
        <v>12</v>
      </c>
    </row>
    <row r="25" spans="1:8" x14ac:dyDescent="0.2">
      <c r="A25" s="40"/>
      <c r="B25" s="40"/>
      <c r="C25" s="44"/>
      <c r="D25" s="40"/>
      <c r="E25" s="40"/>
      <c r="F25" s="45"/>
      <c r="G25" s="45"/>
      <c r="H25" s="39" t="s">
        <v>12</v>
      </c>
    </row>
    <row r="26" spans="1:8" x14ac:dyDescent="0.2">
      <c r="A26" s="40"/>
      <c r="B26" s="40"/>
      <c r="C26" s="41" t="s">
        <v>20</v>
      </c>
      <c r="D26" s="40"/>
      <c r="E26" s="40"/>
      <c r="F26" s="45"/>
      <c r="G26" s="45"/>
      <c r="H26" s="39" t="s">
        <v>12</v>
      </c>
    </row>
    <row r="27" spans="1:8" x14ac:dyDescent="0.2">
      <c r="A27" s="40"/>
      <c r="B27" s="40"/>
      <c r="C27" s="41" t="s">
        <v>10</v>
      </c>
      <c r="D27" s="40"/>
      <c r="E27" s="40"/>
      <c r="F27" s="45"/>
      <c r="G27" s="45"/>
      <c r="H27" s="39" t="s">
        <v>12</v>
      </c>
    </row>
    <row r="28" spans="1:8" x14ac:dyDescent="0.2">
      <c r="A28" s="40"/>
      <c r="B28" s="40"/>
      <c r="C28" s="41" t="s">
        <v>11</v>
      </c>
      <c r="D28" s="40"/>
      <c r="E28" s="40" t="s">
        <v>12</v>
      </c>
      <c r="F28" s="42" t="s">
        <v>13</v>
      </c>
      <c r="G28" s="43">
        <v>0</v>
      </c>
      <c r="H28" s="39" t="s">
        <v>12</v>
      </c>
    </row>
    <row r="29" spans="1:8" x14ac:dyDescent="0.2">
      <c r="A29" s="40"/>
      <c r="B29" s="40"/>
      <c r="C29" s="44"/>
      <c r="D29" s="40"/>
      <c r="E29" s="40"/>
      <c r="F29" s="45"/>
      <c r="G29" s="45"/>
      <c r="H29" s="39" t="s">
        <v>12</v>
      </c>
    </row>
    <row r="30" spans="1:8" x14ac:dyDescent="0.2">
      <c r="A30" s="40"/>
      <c r="B30" s="40"/>
      <c r="C30" s="41" t="s">
        <v>77</v>
      </c>
      <c r="D30" s="40"/>
      <c r="E30" s="40"/>
      <c r="F30" s="40"/>
      <c r="G30" s="40"/>
      <c r="H30" s="39" t="s">
        <v>12</v>
      </c>
    </row>
    <row r="31" spans="1:8" x14ac:dyDescent="0.2">
      <c r="A31" s="40"/>
      <c r="B31" s="40"/>
      <c r="C31" s="41" t="s">
        <v>11</v>
      </c>
      <c r="D31" s="40"/>
      <c r="E31" s="40" t="s">
        <v>12</v>
      </c>
      <c r="F31" s="42" t="s">
        <v>13</v>
      </c>
      <c r="G31" s="43">
        <v>0</v>
      </c>
      <c r="H31" s="39" t="s">
        <v>12</v>
      </c>
    </row>
    <row r="32" spans="1:8" x14ac:dyDescent="0.2">
      <c r="A32" s="40"/>
      <c r="B32" s="40"/>
      <c r="C32" s="44"/>
      <c r="D32" s="40"/>
      <c r="E32" s="40"/>
      <c r="F32" s="45"/>
      <c r="G32" s="45"/>
      <c r="H32" s="39" t="s">
        <v>12</v>
      </c>
    </row>
    <row r="33" spans="1:8" x14ac:dyDescent="0.2">
      <c r="A33" s="40"/>
      <c r="B33" s="40"/>
      <c r="C33" s="41" t="s">
        <v>78</v>
      </c>
      <c r="D33" s="40"/>
      <c r="E33" s="40"/>
      <c r="F33" s="40"/>
      <c r="G33" s="40"/>
      <c r="H33" s="39" t="s">
        <v>12</v>
      </c>
    </row>
    <row r="34" spans="1:8" x14ac:dyDescent="0.2">
      <c r="A34" s="40"/>
      <c r="B34" s="40"/>
      <c r="C34" s="41" t="s">
        <v>11</v>
      </c>
      <c r="D34" s="40"/>
      <c r="E34" s="40" t="s">
        <v>12</v>
      </c>
      <c r="F34" s="42" t="s">
        <v>13</v>
      </c>
      <c r="G34" s="43">
        <v>0</v>
      </c>
      <c r="H34" s="39" t="s">
        <v>12</v>
      </c>
    </row>
    <row r="35" spans="1:8" x14ac:dyDescent="0.2">
      <c r="A35" s="40"/>
      <c r="B35" s="40"/>
      <c r="C35" s="44"/>
      <c r="D35" s="40"/>
      <c r="E35" s="40"/>
      <c r="F35" s="45"/>
      <c r="G35" s="45"/>
      <c r="H35" s="39" t="s">
        <v>12</v>
      </c>
    </row>
    <row r="36" spans="1:8" x14ac:dyDescent="0.2">
      <c r="A36" s="40"/>
      <c r="B36" s="40"/>
      <c r="C36" s="41" t="s">
        <v>86</v>
      </c>
      <c r="D36" s="40"/>
      <c r="E36" s="40"/>
      <c r="F36" s="45"/>
      <c r="G36" s="45"/>
      <c r="H36" s="39" t="s">
        <v>12</v>
      </c>
    </row>
    <row r="37" spans="1:8" x14ac:dyDescent="0.2">
      <c r="A37" s="40"/>
      <c r="B37" s="40"/>
      <c r="C37" s="41" t="s">
        <v>11</v>
      </c>
      <c r="D37" s="40"/>
      <c r="E37" s="40" t="s">
        <v>12</v>
      </c>
      <c r="F37" s="42" t="s">
        <v>13</v>
      </c>
      <c r="G37" s="43">
        <v>0</v>
      </c>
      <c r="H37" s="39" t="s">
        <v>12</v>
      </c>
    </row>
    <row r="38" spans="1:8" x14ac:dyDescent="0.2">
      <c r="A38" s="40"/>
      <c r="B38" s="40"/>
      <c r="C38" s="44"/>
      <c r="D38" s="40"/>
      <c r="E38" s="40"/>
      <c r="F38" s="45"/>
      <c r="G38" s="45"/>
      <c r="H38" s="39" t="s">
        <v>12</v>
      </c>
    </row>
    <row r="39" spans="1:8" x14ac:dyDescent="0.2">
      <c r="A39" s="40"/>
      <c r="B39" s="40"/>
      <c r="C39" s="41" t="s">
        <v>87</v>
      </c>
      <c r="D39" s="40"/>
      <c r="E39" s="40"/>
      <c r="F39" s="46">
        <v>0</v>
      </c>
      <c r="G39" s="43">
        <v>0</v>
      </c>
      <c r="H39" s="39" t="s">
        <v>12</v>
      </c>
    </row>
    <row r="40" spans="1:8" x14ac:dyDescent="0.2">
      <c r="A40" s="40"/>
      <c r="B40" s="40"/>
      <c r="C40" s="44"/>
      <c r="D40" s="40"/>
      <c r="E40" s="40"/>
      <c r="F40" s="45"/>
      <c r="G40" s="45"/>
      <c r="H40" s="39" t="s">
        <v>12</v>
      </c>
    </row>
    <row r="41" spans="1:8" x14ac:dyDescent="0.2">
      <c r="A41" s="40"/>
      <c r="B41" s="40"/>
      <c r="C41" s="41" t="s">
        <v>88</v>
      </c>
      <c r="D41" s="40"/>
      <c r="E41" s="40"/>
      <c r="F41" s="45"/>
      <c r="G41" s="45"/>
      <c r="H41" s="39" t="s">
        <v>12</v>
      </c>
    </row>
    <row r="42" spans="1:8" x14ac:dyDescent="0.2">
      <c r="A42" s="40"/>
      <c r="B42" s="40"/>
      <c r="C42" s="41" t="s">
        <v>89</v>
      </c>
      <c r="D42" s="40"/>
      <c r="E42" s="40"/>
      <c r="F42" s="45"/>
      <c r="G42" s="45"/>
      <c r="H42" s="39" t="s">
        <v>12</v>
      </c>
    </row>
    <row r="43" spans="1:8" x14ac:dyDescent="0.2">
      <c r="A43" s="47">
        <v>1</v>
      </c>
      <c r="B43" s="48" t="s">
        <v>575</v>
      </c>
      <c r="C43" s="48" t="s">
        <v>576</v>
      </c>
      <c r="D43" s="48" t="s">
        <v>97</v>
      </c>
      <c r="E43" s="49">
        <v>2500</v>
      </c>
      <c r="F43" s="50">
        <v>12500</v>
      </c>
      <c r="G43" s="51">
        <v>9.3612819999999999E-2</v>
      </c>
      <c r="H43" s="39">
        <v>5.1562999999999999</v>
      </c>
    </row>
    <row r="44" spans="1:8" x14ac:dyDescent="0.2">
      <c r="A44" s="47">
        <v>2</v>
      </c>
      <c r="B44" s="48" t="s">
        <v>577</v>
      </c>
      <c r="C44" s="48" t="s">
        <v>578</v>
      </c>
      <c r="D44" s="48" t="s">
        <v>97</v>
      </c>
      <c r="E44" s="49">
        <v>500</v>
      </c>
      <c r="F44" s="50">
        <v>2500</v>
      </c>
      <c r="G44" s="51">
        <v>1.8722559999999999E-2</v>
      </c>
      <c r="H44" s="39">
        <v>5.1837</v>
      </c>
    </row>
    <row r="45" spans="1:8" x14ac:dyDescent="0.2">
      <c r="A45" s="40"/>
      <c r="B45" s="40"/>
      <c r="C45" s="41" t="s">
        <v>11</v>
      </c>
      <c r="D45" s="40"/>
      <c r="E45" s="40" t="s">
        <v>12</v>
      </c>
      <c r="F45" s="46">
        <v>15000</v>
      </c>
      <c r="G45" s="43">
        <v>0.11233538</v>
      </c>
      <c r="H45" s="39" t="s">
        <v>12</v>
      </c>
    </row>
    <row r="46" spans="1:8" x14ac:dyDescent="0.2">
      <c r="A46" s="40"/>
      <c r="B46" s="40"/>
      <c r="C46" s="44"/>
      <c r="D46" s="40"/>
      <c r="E46" s="40"/>
      <c r="F46" s="45"/>
      <c r="G46" s="45"/>
      <c r="H46" s="39" t="s">
        <v>12</v>
      </c>
    </row>
    <row r="47" spans="1:8" x14ac:dyDescent="0.2">
      <c r="A47" s="40"/>
      <c r="B47" s="40"/>
      <c r="C47" s="41" t="s">
        <v>100</v>
      </c>
      <c r="D47" s="40"/>
      <c r="E47" s="40"/>
      <c r="F47" s="45"/>
      <c r="G47" s="45"/>
      <c r="H47" s="39" t="s">
        <v>12</v>
      </c>
    </row>
    <row r="48" spans="1:8" x14ac:dyDescent="0.2">
      <c r="A48" s="40"/>
      <c r="B48" s="40"/>
      <c r="C48" s="41" t="s">
        <v>11</v>
      </c>
      <c r="D48" s="40"/>
      <c r="E48" s="40" t="s">
        <v>12</v>
      </c>
      <c r="F48" s="42" t="s">
        <v>13</v>
      </c>
      <c r="G48" s="43">
        <v>0</v>
      </c>
      <c r="H48" s="39" t="s">
        <v>12</v>
      </c>
    </row>
    <row r="49" spans="1:8" x14ac:dyDescent="0.2">
      <c r="A49" s="40"/>
      <c r="B49" s="40"/>
      <c r="C49" s="44"/>
      <c r="D49" s="40"/>
      <c r="E49" s="40"/>
      <c r="F49" s="45"/>
      <c r="G49" s="45"/>
      <c r="H49" s="39" t="s">
        <v>12</v>
      </c>
    </row>
    <row r="50" spans="1:8" x14ac:dyDescent="0.2">
      <c r="A50" s="40"/>
      <c r="B50" s="40"/>
      <c r="C50" s="41" t="s">
        <v>101</v>
      </c>
      <c r="D50" s="40"/>
      <c r="E50" s="40"/>
      <c r="F50" s="45"/>
      <c r="G50" s="45"/>
      <c r="H50" s="39" t="s">
        <v>12</v>
      </c>
    </row>
    <row r="51" spans="1:8" x14ac:dyDescent="0.2">
      <c r="A51" s="47">
        <v>1</v>
      </c>
      <c r="B51" s="48" t="s">
        <v>579</v>
      </c>
      <c r="C51" s="48" t="s">
        <v>580</v>
      </c>
      <c r="D51" s="48" t="s">
        <v>81</v>
      </c>
      <c r="E51" s="49">
        <v>2500000</v>
      </c>
      <c r="F51" s="50">
        <v>2499.2950000000001</v>
      </c>
      <c r="G51" s="51">
        <v>1.8717279999999999E-2</v>
      </c>
      <c r="H51" s="39">
        <v>5.15</v>
      </c>
    </row>
    <row r="52" spans="1:8" x14ac:dyDescent="0.2">
      <c r="A52" s="47">
        <v>2</v>
      </c>
      <c r="B52" s="48" t="s">
        <v>581</v>
      </c>
      <c r="C52" s="48" t="s">
        <v>582</v>
      </c>
      <c r="D52" s="48" t="s">
        <v>81</v>
      </c>
      <c r="E52" s="49">
        <v>2500000</v>
      </c>
      <c r="F52" s="50">
        <v>2496.8125</v>
      </c>
      <c r="G52" s="51">
        <v>1.869869E-2</v>
      </c>
      <c r="H52" s="39">
        <v>5.1773999999999996</v>
      </c>
    </row>
    <row r="53" spans="1:8" x14ac:dyDescent="0.2">
      <c r="A53" s="47">
        <v>3</v>
      </c>
      <c r="B53" s="48" t="s">
        <v>583</v>
      </c>
      <c r="C53" s="48" t="s">
        <v>584</v>
      </c>
      <c r="D53" s="48" t="s">
        <v>81</v>
      </c>
      <c r="E53" s="49">
        <v>2500000</v>
      </c>
      <c r="F53" s="50">
        <v>2492.1475</v>
      </c>
      <c r="G53" s="51">
        <v>1.8663760000000001E-2</v>
      </c>
      <c r="H53" s="39">
        <v>5</v>
      </c>
    </row>
    <row r="54" spans="1:8" x14ac:dyDescent="0.2">
      <c r="A54" s="40"/>
      <c r="B54" s="40"/>
      <c r="C54" s="41" t="s">
        <v>11</v>
      </c>
      <c r="D54" s="40"/>
      <c r="E54" s="40" t="s">
        <v>12</v>
      </c>
      <c r="F54" s="46">
        <v>7488.2550000000001</v>
      </c>
      <c r="G54" s="43">
        <v>5.6079730000000001E-2</v>
      </c>
      <c r="H54" s="39" t="s">
        <v>12</v>
      </c>
    </row>
    <row r="55" spans="1:8" x14ac:dyDescent="0.2">
      <c r="A55" s="40"/>
      <c r="B55" s="40"/>
      <c r="C55" s="44"/>
      <c r="D55" s="40"/>
      <c r="E55" s="40"/>
      <c r="F55" s="45"/>
      <c r="G55" s="45"/>
      <c r="H55" s="39" t="s">
        <v>12</v>
      </c>
    </row>
    <row r="56" spans="1:8" x14ac:dyDescent="0.2">
      <c r="A56" s="40"/>
      <c r="B56" s="40"/>
      <c r="C56" s="41" t="s">
        <v>102</v>
      </c>
      <c r="D56" s="40"/>
      <c r="E56" s="40"/>
      <c r="F56" s="45"/>
      <c r="G56" s="45"/>
      <c r="H56" s="39" t="s">
        <v>12</v>
      </c>
    </row>
    <row r="57" spans="1:8" x14ac:dyDescent="0.2">
      <c r="A57" s="47">
        <v>1</v>
      </c>
      <c r="B57" s="48"/>
      <c r="C57" s="48" t="s">
        <v>103</v>
      </c>
      <c r="D57" s="48"/>
      <c r="E57" s="52"/>
      <c r="F57" s="50">
        <v>110444.01197238899</v>
      </c>
      <c r="G57" s="51">
        <v>0.82711802999999995</v>
      </c>
      <c r="H57" s="39">
        <v>5.01</v>
      </c>
    </row>
    <row r="58" spans="1:8" x14ac:dyDescent="0.2">
      <c r="A58" s="40"/>
      <c r="B58" s="40"/>
      <c r="C58" s="41" t="s">
        <v>11</v>
      </c>
      <c r="D58" s="40"/>
      <c r="E58" s="40" t="s">
        <v>12</v>
      </c>
      <c r="F58" s="46">
        <v>110444.01197238899</v>
      </c>
      <c r="G58" s="43">
        <v>0.82711802999999995</v>
      </c>
      <c r="H58" s="39" t="s">
        <v>12</v>
      </c>
    </row>
    <row r="59" spans="1:8" x14ac:dyDescent="0.2">
      <c r="A59" s="40"/>
      <c r="B59" s="40"/>
      <c r="C59" s="44"/>
      <c r="D59" s="40"/>
      <c r="E59" s="40"/>
      <c r="F59" s="45"/>
      <c r="G59" s="45"/>
      <c r="H59" s="39" t="s">
        <v>12</v>
      </c>
    </row>
    <row r="60" spans="1:8" x14ac:dyDescent="0.2">
      <c r="A60" s="40"/>
      <c r="B60" s="40"/>
      <c r="C60" s="41" t="s">
        <v>104</v>
      </c>
      <c r="D60" s="40"/>
      <c r="E60" s="40"/>
      <c r="F60" s="46">
        <v>132932.26697238901</v>
      </c>
      <c r="G60" s="43">
        <v>0.99553314000000004</v>
      </c>
      <c r="H60" s="39" t="s">
        <v>12</v>
      </c>
    </row>
    <row r="61" spans="1:8" x14ac:dyDescent="0.2">
      <c r="A61" s="40"/>
      <c r="B61" s="40"/>
      <c r="C61" s="45"/>
      <c r="D61" s="40"/>
      <c r="E61" s="40"/>
      <c r="F61" s="40"/>
      <c r="G61" s="40"/>
      <c r="H61" s="39" t="s">
        <v>12</v>
      </c>
    </row>
    <row r="62" spans="1:8" x14ac:dyDescent="0.2">
      <c r="A62" s="40"/>
      <c r="B62" s="40"/>
      <c r="C62" s="41" t="s">
        <v>105</v>
      </c>
      <c r="D62" s="40"/>
      <c r="E62" s="40"/>
      <c r="F62" s="40"/>
      <c r="G62" s="40"/>
      <c r="H62" s="39" t="s">
        <v>12</v>
      </c>
    </row>
    <row r="63" spans="1:8" x14ac:dyDescent="0.2">
      <c r="A63" s="40"/>
      <c r="B63" s="40"/>
      <c r="C63" s="41" t="s">
        <v>106</v>
      </c>
      <c r="D63" s="40"/>
      <c r="E63" s="40"/>
      <c r="F63" s="40"/>
      <c r="G63" s="40"/>
      <c r="H63" s="39" t="s">
        <v>12</v>
      </c>
    </row>
    <row r="64" spans="1:8" x14ac:dyDescent="0.2">
      <c r="A64" s="40"/>
      <c r="B64" s="40"/>
      <c r="C64" s="41" t="s">
        <v>11</v>
      </c>
      <c r="D64" s="40"/>
      <c r="E64" s="40" t="s">
        <v>12</v>
      </c>
      <c r="F64" s="42" t="s">
        <v>13</v>
      </c>
      <c r="G64" s="43">
        <v>0</v>
      </c>
      <c r="H64" s="39" t="s">
        <v>12</v>
      </c>
    </row>
    <row r="65" spans="1:8" x14ac:dyDescent="0.2">
      <c r="A65" s="40"/>
      <c r="B65" s="40"/>
      <c r="C65" s="44"/>
      <c r="D65" s="40"/>
      <c r="E65" s="40"/>
      <c r="F65" s="45"/>
      <c r="G65" s="45"/>
      <c r="H65" s="39" t="s">
        <v>12</v>
      </c>
    </row>
    <row r="66" spans="1:8" x14ac:dyDescent="0.2">
      <c r="A66" s="40"/>
      <c r="B66" s="40"/>
      <c r="C66" s="41" t="s">
        <v>109</v>
      </c>
      <c r="D66" s="40"/>
      <c r="E66" s="40"/>
      <c r="F66" s="40"/>
      <c r="G66" s="40"/>
      <c r="H66" s="39" t="s">
        <v>12</v>
      </c>
    </row>
    <row r="67" spans="1:8" x14ac:dyDescent="0.2">
      <c r="A67" s="40"/>
      <c r="B67" s="40"/>
      <c r="C67" s="41" t="s">
        <v>110</v>
      </c>
      <c r="D67" s="40"/>
      <c r="E67" s="40"/>
      <c r="F67" s="40"/>
      <c r="G67" s="40"/>
      <c r="H67" s="39" t="s">
        <v>12</v>
      </c>
    </row>
    <row r="68" spans="1:8" x14ac:dyDescent="0.2">
      <c r="A68" s="40"/>
      <c r="B68" s="40"/>
      <c r="C68" s="41" t="s">
        <v>11</v>
      </c>
      <c r="D68" s="40"/>
      <c r="E68" s="40" t="s">
        <v>12</v>
      </c>
      <c r="F68" s="42" t="s">
        <v>13</v>
      </c>
      <c r="G68" s="43">
        <v>0</v>
      </c>
      <c r="H68" s="39" t="s">
        <v>12</v>
      </c>
    </row>
    <row r="69" spans="1:8" x14ac:dyDescent="0.2">
      <c r="A69" s="40"/>
      <c r="B69" s="40"/>
      <c r="C69" s="44"/>
      <c r="D69" s="40"/>
      <c r="E69" s="40"/>
      <c r="F69" s="45"/>
      <c r="G69" s="45"/>
      <c r="H69" s="39" t="s">
        <v>12</v>
      </c>
    </row>
    <row r="70" spans="1:8" x14ac:dyDescent="0.2">
      <c r="A70" s="40"/>
      <c r="B70" s="40"/>
      <c r="C70" s="41" t="s">
        <v>111</v>
      </c>
      <c r="D70" s="40"/>
      <c r="E70" s="40"/>
      <c r="F70" s="45"/>
      <c r="G70" s="45"/>
      <c r="H70" s="39" t="s">
        <v>12</v>
      </c>
    </row>
    <row r="71" spans="1:8" x14ac:dyDescent="0.2">
      <c r="A71" s="40"/>
      <c r="B71" s="40"/>
      <c r="C71" s="41" t="s">
        <v>11</v>
      </c>
      <c r="D71" s="40"/>
      <c r="E71" s="40" t="s">
        <v>12</v>
      </c>
      <c r="F71" s="42" t="s">
        <v>13</v>
      </c>
      <c r="G71" s="43">
        <v>0</v>
      </c>
      <c r="H71" s="39" t="s">
        <v>12</v>
      </c>
    </row>
    <row r="72" spans="1:8" x14ac:dyDescent="0.2">
      <c r="A72" s="40"/>
      <c r="B72" s="40"/>
      <c r="C72" s="44"/>
      <c r="D72" s="40"/>
      <c r="E72" s="40"/>
      <c r="F72" s="45"/>
      <c r="G72" s="45"/>
      <c r="H72" s="39" t="s">
        <v>12</v>
      </c>
    </row>
    <row r="73" spans="1:8" x14ac:dyDescent="0.2">
      <c r="A73" s="40"/>
      <c r="B73" s="48"/>
      <c r="C73" s="48"/>
      <c r="D73" s="41"/>
      <c r="E73" s="40"/>
      <c r="F73" s="48"/>
      <c r="G73" s="52"/>
      <c r="H73" s="39" t="s">
        <v>12</v>
      </c>
    </row>
    <row r="74" spans="1:8" x14ac:dyDescent="0.2">
      <c r="A74" s="52"/>
      <c r="B74" s="48"/>
      <c r="C74" s="48" t="s">
        <v>112</v>
      </c>
      <c r="D74" s="48"/>
      <c r="E74" s="52"/>
      <c r="F74" s="50">
        <v>596.45311229000004</v>
      </c>
      <c r="G74" s="51">
        <v>4.4668499999999996E-3</v>
      </c>
      <c r="H74" s="39" t="s">
        <v>12</v>
      </c>
    </row>
    <row r="75" spans="1:8" x14ac:dyDescent="0.2">
      <c r="A75" s="44"/>
      <c r="B75" s="44"/>
      <c r="C75" s="41" t="s">
        <v>113</v>
      </c>
      <c r="D75" s="45"/>
      <c r="E75" s="45"/>
      <c r="F75" s="46">
        <v>133528.72008467899</v>
      </c>
      <c r="G75" s="53">
        <v>0.99999998999999995</v>
      </c>
      <c r="H75" s="39" t="s">
        <v>12</v>
      </c>
    </row>
    <row r="76" spans="1:8" x14ac:dyDescent="0.2">
      <c r="A76" s="54"/>
      <c r="B76" s="54"/>
      <c r="C76" s="54"/>
      <c r="D76" s="55"/>
      <c r="E76" s="55"/>
      <c r="F76" s="55"/>
      <c r="G76" s="55"/>
    </row>
    <row r="77" spans="1:8" x14ac:dyDescent="0.2">
      <c r="A77" s="56"/>
      <c r="B77" s="149" t="s">
        <v>602</v>
      </c>
      <c r="C77" s="149"/>
      <c r="D77" s="149"/>
      <c r="E77" s="149"/>
      <c r="F77" s="149"/>
      <c r="G77" s="149"/>
      <c r="H77" s="149"/>
    </row>
    <row r="78" spans="1:8" x14ac:dyDescent="0.2">
      <c r="A78" s="56"/>
      <c r="B78" s="149" t="s">
        <v>603</v>
      </c>
      <c r="C78" s="149"/>
      <c r="D78" s="149"/>
      <c r="E78" s="149"/>
      <c r="F78" s="149"/>
      <c r="G78" s="149"/>
      <c r="H78" s="149"/>
    </row>
    <row r="79" spans="1:8" x14ac:dyDescent="0.2">
      <c r="A79" s="56"/>
      <c r="B79" s="149" t="s">
        <v>604</v>
      </c>
      <c r="C79" s="149"/>
      <c r="D79" s="149"/>
      <c r="E79" s="149"/>
      <c r="F79" s="149"/>
      <c r="G79" s="149"/>
      <c r="H79" s="149"/>
    </row>
    <row r="80" spans="1:8" x14ac:dyDescent="0.2">
      <c r="A80" s="56"/>
      <c r="B80" s="56"/>
      <c r="C80" s="56"/>
      <c r="D80" s="58"/>
      <c r="E80" s="58"/>
      <c r="F80" s="58"/>
      <c r="G80" s="58"/>
    </row>
    <row r="81" spans="1:9" x14ac:dyDescent="0.2">
      <c r="A81" s="56"/>
      <c r="B81" s="150" t="s">
        <v>114</v>
      </c>
      <c r="C81" s="151"/>
      <c r="D81" s="152"/>
      <c r="E81" s="59"/>
      <c r="F81" s="58"/>
      <c r="G81" s="58"/>
    </row>
    <row r="82" spans="1:9" x14ac:dyDescent="0.2">
      <c r="A82" s="56"/>
      <c r="B82" s="153" t="s">
        <v>115</v>
      </c>
      <c r="C82" s="154"/>
      <c r="D82" s="38" t="s">
        <v>116</v>
      </c>
      <c r="E82" s="59"/>
      <c r="F82" s="58"/>
      <c r="G82" s="58"/>
    </row>
    <row r="83" spans="1:9" x14ac:dyDescent="0.2">
      <c r="A83" s="56"/>
      <c r="B83" s="153" t="s">
        <v>117</v>
      </c>
      <c r="C83" s="154"/>
      <c r="D83" s="38" t="s">
        <v>116</v>
      </c>
      <c r="E83" s="59"/>
      <c r="F83" s="58"/>
      <c r="G83" s="58"/>
    </row>
    <row r="84" spans="1:9" x14ac:dyDescent="0.2">
      <c r="A84" s="56"/>
      <c r="B84" s="153" t="s">
        <v>118</v>
      </c>
      <c r="C84" s="154"/>
      <c r="D84" s="60" t="s">
        <v>12</v>
      </c>
      <c r="E84" s="59"/>
      <c r="F84" s="58"/>
      <c r="G84" s="58"/>
    </row>
    <row r="85" spans="1:9" x14ac:dyDescent="0.2">
      <c r="A85" s="61"/>
      <c r="B85" s="62" t="s">
        <v>12</v>
      </c>
      <c r="C85" s="62" t="s">
        <v>605</v>
      </c>
      <c r="D85" s="62" t="s">
        <v>119</v>
      </c>
      <c r="E85" s="61"/>
      <c r="F85" s="61"/>
      <c r="G85" s="61"/>
    </row>
    <row r="86" spans="1:9" x14ac:dyDescent="0.2">
      <c r="A86" s="61"/>
      <c r="B86" s="63" t="s">
        <v>120</v>
      </c>
      <c r="C86" s="64">
        <v>46234</v>
      </c>
      <c r="D86" s="64">
        <v>46265</v>
      </c>
      <c r="E86" s="61"/>
      <c r="F86" s="61"/>
      <c r="G86" s="61"/>
    </row>
    <row r="87" spans="1:9" x14ac:dyDescent="0.2">
      <c r="A87" s="61"/>
      <c r="B87" s="65" t="s">
        <v>121</v>
      </c>
      <c r="C87" s="66">
        <v>1455.116</v>
      </c>
      <c r="D87" s="66">
        <v>1461.3189</v>
      </c>
      <c r="E87" s="61"/>
      <c r="F87" s="57"/>
      <c r="G87" s="67"/>
    </row>
    <row r="88" spans="1:9" x14ac:dyDescent="0.2">
      <c r="A88" s="61"/>
      <c r="B88" s="65" t="s">
        <v>606</v>
      </c>
      <c r="C88" s="66">
        <v>1051.6759</v>
      </c>
      <c r="D88" s="66">
        <v>1056.1549</v>
      </c>
      <c r="E88" s="61"/>
      <c r="F88" s="57"/>
      <c r="G88" s="67"/>
    </row>
    <row r="89" spans="1:9" x14ac:dyDescent="0.2">
      <c r="A89" s="61"/>
      <c r="B89" s="65" t="s">
        <v>122</v>
      </c>
      <c r="C89" s="66">
        <v>1444.7230999999999</v>
      </c>
      <c r="D89" s="66">
        <v>1450.7596000000001</v>
      </c>
      <c r="E89" s="61"/>
      <c r="F89" s="57"/>
      <c r="G89" s="67"/>
    </row>
    <row r="90" spans="1:9" x14ac:dyDescent="0.2">
      <c r="A90" s="61"/>
      <c r="B90" s="65" t="s">
        <v>607</v>
      </c>
      <c r="C90" s="66">
        <v>1046.3855000000001</v>
      </c>
      <c r="D90" s="66">
        <v>1050.7619999999999</v>
      </c>
      <c r="E90" s="61"/>
      <c r="F90" s="57"/>
      <c r="G90" s="67"/>
    </row>
    <row r="91" spans="1:9" x14ac:dyDescent="0.2">
      <c r="A91" s="61"/>
      <c r="B91" s="61"/>
      <c r="C91" s="61"/>
      <c r="D91" s="61"/>
      <c r="E91" s="61"/>
      <c r="F91" s="61"/>
      <c r="G91" s="61"/>
    </row>
    <row r="92" spans="1:9" x14ac:dyDescent="0.2">
      <c r="A92" s="61"/>
      <c r="B92" s="153" t="s">
        <v>608</v>
      </c>
      <c r="C92" s="154"/>
      <c r="D92" s="68" t="s">
        <v>116</v>
      </c>
      <c r="E92" s="61"/>
      <c r="F92" s="61"/>
      <c r="G92" s="61"/>
    </row>
    <row r="93" spans="1:9" x14ac:dyDescent="0.2">
      <c r="A93" s="61"/>
      <c r="B93" s="69"/>
      <c r="C93" s="69"/>
      <c r="D93" s="69"/>
      <c r="E93" s="61"/>
      <c r="F93" s="61"/>
      <c r="G93" s="61"/>
    </row>
    <row r="94" spans="1:9" x14ac:dyDescent="0.2">
      <c r="A94" s="61"/>
      <c r="B94" s="142" t="s">
        <v>124</v>
      </c>
      <c r="C94" s="142"/>
      <c r="D94" s="68" t="s">
        <v>116</v>
      </c>
      <c r="E94" s="61"/>
      <c r="F94" s="61"/>
      <c r="G94" s="61"/>
    </row>
    <row r="95" spans="1:9" x14ac:dyDescent="0.2">
      <c r="A95" s="61"/>
      <c r="B95" s="208" t="s">
        <v>125</v>
      </c>
      <c r="C95" s="209"/>
      <c r="D95" s="71" t="s">
        <v>116</v>
      </c>
      <c r="E95" s="72"/>
      <c r="F95" s="61"/>
      <c r="G95" s="61"/>
    </row>
    <row r="96" spans="1:9" x14ac:dyDescent="0.2">
      <c r="A96" s="61"/>
      <c r="B96" s="153" t="s">
        <v>609</v>
      </c>
      <c r="C96" s="154"/>
      <c r="D96" s="38" t="s">
        <v>116</v>
      </c>
      <c r="E96" s="72"/>
      <c r="F96" s="61"/>
      <c r="G96" s="61"/>
      <c r="I96" s="73"/>
    </row>
    <row r="97" spans="1:21" x14ac:dyDescent="0.2">
      <c r="A97" s="69"/>
      <c r="B97" s="69"/>
      <c r="C97" s="69"/>
      <c r="D97" s="69"/>
      <c r="E97" s="69"/>
      <c r="F97" s="69"/>
      <c r="G97" s="69"/>
      <c r="I97" s="73"/>
    </row>
    <row r="98" spans="1:21" s="8" customFormat="1" x14ac:dyDescent="0.2">
      <c r="B98" s="143" t="s">
        <v>610</v>
      </c>
      <c r="C98" s="144"/>
      <c r="D98" s="145"/>
      <c r="I98" s="73"/>
      <c r="J98"/>
      <c r="K98" s="73"/>
      <c r="L98" s="73"/>
      <c r="M98" s="73"/>
      <c r="N98" s="74"/>
      <c r="Q98"/>
      <c r="R98"/>
      <c r="S98"/>
      <c r="T98"/>
      <c r="U98"/>
    </row>
    <row r="99" spans="1:21" s="8" customFormat="1" ht="38.25" x14ac:dyDescent="0.2">
      <c r="B99" s="146" t="s">
        <v>611</v>
      </c>
      <c r="C99" s="146"/>
      <c r="D99" s="12" t="s">
        <v>574</v>
      </c>
      <c r="I99" s="73"/>
      <c r="J99"/>
      <c r="K99" s="73"/>
      <c r="L99" s="73"/>
      <c r="M99" s="73"/>
      <c r="N99" s="74"/>
      <c r="Q99"/>
      <c r="R99"/>
      <c r="S99"/>
      <c r="T99"/>
      <c r="U99"/>
    </row>
    <row r="100" spans="1:21" s="8" customFormat="1" x14ac:dyDescent="0.2">
      <c r="B100" s="142" t="s">
        <v>612</v>
      </c>
      <c r="C100" s="142"/>
      <c r="D100" s="13"/>
      <c r="I100" s="73"/>
      <c r="J100"/>
      <c r="K100" s="73"/>
      <c r="L100" s="73"/>
      <c r="M100" s="73"/>
      <c r="N100" s="74"/>
    </row>
    <row r="101" spans="1:21" s="8" customFormat="1" x14ac:dyDescent="0.2">
      <c r="B101" s="142"/>
      <c r="C101" s="142"/>
      <c r="D101" s="14"/>
      <c r="I101"/>
      <c r="J101"/>
      <c r="K101" s="73"/>
      <c r="L101" s="73"/>
      <c r="M101" s="73"/>
      <c r="N101" s="74"/>
    </row>
    <row r="102" spans="1:21" s="8" customFormat="1" x14ac:dyDescent="0.2">
      <c r="B102" s="142" t="s">
        <v>613</v>
      </c>
      <c r="C102" s="142"/>
      <c r="D102" s="76">
        <v>5.0349630157939931</v>
      </c>
      <c r="I102"/>
      <c r="J102"/>
      <c r="K102" s="73"/>
      <c r="L102" s="73"/>
      <c r="M102" s="73"/>
      <c r="N102" s="74"/>
    </row>
    <row r="103" spans="1:21" s="8" customFormat="1" x14ac:dyDescent="0.2">
      <c r="B103" s="142"/>
      <c r="C103" s="142"/>
      <c r="D103" s="14"/>
      <c r="I103"/>
      <c r="J103"/>
      <c r="K103" s="73"/>
      <c r="L103" s="73"/>
      <c r="M103" s="73"/>
      <c r="N103" s="74"/>
    </row>
    <row r="104" spans="1:21" s="8" customFormat="1" x14ac:dyDescent="0.2">
      <c r="B104" s="142" t="s">
        <v>724</v>
      </c>
      <c r="C104" s="142"/>
      <c r="D104" s="77">
        <v>1</v>
      </c>
      <c r="I104"/>
      <c r="J104"/>
      <c r="K104" s="73"/>
      <c r="L104" s="73"/>
      <c r="M104" s="73"/>
      <c r="N104" s="74"/>
    </row>
    <row r="105" spans="1:21" s="8" customFormat="1" x14ac:dyDescent="0.2">
      <c r="B105" s="142" t="s">
        <v>725</v>
      </c>
      <c r="C105" s="142"/>
      <c r="D105" s="77">
        <v>1</v>
      </c>
      <c r="I105"/>
      <c r="J105"/>
      <c r="K105" s="73"/>
      <c r="L105" s="73"/>
      <c r="M105" s="73"/>
      <c r="N105" s="74"/>
    </row>
    <row r="106" spans="1:21" s="8" customFormat="1" x14ac:dyDescent="0.2">
      <c r="B106" s="142"/>
      <c r="C106" s="142"/>
      <c r="D106" s="14"/>
      <c r="I106"/>
      <c r="J106"/>
      <c r="K106" s="73"/>
      <c r="L106" s="73"/>
      <c r="M106" s="73"/>
      <c r="N106" s="74"/>
    </row>
    <row r="107" spans="1:21" s="8" customFormat="1" x14ac:dyDescent="0.2">
      <c r="B107" s="142" t="s">
        <v>616</v>
      </c>
      <c r="C107" s="142"/>
      <c r="D107" s="78" t="s">
        <v>728</v>
      </c>
      <c r="I107"/>
      <c r="J107"/>
      <c r="K107" s="73"/>
      <c r="L107" s="73"/>
      <c r="M107" s="73"/>
      <c r="N107" s="74"/>
    </row>
    <row r="108" spans="1:21" s="8" customFormat="1" x14ac:dyDescent="0.2">
      <c r="B108" s="140" t="s">
        <v>617</v>
      </c>
      <c r="C108" s="147"/>
      <c r="D108" s="141"/>
      <c r="I108"/>
      <c r="J108"/>
      <c r="K108" s="73"/>
      <c r="L108" s="73"/>
      <c r="M108" s="73"/>
      <c r="N108" s="74"/>
    </row>
    <row r="109" spans="1:21" x14ac:dyDescent="0.2">
      <c r="H109" s="15"/>
    </row>
    <row r="110" spans="1:21" x14ac:dyDescent="0.2">
      <c r="B110" s="16" t="s">
        <v>618</v>
      </c>
    </row>
    <row r="112" spans="1:21" ht="153.75" customHeight="1" x14ac:dyDescent="0.2"/>
    <row r="115" spans="2:4" x14ac:dyDescent="0.2">
      <c r="B115" s="16" t="s">
        <v>619</v>
      </c>
      <c r="C115" s="82"/>
      <c r="D115" s="16"/>
    </row>
    <row r="116" spans="2:4" x14ac:dyDescent="0.2">
      <c r="B116" s="16" t="s">
        <v>726</v>
      </c>
      <c r="D116" s="16"/>
    </row>
    <row r="117" spans="2:4" ht="153.75" customHeight="1" x14ac:dyDescent="0.2"/>
    <row r="118" spans="2:4" x14ac:dyDescent="0.2">
      <c r="B118" s="16"/>
      <c r="D118" s="16"/>
    </row>
  </sheetData>
  <mergeCells count="25">
    <mergeCell ref="B92:C92"/>
    <mergeCell ref="B94:C94"/>
    <mergeCell ref="B95:C95"/>
    <mergeCell ref="B96:C96"/>
    <mergeCell ref="B98:D98"/>
    <mergeCell ref="B79:H79"/>
    <mergeCell ref="B81:D81"/>
    <mergeCell ref="B82:C82"/>
    <mergeCell ref="B83:C83"/>
    <mergeCell ref="B84:C84"/>
    <mergeCell ref="A1:H1"/>
    <mergeCell ref="A2:H2"/>
    <mergeCell ref="A3:H3"/>
    <mergeCell ref="B77:H77"/>
    <mergeCell ref="B78:H78"/>
    <mergeCell ref="B104:C104"/>
    <mergeCell ref="B105:C105"/>
    <mergeCell ref="B106:C106"/>
    <mergeCell ref="B107:C107"/>
    <mergeCell ref="B108:D108"/>
    <mergeCell ref="B99:C99"/>
    <mergeCell ref="B100:C100"/>
    <mergeCell ref="B101:C101"/>
    <mergeCell ref="B102:C102"/>
    <mergeCell ref="B103:C103"/>
  </mergeCells>
  <hyperlinks>
    <hyperlink ref="I1" location="Index!B2" display="Index" xr:uid="{3ADB19F5-BDAE-4970-8C27-F22316D199A0}"/>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Index</vt:lpstr>
      <vt:lpstr>SFRLTP</vt:lpstr>
      <vt:lpstr>SFRSTP</vt:lpstr>
      <vt:lpstr>SMMF</vt:lpstr>
      <vt:lpstr>SPLDF</vt:lpstr>
      <vt:lpstr>SPMON</vt:lpstr>
      <vt:lpstr>SPSDF</vt:lpstr>
      <vt:lpstr>SPUSDF</vt:lpstr>
      <vt:lpstr>SUNBDS</vt:lpstr>
      <vt:lpstr>SUNMIA</vt:lpstr>
      <vt:lpstr>SUNONF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 Subramani P - Sundaram Mutual</dc:creator>
  <cp:lastModifiedBy>Bala Subramani P - Sundaram Mutual</cp:lastModifiedBy>
  <dcterms:created xsi:type="dcterms:W3CDTF">2026-09-01T10:03:53Z</dcterms:created>
  <dcterms:modified xsi:type="dcterms:W3CDTF">2026-09-09T13:26:41Z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a6dec7-ad36-4603-99ea-a4fb4d4185bf_Enabled">
    <vt:lpwstr>true</vt:lpwstr>
  </property>
  <property fmtid="{D5CDD505-2E9C-101B-9397-08002B2CF9AE}" pid="3" name="MSIP_Label_3fa6dec7-ad36-4603-99ea-a4fb4d4185bf_SetDate">
    <vt:lpwstr>2026-09-01T10:03:53Z</vt:lpwstr>
  </property>
  <property fmtid="{D5CDD505-2E9C-101B-9397-08002B2CF9AE}" pid="4" name="MSIP_Label_3fa6dec7-ad36-4603-99ea-a4fb4d4185bf_Method">
    <vt:lpwstr>Privileged</vt:lpwstr>
  </property>
  <property fmtid="{D5CDD505-2E9C-101B-9397-08002B2CF9AE}" pid="5" name="MSIP_Label_3fa6dec7-ad36-4603-99ea-a4fb4d4185bf_Name">
    <vt:lpwstr>Internal Use Only</vt:lpwstr>
  </property>
  <property fmtid="{D5CDD505-2E9C-101B-9397-08002B2CF9AE}" pid="6" name="MSIP_Label_3fa6dec7-ad36-4603-99ea-a4fb4d4185bf_SiteId">
    <vt:lpwstr>b8d87d45-aff7-4067-8708-1c35bbaab723</vt:lpwstr>
  </property>
  <property fmtid="{D5CDD505-2E9C-101B-9397-08002B2CF9AE}" pid="7" name="MSIP_Label_3fa6dec7-ad36-4603-99ea-a4fb4d4185bf_ActionId">
    <vt:lpwstr>8d18cbc2-a081-4834-8815-d72467642727</vt:lpwstr>
  </property>
  <property fmtid="{D5CDD505-2E9C-101B-9397-08002B2CF9AE}" pid="8" name="MSIP_Label_3fa6dec7-ad36-4603-99ea-a4fb4d4185bf_ContentBits">
    <vt:lpwstr>1</vt:lpwstr>
  </property>
  <property fmtid="{D5CDD505-2E9C-101B-9397-08002B2CF9AE}" pid="9" name="MSIP_Label_3fa6dec7-ad36-4603-99ea-a4fb4d4185bf_Tag">
    <vt:lpwstr>10, 0, 1, 1</vt:lpwstr>
  </property>
</Properties>
</file>